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cafreunion.cnaf\DFS\RESBUR\D_CAB\Projets\Pilotage &amp; Etudes\Ose\statistiques\Annuel\FILEASC\2020\"/>
    </mc:Choice>
  </mc:AlternateContent>
  <xr:revisionPtr revIDLastSave="0" documentId="13_ncr:1_{C760D9E0-6A14-423A-844D-B4026928B6B8}" xr6:coauthVersionLast="47" xr6:coauthVersionMax="47" xr10:uidLastSave="{00000000-0000-0000-0000-000000000000}"/>
  <bookViews>
    <workbookView xWindow="330" yWindow="-120" windowWidth="28590" windowHeight="15840" tabRatio="922" xr2:uid="{00000000-000D-0000-FFFF-FFFF00000000}"/>
  </bookViews>
  <sheets>
    <sheet name="Sommaire" sheetId="1" r:id="rId1"/>
    <sheet name="ALLOC" sheetId="2" r:id="rId2"/>
    <sheet name="PREST_ENF" sheetId="4" r:id="rId3"/>
    <sheet name="AIDE_LOGT" sheetId="5" r:id="rId4"/>
    <sheet name="PPA" sheetId="18" r:id="rId5"/>
    <sheet name="MINIMA_1" sheetId="6" r:id="rId6"/>
    <sheet name="MINIMA_2" sheetId="7" r:id="rId7"/>
    <sheet name="BAS REVENUS" sheetId="19" r:id="rId8"/>
    <sheet name="RESS" sheetId="9" r:id="rId9"/>
    <sheet name="ENFANT" sheetId="16" r:id="rId10"/>
    <sheet name="MONTANTS_PAYES" sheetId="26" r:id="rId11"/>
    <sheet name="QPV" sheetId="27" r:id="rId12"/>
    <sheet name="IRIS" sheetId="28" r:id="rId13"/>
  </sheets>
  <definedNames>
    <definedName name="_xlnm.Print_Titles" localSheetId="3">AIDE_LOGT!$A:$A</definedName>
    <definedName name="_xlnm.Print_Titles" localSheetId="1">ALLOC!$A:$A</definedName>
    <definedName name="_xlnm.Print_Titles" localSheetId="7">'BAS REVENUS'!$A:$A</definedName>
    <definedName name="_xlnm.Print_Titles" localSheetId="9">ENFANT!$A:$A</definedName>
    <definedName name="_xlnm.Print_Titles" localSheetId="5">MINIMA_1!$A:$A</definedName>
    <definedName name="_xlnm.Print_Titles" localSheetId="4">PPA!$A:$A</definedName>
    <definedName name="_xlnm.Print_Area" localSheetId="3">AIDE_LOGT!$A$1:$N$52</definedName>
    <definedName name="_xlnm.Print_Area" localSheetId="9">ENFANT!$A$1:$W$39</definedName>
    <definedName name="_xlnm.Print_Area" localSheetId="6">MINIMA_2!$A$1:$S$43</definedName>
    <definedName name="_xlnm.Print_Area" localSheetId="10">MONTANTS_PAYES!$A$1:$G$67</definedName>
    <definedName name="_xlnm.Print_Area" localSheetId="2">PREST_ENF!$A$1:$T$56</definedName>
    <definedName name="_xlnm.Print_Area" localSheetId="8">RESS!$A$1:$O$48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6" i="19" l="1"/>
  <c r="E35" i="19"/>
  <c r="E25" i="19"/>
  <c r="E26" i="19"/>
  <c r="E27" i="19"/>
  <c r="E28" i="19"/>
  <c r="E29" i="19"/>
  <c r="E30" i="19"/>
  <c r="E31" i="19"/>
  <c r="E32" i="19"/>
  <c r="E33" i="19"/>
  <c r="E34" i="19"/>
  <c r="E15" i="19"/>
  <c r="E16" i="19"/>
  <c r="E17" i="19"/>
  <c r="E18" i="19"/>
  <c r="E19" i="19"/>
  <c r="E20" i="19"/>
  <c r="E21" i="19"/>
  <c r="E22" i="19"/>
  <c r="E23" i="19"/>
  <c r="E24" i="19"/>
  <c r="E14" i="19"/>
  <c r="E13" i="19"/>
  <c r="E12" i="19"/>
  <c r="D16" i="26" l="1"/>
  <c r="G16" i="26"/>
  <c r="D17" i="26"/>
  <c r="G17" i="26"/>
  <c r="D18" i="26"/>
  <c r="G18" i="26"/>
  <c r="D19" i="26"/>
  <c r="G19" i="26"/>
  <c r="D20" i="26"/>
  <c r="G20" i="26"/>
  <c r="D21" i="26"/>
  <c r="G21" i="26"/>
  <c r="C22" i="26"/>
  <c r="D25" i="26"/>
  <c r="G25" i="26"/>
  <c r="D26" i="26"/>
  <c r="G26" i="26"/>
  <c r="D27" i="26"/>
  <c r="G27" i="26"/>
  <c r="D28" i="26"/>
  <c r="F28" i="26"/>
  <c r="G28" i="26" s="1"/>
  <c r="D29" i="26"/>
  <c r="G29" i="26"/>
  <c r="C30" i="26"/>
  <c r="D33" i="26"/>
  <c r="G33" i="26"/>
  <c r="D34" i="26"/>
  <c r="G34" i="26"/>
  <c r="G35" i="26"/>
  <c r="C36" i="26"/>
  <c r="C39" i="26"/>
  <c r="D39" i="26" s="1"/>
  <c r="G39" i="26"/>
  <c r="D41" i="26"/>
  <c r="G41" i="26"/>
  <c r="C43" i="26"/>
  <c r="D43" i="26" s="1"/>
  <c r="G43" i="26"/>
  <c r="D45" i="26"/>
  <c r="G45" i="26"/>
  <c r="D46" i="26"/>
  <c r="G46" i="26"/>
  <c r="C47" i="26"/>
  <c r="D50" i="26"/>
  <c r="G50" i="26"/>
  <c r="C51" i="26"/>
  <c r="C53" i="26"/>
  <c r="D53" i="26" s="1"/>
  <c r="D57" i="26"/>
  <c r="C59" i="26"/>
  <c r="D59" i="26" s="1"/>
  <c r="G59" i="26"/>
  <c r="B3" i="16" l="1"/>
  <c r="A41" i="5" l="1"/>
  <c r="A39" i="16" l="1"/>
  <c r="A40" i="19" l="1"/>
  <c r="B3" i="19"/>
  <c r="A40" i="18"/>
  <c r="P3" i="18"/>
  <c r="B3" i="18"/>
  <c r="M3" i="16" l="1"/>
  <c r="A39" i="9"/>
  <c r="B3" i="9"/>
  <c r="A41" i="7"/>
  <c r="B3" i="7"/>
  <c r="A41" i="6"/>
  <c r="P3" i="6"/>
  <c r="B3" i="6"/>
  <c r="B3" i="5"/>
  <c r="A40" i="4"/>
  <c r="B3" i="4"/>
  <c r="Z3" i="2"/>
  <c r="P3" i="2"/>
</calcChain>
</file>

<file path=xl/sharedStrings.xml><?xml version="1.0" encoding="utf-8"?>
<sst xmlns="http://schemas.openxmlformats.org/spreadsheetml/2006/main" count="2008" uniqueCount="1110">
  <si>
    <t>Majoration vie autonome</t>
  </si>
  <si>
    <t>Complément de ressources</t>
  </si>
  <si>
    <t>Régime du responsable du dossier</t>
  </si>
  <si>
    <t>Régime d'appartenance du responsable du dossier</t>
  </si>
  <si>
    <t>Moins de 25 ans</t>
  </si>
  <si>
    <t>Général</t>
  </si>
  <si>
    <t>Agricole</t>
  </si>
  <si>
    <t>Spécial</t>
  </si>
  <si>
    <t>Autres</t>
  </si>
  <si>
    <t>Nés en cours d'année</t>
  </si>
  <si>
    <t>1 an</t>
  </si>
  <si>
    <t>2 ans</t>
  </si>
  <si>
    <t>3 ans</t>
  </si>
  <si>
    <t>4 ans</t>
  </si>
  <si>
    <t>5 ans</t>
  </si>
  <si>
    <t>6 ans</t>
  </si>
  <si>
    <t>7 ans</t>
  </si>
  <si>
    <t>8 ans</t>
  </si>
  <si>
    <t>9 ans</t>
  </si>
  <si>
    <t>10 ans</t>
  </si>
  <si>
    <t>11 ans</t>
  </si>
  <si>
    <t>12 ans</t>
  </si>
  <si>
    <t>13 ans</t>
  </si>
  <si>
    <t>14 ans</t>
  </si>
  <si>
    <t>15 ans</t>
  </si>
  <si>
    <t>16 ans</t>
  </si>
  <si>
    <t>17 ans</t>
  </si>
  <si>
    <t>18 ans</t>
  </si>
  <si>
    <t>19 ans</t>
  </si>
  <si>
    <t>20 ans ou plus</t>
  </si>
  <si>
    <t>Nb d'enfants bénéficiaires AEEH de base</t>
  </si>
  <si>
    <t>Nb d'enfants bénéficiaires AEEH complémentaires</t>
  </si>
  <si>
    <t>COMMUNE</t>
  </si>
  <si>
    <t>Nombre d'allocataires</t>
  </si>
  <si>
    <t>Composition familiale</t>
  </si>
  <si>
    <t>Personnes isolées</t>
  </si>
  <si>
    <t>Familles monoparentales</t>
  </si>
  <si>
    <t>Couples sans enfant</t>
  </si>
  <si>
    <t>Couples avec enfant(s)</t>
  </si>
  <si>
    <t>Bras Panon</t>
  </si>
  <si>
    <t>Cilaos</t>
  </si>
  <si>
    <t>Entre-Deux</t>
  </si>
  <si>
    <t>Etang-Salé</t>
  </si>
  <si>
    <t>La Possession</t>
  </si>
  <si>
    <t>Le Port</t>
  </si>
  <si>
    <t>Le Tampon</t>
  </si>
  <si>
    <t>Les Avirons</t>
  </si>
  <si>
    <t>Petite Ile</t>
  </si>
  <si>
    <t>Pl. des Palmistes</t>
  </si>
  <si>
    <t>Salazie</t>
  </si>
  <si>
    <t>St-André</t>
  </si>
  <si>
    <t>St-Benoit</t>
  </si>
  <si>
    <t>St-Denis</t>
  </si>
  <si>
    <t>St-Joseph</t>
  </si>
  <si>
    <t>St-Leu</t>
  </si>
  <si>
    <t>St-Louis</t>
  </si>
  <si>
    <t>St-Paul</t>
  </si>
  <si>
    <t>St-Philippe</t>
  </si>
  <si>
    <t>St-Pierre</t>
  </si>
  <si>
    <t>Ste-Marie</t>
  </si>
  <si>
    <t>Ste-Rose</t>
  </si>
  <si>
    <t>Ste-Suzanne</t>
  </si>
  <si>
    <t>Trois Bassins</t>
  </si>
  <si>
    <t>TOTAL</t>
  </si>
  <si>
    <t>Masculin</t>
  </si>
  <si>
    <t>Féminin</t>
  </si>
  <si>
    <t>Femmes</t>
  </si>
  <si>
    <t>Hommes</t>
  </si>
  <si>
    <t>1 enfant</t>
  </si>
  <si>
    <t>2 enfants</t>
  </si>
  <si>
    <t>3 enfants ou plus</t>
  </si>
  <si>
    <t>25-29 ans</t>
  </si>
  <si>
    <t>30-39 ans</t>
  </si>
  <si>
    <t>40-49 ans</t>
  </si>
  <si>
    <t>50-59 ans</t>
  </si>
  <si>
    <t>60 ans ou plus</t>
  </si>
  <si>
    <t>Actifs</t>
  </si>
  <si>
    <t>Chômeurs</t>
  </si>
  <si>
    <t>Etudiants</t>
  </si>
  <si>
    <t>Retraités</t>
  </si>
  <si>
    <t>Veufs ou veuves</t>
  </si>
  <si>
    <t>Situation matrimoniale déclarée</t>
  </si>
  <si>
    <t>Age du responsable du dossier</t>
  </si>
  <si>
    <t>CAISSE D'ALLOCATIONS FAMILIALES DE LA REUNION</t>
  </si>
  <si>
    <t>Personnes couvertes</t>
  </si>
  <si>
    <t>Activité du responsable du dossier</t>
  </si>
  <si>
    <t>Mariés, pacsés ou en concubinage</t>
  </si>
  <si>
    <t>ALLOC</t>
  </si>
  <si>
    <t>Accompagnement des familles</t>
  </si>
  <si>
    <t>Jeunes enfants</t>
  </si>
  <si>
    <t>AF</t>
  </si>
  <si>
    <t>CF</t>
  </si>
  <si>
    <t>ARS</t>
  </si>
  <si>
    <t>Nb d'enfants bénéficiaires</t>
  </si>
  <si>
    <t>Nb d'allocataires</t>
  </si>
  <si>
    <t>AJPP</t>
  </si>
  <si>
    <t>ASF</t>
  </si>
  <si>
    <t>AEEH</t>
  </si>
  <si>
    <t>PAJE</t>
  </si>
  <si>
    <t>PAJE - Allocation de base</t>
  </si>
  <si>
    <t>PAJE - Complément de mode de garde</t>
  </si>
  <si>
    <t>PAJE - Prime à la naissance ou d'adoption</t>
  </si>
  <si>
    <t>PAJE - Complément de libre choix d'activité</t>
  </si>
  <si>
    <t xml:space="preserve">      la notion de personne isolée et de couple est relative à la présence réelle du conjoint dans le foyer et non à sa situation matrimoniale</t>
  </si>
  <si>
    <t>PREST_ENF</t>
  </si>
  <si>
    <t>LES CARACTERISTIQUES DES ALLOCATAIRES</t>
  </si>
  <si>
    <t>LES AIDES AU LOGEMENT</t>
  </si>
  <si>
    <t xml:space="preserve">LES CARACTERISTIQUES DES ALLOCATAIRES </t>
  </si>
  <si>
    <t>ALF</t>
  </si>
  <si>
    <t>ALS</t>
  </si>
  <si>
    <t>Montant moyen de l'aide au logement</t>
  </si>
  <si>
    <t>Montant médian de l'aide au logement</t>
  </si>
  <si>
    <t>AIDE_LOGT</t>
  </si>
  <si>
    <t>LES MINIMA SOCIAUX</t>
  </si>
  <si>
    <t>RSO</t>
  </si>
  <si>
    <t>AAH</t>
  </si>
  <si>
    <t>Minima sociaux</t>
  </si>
  <si>
    <t>25 à 39 ans</t>
  </si>
  <si>
    <t>40 à 49 ans</t>
  </si>
  <si>
    <t>50 ans ou plus</t>
  </si>
  <si>
    <t>Personne isolée</t>
  </si>
  <si>
    <t>Famille monoparentale</t>
  </si>
  <si>
    <t>Couple sans enfant</t>
  </si>
  <si>
    <t>Moins de 2 ans</t>
  </si>
  <si>
    <t>2 à 4 ans révolus</t>
  </si>
  <si>
    <t>5 ans ou plus</t>
  </si>
  <si>
    <t>25 à 29 ans</t>
  </si>
  <si>
    <t>Titulaire de l'AAH</t>
  </si>
  <si>
    <t>Monsieur</t>
  </si>
  <si>
    <t>Madame</t>
  </si>
  <si>
    <t>Complément AAH</t>
  </si>
  <si>
    <t>30 à 39 ans</t>
  </si>
  <si>
    <t>50 à 59 ans</t>
  </si>
  <si>
    <t>LES MINIMA SOCIAUX - Partie 1</t>
  </si>
  <si>
    <t>LES MINIMA SOCIAUX - Partie 2</t>
  </si>
  <si>
    <t>MINIMA_1</t>
  </si>
  <si>
    <t>MINIMA_2</t>
  </si>
  <si>
    <t>LES RESSOURCES DES ALLOCATAIRES</t>
  </si>
  <si>
    <t>Tranche de QF CNAF</t>
  </si>
  <si>
    <t>Part des prestations CAF dans revenu final</t>
  </si>
  <si>
    <t>Ressources déclarées inférieures ou supérieures au SMIC</t>
  </si>
  <si>
    <t>RESS</t>
  </si>
  <si>
    <t>LE DENOMBREMENT DES ENFANTS</t>
  </si>
  <si>
    <t>Nombre d'enfants à charge au sens des PF</t>
  </si>
  <si>
    <t>Nombre d'enfants présents par tranche d'âge</t>
  </si>
  <si>
    <t>ENFANT</t>
  </si>
  <si>
    <t>SOMMAIRE</t>
  </si>
  <si>
    <t>Nulles</t>
  </si>
  <si>
    <t>Ressources non déclarées</t>
  </si>
  <si>
    <t>QF CNAF</t>
  </si>
  <si>
    <t>0 à 149 €</t>
  </si>
  <si>
    <t>150 à 299 €</t>
  </si>
  <si>
    <t>300 à 499 €</t>
  </si>
  <si>
    <t>500 à 1 999 €</t>
  </si>
  <si>
    <t>2 000 € ou plus</t>
  </si>
  <si>
    <t>moins de 50%</t>
  </si>
  <si>
    <t>50 à 74%</t>
  </si>
  <si>
    <t>75 à 99%</t>
  </si>
  <si>
    <t>Supérieures ou égales au SMIC*</t>
  </si>
  <si>
    <t>Inférieures au SMIC* mais non nulles</t>
  </si>
  <si>
    <t>Nombre d'enfants présents</t>
  </si>
  <si>
    <r>
      <t>Nombre d'enfants présents :</t>
    </r>
    <r>
      <rPr>
        <sz val="8"/>
        <rFont val="Arial"/>
        <family val="2"/>
      </rPr>
      <t xml:space="preserve"> enfant âgé de moins de 25 ans qu'il ouvre droit ou non à une prestation</t>
    </r>
  </si>
  <si>
    <t>RSA</t>
  </si>
  <si>
    <t>Sexe du responsable du dossier</t>
  </si>
  <si>
    <t>LES PRESTATIONS LIEES A L'ENFANCE</t>
  </si>
  <si>
    <t>Célibataires, divorcés ou séparés</t>
  </si>
  <si>
    <t>Sommaire</t>
  </si>
  <si>
    <t>Inactifs ou inconnus</t>
  </si>
  <si>
    <t>Ancienneté dans le dispositif 
(Date demande à l'origine RSA versable)</t>
  </si>
  <si>
    <t>Composition familiale au sens du RSA</t>
  </si>
  <si>
    <t>MINIMA SOCIAUX (RSA Socle et/ou RSO et/ou AAH et/ou complément AAH sans AAH)</t>
  </si>
  <si>
    <t>PRESTATIONS</t>
  </si>
  <si>
    <t>Liées à l'accompagnement des familles</t>
  </si>
  <si>
    <t>Complément Familial</t>
  </si>
  <si>
    <t>Allocation de Rentrée Scolaire</t>
  </si>
  <si>
    <t>Allocation Journalière de Présence Parentale</t>
  </si>
  <si>
    <t>Allocation de Soutien Familial</t>
  </si>
  <si>
    <t>Allocation d'Education Enfant Handicapé</t>
  </si>
  <si>
    <t>Sous-total (accompagnement des familles)</t>
  </si>
  <si>
    <t>Liées aux jeunes enfants</t>
  </si>
  <si>
    <t>Prestation Accueil du Jeune Enfant</t>
  </si>
  <si>
    <t>dont Prime à la naissance ou prime d'adoption</t>
  </si>
  <si>
    <t>dont Allocation de base</t>
  </si>
  <si>
    <t>dont Complément de libre choix d'activité et/ou mode de garde</t>
  </si>
  <si>
    <t>Sous-total (jeune enfant)</t>
  </si>
  <si>
    <t>Liées au logement</t>
  </si>
  <si>
    <t>Allocation Logement à caractère Familial (1)</t>
  </si>
  <si>
    <t>Allocation Logement à caractère Social</t>
  </si>
  <si>
    <t>Prime de déménagement</t>
  </si>
  <si>
    <t>Sous-total (logement)</t>
  </si>
  <si>
    <t>Liées aux minima sociaux</t>
  </si>
  <si>
    <t>Allocation aux Adultes Handicapés</t>
  </si>
  <si>
    <t>AAH - Ancien Complément</t>
  </si>
  <si>
    <t>AAH - Compléments de Ressources</t>
  </si>
  <si>
    <t>AAH - Majoration Vie Autonome</t>
  </si>
  <si>
    <t>Sous-total (minima sociaux)</t>
  </si>
  <si>
    <t>Frais de tutelles</t>
  </si>
  <si>
    <t>(1) y compris l'ALF "Dom - Mesures spécifiques - compte de tiers"</t>
  </si>
  <si>
    <t>(3) remplacé par le RSA depuis le 01/01/2011</t>
  </si>
  <si>
    <t>Allocations Familiales</t>
  </si>
  <si>
    <t>Revenu Minimum d'Insertion (2) (3)</t>
  </si>
  <si>
    <t>QF CNAF non calculé</t>
  </si>
  <si>
    <t>Ressources déclarées en N-2</t>
  </si>
  <si>
    <t>Allocation de Parent Isolé (2) (3)</t>
  </si>
  <si>
    <t>(2) remise sur créances non recouvrées</t>
  </si>
  <si>
    <t>PAJE -                        La prestation partagée d'éducation de l'enfant (PreParE)</t>
  </si>
  <si>
    <t>dont Prestation partagée de l'éducation de l'enfant</t>
  </si>
  <si>
    <t>Revenu de SOlidarité</t>
  </si>
  <si>
    <t>Moins de 20 ans</t>
  </si>
  <si>
    <t>Nb allocataires</t>
  </si>
  <si>
    <t>Nb d'enfants bénéficaires</t>
  </si>
  <si>
    <t>Nb d'enfants bénéficaires au sens des PF</t>
  </si>
  <si>
    <t>TOTAL allocataires AL</t>
  </si>
  <si>
    <t>TOTAL Personnes couvertes AL</t>
  </si>
  <si>
    <t>Nb d'enfants à charge au sens des AL</t>
  </si>
  <si>
    <t>Type de parc</t>
  </si>
  <si>
    <t>Nb personnes couvertes</t>
  </si>
  <si>
    <t>LA PRIME D'ACTIVITE</t>
  </si>
  <si>
    <t>PPA</t>
  </si>
  <si>
    <t>Majoration isolement</t>
  </si>
  <si>
    <t>Avec au moins une bonification individuelle</t>
  </si>
  <si>
    <t>Taux incapacité &gt;80%</t>
  </si>
  <si>
    <t>ALLOCATAIRES BAS REVENUS</t>
  </si>
  <si>
    <t>Nb enfants bas revenus</t>
  </si>
  <si>
    <t>Part des allocataires bas revenus</t>
  </si>
  <si>
    <t>Allocataires Bas Revenus</t>
  </si>
  <si>
    <t>BASREV</t>
  </si>
  <si>
    <t>Composition familiale au sens de la PPA</t>
  </si>
  <si>
    <t>Composition familiale du dossier</t>
  </si>
  <si>
    <t>Liées à l'activité</t>
  </si>
  <si>
    <t>Prime Pour l’ Activité</t>
  </si>
  <si>
    <t>Prestations payées dans l'Union Européenne</t>
  </si>
  <si>
    <t>N.B. concernant 
les effectifs : un alloctaire peut bénéficier de plusieurs prestations</t>
  </si>
  <si>
    <t>Nb d'enfants à charge au sens des prestations familiales</t>
  </si>
  <si>
    <t>Nb de personnes couvertes</t>
  </si>
  <si>
    <t xml:space="preserve">Définitions: </t>
  </si>
  <si>
    <r>
      <t>Personnes couvertes</t>
    </r>
    <r>
      <rPr>
        <sz val="8"/>
        <color theme="1" tint="0.249977111117893"/>
        <rFont val="Arial"/>
        <family val="2"/>
      </rPr>
      <t xml:space="preserve"> : comprend l'allocataire, le conjoint éventuel, les enfants et les autres personnes à charge</t>
    </r>
  </si>
  <si>
    <r>
      <t>Composition familiale</t>
    </r>
    <r>
      <rPr>
        <sz val="8"/>
        <color theme="1" tint="0.249977111117893"/>
        <rFont val="Arial"/>
        <family val="2"/>
      </rPr>
      <t xml:space="preserve"> : les enfants sont à charge au sens des prestations familiales (âgés de moins de 20 ans)</t>
    </r>
  </si>
  <si>
    <r>
      <t>AF : Allocations Familiales</t>
    </r>
    <r>
      <rPr>
        <sz val="8"/>
        <color theme="1" tint="0.249977111117893"/>
        <rFont val="Arial"/>
        <family val="2"/>
      </rPr>
      <t xml:space="preserve"> – versée dès le 1er enfant à charge dans les DOM.</t>
    </r>
  </si>
  <si>
    <r>
      <t>CF : Complément Familial</t>
    </r>
    <r>
      <rPr>
        <sz val="8"/>
        <color theme="1" tint="0.249977111117893"/>
        <rFont val="Arial"/>
        <family val="2"/>
      </rPr>
      <t xml:space="preserve"> – versée aux familles ayant au moins un enfant à charge âgé de 3 à 5 ans. Prestation soumise à condition de ressources.</t>
    </r>
  </si>
  <si>
    <r>
      <t>ARS : Allocation de Rentrée Scolaire</t>
    </r>
    <r>
      <rPr>
        <sz val="8"/>
        <color theme="1" tint="0.249977111117893"/>
        <rFont val="Arial"/>
        <family val="2"/>
      </rPr>
      <t xml:space="preserve"> – versée annuellement aux familles ayant au moins un enfant à charge scolarisé ou en apprentissage, âgé de 6 à 18 ans non révolus au 15/09 de la rentrée. Prestation soumise à condition de ressources.</t>
    </r>
  </si>
  <si>
    <r>
      <t>AJPP : Allocation Journalière de Présence Parentale</t>
    </r>
    <r>
      <rPr>
        <sz val="8"/>
        <color theme="1" tint="0.249977111117893"/>
        <rFont val="Arial"/>
        <family val="2"/>
      </rPr>
      <t xml:space="preserve"> – versée aux parents qui font le choix d’interrompre ou de réduire leur activité dans le cadre d’un congé de présence parentale pour s’occuper de leur enfant malade, handicapé ou accidenté. Prestation non soumise à condition de ressources. Nouvelle appellation de l’APP depuis mai 2006.</t>
    </r>
  </si>
  <si>
    <r>
      <t>ASF : Allocation de Soutien Familial</t>
    </r>
    <r>
      <rPr>
        <sz val="8"/>
        <color theme="1" tint="0.249977111117893"/>
        <rFont val="Arial"/>
        <family val="2"/>
      </rPr>
      <t xml:space="preserve"> – versée aux personnes ou familles qui assument la charge d’au moins un enfant orphelin ou abandonné. Prestation non soumise à condition de ressources.</t>
    </r>
  </si>
  <si>
    <r>
      <t xml:space="preserve">ASF Nombre d'enfants bénéficiares : </t>
    </r>
    <r>
      <rPr>
        <sz val="8"/>
        <color theme="1" tint="0.249977111117893"/>
        <rFont val="Arial"/>
        <family val="2"/>
      </rPr>
      <t>NB enfants à charge au sens des AF.</t>
    </r>
  </si>
  <si>
    <r>
      <t>AEEH : Allocation d’Education de l’Enfant Handicapé</t>
    </r>
    <r>
      <rPr>
        <sz val="8"/>
        <color theme="1" tint="0.249977111117893"/>
        <rFont val="Arial"/>
        <family val="2"/>
      </rPr>
      <t xml:space="preserve"> – versée aux familles ayant au moins un enfant à charge âgé de 0 à 20 ans révolu présentant un handicap. Prestation non soumise à condition de ressources. Nouvelle appellation de l’AES depuis février 2006.</t>
    </r>
  </si>
  <si>
    <r>
      <t>PAJE : Prestation d’Accueil du Jeune Enfant</t>
    </r>
    <r>
      <rPr>
        <sz val="8"/>
        <color theme="1" tint="0.249977111117893"/>
        <rFont val="Arial"/>
        <family val="2"/>
      </rPr>
      <t xml:space="preserve"> – depuis le 1</t>
    </r>
    <r>
      <rPr>
        <vertAlign val="superscript"/>
        <sz val="8"/>
        <color theme="1" tint="0.249977111117893"/>
        <rFont val="Arial"/>
        <family val="2"/>
      </rPr>
      <t>er</t>
    </r>
    <r>
      <rPr>
        <sz val="8"/>
        <color theme="1" tint="0.249977111117893"/>
        <rFont val="Arial"/>
        <family val="2"/>
      </rPr>
      <t xml:space="preserve"> janvier 2004, cette nouvelle prestation se substitue aux cinq prestations liées à l’enfance : l’APJE, l’APE, l’AGED, l’AFEAMA et l’AAD. Elle concerne les enfants nés ou adoptés depuis le 1</t>
    </r>
    <r>
      <rPr>
        <vertAlign val="superscript"/>
        <sz val="8"/>
        <color theme="1" tint="0.249977111117893"/>
        <rFont val="Arial"/>
        <family val="2"/>
      </rPr>
      <t xml:space="preserve">er </t>
    </r>
    <r>
      <rPr>
        <sz val="8"/>
        <color theme="1" tint="0.249977111117893"/>
        <rFont val="Arial"/>
        <family val="2"/>
      </rPr>
      <t xml:space="preserve">janvier 2004. Cette prestation comprend la prime à la naissance ou à l’adoption, l’allocation de base, le complément de libre choix d’activité ou de mode de garde et la prestation partagée d'éducation de l'enfant. Un allocataire peut bénéficier en même temps de plusieurs "sous-prestations". Le Complément de libre choix d’activité (Clca) est remplacé par la Prestation partagée d’éducation de l’enfant (PreParE) pour tous les enfants nés ou adoptés à compter du 1er janvier 2015. </t>
    </r>
  </si>
  <si>
    <r>
      <t xml:space="preserve">Nombre d'enfants bénéficiaires AF : </t>
    </r>
    <r>
      <rPr>
        <sz val="8"/>
        <color theme="1" tint="0.249977111117893"/>
        <rFont val="Arial"/>
        <family val="2"/>
      </rPr>
      <t xml:space="preserve">Nombre d'enfants ouvrant droit AF indiquant le nombre d'enfants considérés comme à charge pour les AF. Renseigné uniquement s'il y a des AF versables. Les enfants en garde alternée sont comptés pour 1/2.
Plus nombre d'enfants percevant le forfait AF (20 ans révolus au 1er jour du mois de référence). </t>
    </r>
  </si>
  <si>
    <r>
      <t xml:space="preserve">ALF : Allocation de Logement à caractère Familial </t>
    </r>
    <r>
      <rPr>
        <sz val="8"/>
        <color theme="1" tint="0.249977111117893"/>
        <rFont val="Arial"/>
        <family val="2"/>
      </rPr>
      <t>– versée aux allocataires ayant à charge au moins un enfant âgé de moins de 22 ans, aux jeunes ménages sans enfant sous certaines conditions, aux personnes  ou ménages ayant à leur charge un parent âgé ou infirme et justifiant d’une dépense de logement. Prestation soumise à condition de ressources.</t>
    </r>
  </si>
  <si>
    <r>
      <t>ALS : Allocation de Logement à caractère Social</t>
    </r>
    <r>
      <rPr>
        <sz val="8"/>
        <color theme="1" tint="0.249977111117893"/>
        <rFont val="Arial"/>
        <family val="2"/>
      </rPr>
      <t xml:space="preserve"> - versée aux allocataires ayant à faire face à des dépenses de logement et ne bénéficiant pas déjà de l’ALF. Prestation soumise à condition de ressources.</t>
    </r>
  </si>
  <si>
    <t>Définitions</t>
  </si>
  <si>
    <r>
      <t xml:space="preserve">PPA : </t>
    </r>
    <r>
      <rPr>
        <sz val="8"/>
        <color theme="1" tint="0.249977111117893"/>
        <rFont val="Arial"/>
        <family val="2"/>
      </rPr>
      <t xml:space="preserve">La Prime d'activité est une prestation familiale qui complète les revenus d'activité professionnelle.
Depuis le 1er janvier 2016, le volet « activité » du revenu de solidarité active (Rsa) est remplacé par la prime d’activité, en France métropolitaine et dans les départements d’Outre-mer (Dom), à l’exception de Mayotte où elle entrera en vigueur au 1er juillet. Cette nouvelle prestation remplace le volet « activité » du revenu de solidarité active (Rsa), ainsi que la Prime pour l’emploi (Ppe). </t>
    </r>
  </si>
  <si>
    <r>
      <rPr>
        <b/>
        <sz val="8"/>
        <color theme="1" tint="0.249977111117893"/>
        <rFont val="Arial"/>
        <family val="2"/>
      </rPr>
      <t xml:space="preserve">Majoration isolement : </t>
    </r>
    <r>
      <rPr>
        <sz val="8"/>
        <color theme="1" tint="0.249977111117893"/>
        <rFont val="Arial"/>
        <family val="2"/>
      </rPr>
      <t>Cette majoration est accordée lorsque le bénéficiaire est isolé avec des enfants à charge.</t>
    </r>
  </si>
  <si>
    <r>
      <t xml:space="preserve">RSA : Revenu de Solidarité Active – </t>
    </r>
    <r>
      <rPr>
        <sz val="8"/>
        <color theme="1" tint="0.249977111117893"/>
        <rFont val="Arial"/>
        <family val="2"/>
      </rPr>
      <t>versé aux personnes âgées de 25 ans et plus ou assumant la charge d'un enfant né ou à naître. Cette prestation soumise aux conditions de ressources dépend de la condition familiale et est différentielle. Entré en vigueur à partir du 1er janvier 2011 dans les DOM, le RSA a pour objectif: de completer les revenus du travail pour ceux qui en ont besoin, d'encourager l'activité professionnelle, de lutter contre l'exclusion, de simplifier les minima sociaux. Il remplace les anciens dipositifs du RMI et de l'API.</t>
    </r>
  </si>
  <si>
    <t xml:space="preserve">En fonction de leurs ressources, certains allocataires peuvent cumuler la Prime d'Activité et le RSA socle. </t>
  </si>
  <si>
    <r>
      <t>RSO : Revenu de Solidarité</t>
    </r>
    <r>
      <rPr>
        <sz val="8"/>
        <color theme="1" tint="0.249977111117893"/>
        <rFont val="Arial"/>
        <family val="2"/>
      </rPr>
      <t xml:space="preserve"> – versée aux personnes de 55 ans ou plus ayant perçu de façon continue le RSA depuis 2 ans au moins et qui s’engagent à quitter le marché du travail et de l'insertion. Prestation soumise à condition de ressources. Cette allocation n’est pas cumulable avec l’AAH, la pension d’invalidité ou certaines allocations de vieillesse perçues par l’allocataire ou son conjoint ou concubin. Un RSO différentiel peut être servi.</t>
    </r>
  </si>
  <si>
    <r>
      <t>AAH : Allocation aux Adultes Handicapés</t>
    </r>
    <r>
      <rPr>
        <sz val="8"/>
        <color theme="1" tint="0.249977111117893"/>
        <rFont val="Arial"/>
        <family val="2"/>
      </rPr>
      <t xml:space="preserve"> – versée aux personnes handicapées âgées d’au moins 20 ans. Prestation soumise à condition de ressources. Elle peut être servie entre 16 et 20 ans si l’enfant n’est plus considéré comme étant à la charge de ses parents au sens des prestations familiales.</t>
    </r>
  </si>
  <si>
    <r>
      <t>Complément AAH :</t>
    </r>
    <r>
      <rPr>
        <sz val="8"/>
        <color theme="1" tint="0.249977111117893"/>
        <rFont val="Arial"/>
        <family val="2"/>
      </rPr>
      <t xml:space="preserve"> un complément d’allocation peut être servi si les personnes handicapées remplissent certaines conditions.</t>
    </r>
  </si>
  <si>
    <r>
      <t xml:space="preserve">Enfants bas revenus : </t>
    </r>
    <r>
      <rPr>
        <sz val="8"/>
        <color theme="1" tint="0.249977111117893"/>
        <rFont val="Arial"/>
        <family val="2"/>
      </rPr>
      <t>Ensemble des enfants vivant dans un foyer allocataires à Bas Revenus</t>
    </r>
  </si>
  <si>
    <r>
      <t>QF CNAF :</t>
    </r>
    <r>
      <rPr>
        <sz val="8"/>
        <color theme="1" tint="0.249977111117893"/>
        <rFont val="Arial"/>
        <family val="2"/>
      </rPr>
      <t xml:space="preserve"> ratio entre les ressources (cumul des revenus déclarés mensualisés et des prestations versées du mois en cours) sur le nombre de parts (2 pour la cellule parentale - isolé / couple, +0,5 par enfant à charge, +1 pour l'enfant de rang 3, +1 quel que soit le rang si l'enfant est handicapé)</t>
    </r>
  </si>
  <si>
    <r>
      <t>Part des prestations CAF dans le revenu final :</t>
    </r>
    <r>
      <rPr>
        <sz val="8"/>
        <color theme="1" tint="0.249977111117893"/>
        <rFont val="Arial"/>
        <family val="2"/>
      </rPr>
      <t xml:space="preserve"> correspond au montant total des prestations versées du mois en cours / la somme du montant total des prestations versées du mois en cours et les ressources déclarées mensualisées de l'année N-2. Les allocataires n'ayant pas déclaré de ressources ne sont pas pris en compte dans ce calcul.</t>
    </r>
  </si>
  <si>
    <r>
      <t>Ressources non déclarées :</t>
    </r>
    <r>
      <rPr>
        <sz val="8"/>
        <color theme="1" tint="0.249977111117893"/>
        <rFont val="Arial"/>
        <family val="2"/>
      </rPr>
      <t xml:space="preserve"> correspond aux allocataires bénéficiant de prestations non soumises aux conditions de ressources n'ayant pas obligation de déclarer des ressources ou aux allocataires percevant du RSA comme seule prestation (ils n'ont pas obligation de faire une déclaration annuelle de ressources, c'est la déclaration trimestrielle qui est prise en compte).</t>
    </r>
  </si>
  <si>
    <t>DONT CUMUL RSA-PPA</t>
  </si>
  <si>
    <t>20 à 24 ans</t>
  </si>
  <si>
    <t>20-24 ans</t>
  </si>
  <si>
    <t>Prime activité jeunes 18-25 ans non majorée</t>
  </si>
  <si>
    <t>Nationalité du responsable de dossier</t>
  </si>
  <si>
    <t>Française</t>
  </si>
  <si>
    <t>Etrangère (CEE ou Hors CEE)</t>
  </si>
  <si>
    <t>Taux d'effort brut médian</t>
  </si>
  <si>
    <t>Taux d'effort net médian</t>
  </si>
  <si>
    <r>
      <t xml:space="preserve">Le taux d'effort </t>
    </r>
    <r>
      <rPr>
        <sz val="8"/>
        <color theme="1" tint="0.249977111117893"/>
        <rFont val="Arial"/>
        <family val="2"/>
      </rPr>
      <t xml:space="preserve">est le rapport entre les dépenses de logement et le revenu des allocataires. Des taux d'efforts "brut" et "net" permettent d'apprécier le poids des dépenses de logement dans le budget des foyers allocataires selon la prise en compte ou non, de l'aide personnelle au logement perçue. </t>
    </r>
  </si>
  <si>
    <t>LA PRIME D'ACTIVITE - PPA</t>
  </si>
  <si>
    <t>dont RSA généralisé avec majoration isolement</t>
  </si>
  <si>
    <t>LES MONTANTS PAYÉS DES PRESTATIONS FAMILIALES ET LÉGALES 
DE LA CAF DE LA REUNION</t>
  </si>
  <si>
    <t>LES MONTANTS PAYES PAR PRESTATION</t>
  </si>
  <si>
    <t>MONTANTS_PAYES</t>
  </si>
  <si>
    <t>Couple avec enfant(s)</t>
  </si>
  <si>
    <t>Nombre de  bénéficiaires</t>
  </si>
  <si>
    <t>Définitions:</t>
  </si>
  <si>
    <t>Définition:</t>
  </si>
  <si>
    <t>Composition familiale des allocataires bas revenus</t>
  </si>
  <si>
    <r>
      <t xml:space="preserve">Bénéficiaires minima-sociaux : </t>
    </r>
    <r>
      <rPr>
        <sz val="8"/>
        <color theme="1" tint="0.249977111117893"/>
        <rFont val="Arial"/>
        <family val="2"/>
      </rPr>
      <t>allocataires bénéficiant d'u moins un minima social (RSA socle AAH et/ou Complément AAH sans AAH et/ou RSO)</t>
    </r>
  </si>
  <si>
    <t>Sous-total (activité (4) )</t>
  </si>
  <si>
    <t>(4) y compris Prime Retour à l'emploi</t>
  </si>
  <si>
    <t>Locatif privé</t>
  </si>
  <si>
    <t>Locatif public</t>
  </si>
  <si>
    <t>Fonctionnaire</t>
  </si>
  <si>
    <t>Montants payés (avec droits constatés) 
exercice 2019</t>
  </si>
  <si>
    <t>Nombre d'allocataires en 2019</t>
  </si>
  <si>
    <t>Revenu de Solidarité Active(RSA Socle)+ Prime exceptionnelle</t>
  </si>
  <si>
    <t>les montants négatifs  signifient qu'il y a eu plus d'indus constatés que de paiements ventilés</t>
  </si>
  <si>
    <r>
      <rPr>
        <b/>
        <u/>
        <sz val="10"/>
        <color rgb="FFC00000"/>
        <rFont val="Helv"/>
      </rPr>
      <t>Avertissement :</t>
    </r>
    <r>
      <rPr>
        <b/>
        <sz val="10"/>
        <color theme="3"/>
        <rFont val="Helv"/>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t>
    </r>
  </si>
  <si>
    <r>
      <t>Ressources déclarées en N-2 :</t>
    </r>
    <r>
      <rPr>
        <sz val="8"/>
        <color theme="1" tint="0.249977111117893"/>
        <rFont val="Arial"/>
        <family val="2"/>
      </rPr>
      <t xml:space="preserve"> La déclaration des revenus 2017 permet à la Caf d'étudier les droits aux prestations du 1er janvier au 31 décembre 2019.</t>
    </r>
  </si>
  <si>
    <t>TABLEAU DE BORD DES PRESTATIONS FAMILIALES ET LEGALES EN 2020</t>
  </si>
  <si>
    <t>LES ALLOCATAIRES DE LA CAF DE LA REUNION EN 2020</t>
  </si>
  <si>
    <t>Sources : FR6 de septembre 2020 - CAF de La Réunion</t>
  </si>
  <si>
    <r>
      <rPr>
        <b/>
        <sz val="8"/>
        <color theme="1" tint="0.249977111117893"/>
        <rFont val="Arial"/>
        <family val="2"/>
      </rPr>
      <t>Allocataire Bas Revenus :</t>
    </r>
    <r>
      <rPr>
        <sz val="8"/>
        <color theme="1" tint="0.249977111117893"/>
        <rFont val="Arial"/>
        <family val="2"/>
      </rPr>
      <t xml:space="preserve"> allocataire dont le niveau de vie est inférieur au seuil bas revenus (seuil bas revenus 2020: 1  105 euros).  </t>
    </r>
  </si>
  <si>
    <t>Evolution n-1</t>
  </si>
  <si>
    <t>-</t>
  </si>
  <si>
    <t>Source : bilan comptable exercice 2019/2020 - FR6 de septembre 2019/2020</t>
  </si>
  <si>
    <t>Primes et aides exceptionnelles "COVID"</t>
  </si>
  <si>
    <r>
      <t xml:space="preserve">Autres </t>
    </r>
    <r>
      <rPr>
        <sz val="8"/>
        <color indexed="18"/>
        <rFont val="Arial"/>
        <family val="2"/>
      </rPr>
      <t>(primes exceptionnelles ARS, PRE ) (2)</t>
    </r>
  </si>
  <si>
    <t>Evolution du nombre d'allocataires 2019/2020</t>
  </si>
  <si>
    <t>Nombre d'allocataires en 2020</t>
  </si>
  <si>
    <t>Evolution des montants 2019/2020</t>
  </si>
  <si>
    <t>Montants payés (avec droits constatés) 
exercice 2020</t>
  </si>
  <si>
    <t>Données 2020</t>
  </si>
  <si>
    <t xml:space="preserve">A compter de 2019 les données millésimées sont issues d’une extraction au 30 septembre de l'année N, à m+6, ce qui peut entraîner une rupture de séries avec les millésimes précédemment diffusés. </t>
  </si>
  <si>
    <t>&lt;5</t>
  </si>
  <si>
    <t>Hors departement (mutation)</t>
  </si>
  <si>
    <r>
      <t>Allocataire - Noyau dur</t>
    </r>
    <r>
      <rPr>
        <sz val="8"/>
        <color theme="1" tint="0.249977111117893"/>
        <rFont val="Arial"/>
        <family val="2"/>
      </rPr>
      <t xml:space="preserve"> : Il s'agit des "allocataires au 30 septembre 2020" percevant au moins une prestation mensuelle légale au titre de septembre 2020(droit valorisé). L’allocataire est le titulaire du dossier. Il peut percevoir une ou plusieurs allocations pour son compte ainsi que pour les autres personnes appartenant à son dossier.</t>
    </r>
  </si>
  <si>
    <r>
      <t xml:space="preserve">Médiane : </t>
    </r>
    <r>
      <rPr>
        <sz val="8"/>
        <color theme="1" tint="0.249977111117893"/>
        <rFont val="Arial"/>
        <family val="2"/>
      </rPr>
      <t>c'est une valeur qui divise une population en deux. La moitié des bénéficiaires d'aide au logement perçoit un montant inférieur à 253,26 euros et l'autre moitié un montant supérieur.</t>
    </r>
  </si>
  <si>
    <r>
      <t>Montant du SMIC Brut :</t>
    </r>
    <r>
      <rPr>
        <sz val="8"/>
        <color theme="1" tint="0.249977111117893"/>
        <rFont val="Arial"/>
        <family val="2"/>
      </rPr>
      <t xml:space="preserve"> en 2018 le montant est de 1 498,47 € / mois pour 35h hebdo.</t>
    </r>
  </si>
  <si>
    <t>En raison de l’instabilité de certains dossiers la composition familiale, l’âge ou la nationalité peuvent ne pas être disponibles en base de données, les totaux de ces catégories peuvent ainsi ne pas correspondre au total des allocataires.</t>
  </si>
  <si>
    <t>DONNEES A L'ECHELLE QPV</t>
  </si>
  <si>
    <t>QPV</t>
  </si>
  <si>
    <t>DONNEES A L'ECHELLE IRIS</t>
  </si>
  <si>
    <t>IRIS</t>
  </si>
  <si>
    <t>Données par quartier</t>
  </si>
  <si>
    <t>Champ : quartiers de la politique de la ville - Découpage géographique des quartiers prioritaires de la politique de la ville au 14/09/2015</t>
  </si>
  <si>
    <t>Source : Caisse Nationale d'Allocations Familiales</t>
  </si>
  <si>
    <t xml:space="preserve">©Insee </t>
  </si>
  <si>
    <t>Définition</t>
  </si>
  <si>
    <t>Code géographique</t>
  </si>
  <si>
    <t>Libellé géographique</t>
  </si>
  <si>
    <t>Note de diffusion</t>
  </si>
  <si>
    <t>Nombre total d'allocataires</t>
  </si>
  <si>
    <t>Allocataires isolés sans enfant</t>
  </si>
  <si>
    <t>Allocataires mono-parent</t>
  </si>
  <si>
    <t>Allocataires couples sans enfant</t>
  </si>
  <si>
    <t>Allocataires couples avec enfant(s)</t>
  </si>
  <si>
    <t>Allocataires couples avec au moins 3 enfants à charge</t>
  </si>
  <si>
    <t>Enfants couverts par au moins une prestation Caf</t>
  </si>
  <si>
    <t>Enfants de moins de 3 ans</t>
  </si>
  <si>
    <t>Enfants de 3 à moins de 6 ans</t>
  </si>
  <si>
    <t>Enfants de 6 à moins de 11 ans</t>
  </si>
  <si>
    <t>Enfants de 11 à moins de 15 ans</t>
  </si>
  <si>
    <t>Enfants de 15 à moins de 18 ans</t>
  </si>
  <si>
    <t>Enfants de 18 à moins de 25 ans</t>
  </si>
  <si>
    <t>Allocataires étudiants</t>
  </si>
  <si>
    <t>Allocataires de moins de 25 ans non étudiants</t>
  </si>
  <si>
    <t>Allocataires percevant une aide au logement</t>
  </si>
  <si>
    <t>Allocataires percevant l’Allocation Adulte Handicapé</t>
  </si>
  <si>
    <t>Allocataires percevant la prime d'activité</t>
  </si>
  <si>
    <t>Allocataires percevant le RSA socle</t>
  </si>
  <si>
    <t>QP974001</t>
  </si>
  <si>
    <t>Le Gol</t>
  </si>
  <si>
    <t>QP974002</t>
  </si>
  <si>
    <t>Centre Ville</t>
  </si>
  <si>
    <t>QP974003</t>
  </si>
  <si>
    <t>La Rivière</t>
  </si>
  <si>
    <t>QP974004</t>
  </si>
  <si>
    <t>Roche Maigre</t>
  </si>
  <si>
    <t>QP974005</t>
  </si>
  <si>
    <t>Bois de Nèfles Cocos</t>
  </si>
  <si>
    <t>QP974006</t>
  </si>
  <si>
    <t>Cayenne - Butor - Les Quais</t>
  </si>
  <si>
    <t>QP974007</t>
  </si>
  <si>
    <t>Centre Ville - Cités</t>
  </si>
  <si>
    <t>QP974008</t>
  </si>
  <si>
    <t>Langevin</t>
  </si>
  <si>
    <t>QP974009</t>
  </si>
  <si>
    <t>Bois D'Olives</t>
  </si>
  <si>
    <t>QP974010</t>
  </si>
  <si>
    <t>Ravine Des Cabris</t>
  </si>
  <si>
    <t>QP974011</t>
  </si>
  <si>
    <t>Ravine Blanche</t>
  </si>
  <si>
    <t>QP974012</t>
  </si>
  <si>
    <t>Basse Terre  -  Joli Fond</t>
  </si>
  <si>
    <t>QP974013</t>
  </si>
  <si>
    <t>Terre Sainte</t>
  </si>
  <si>
    <t>QP974014</t>
  </si>
  <si>
    <t>Condé -  La Concession</t>
  </si>
  <si>
    <t>QP974015</t>
  </si>
  <si>
    <t>Le Verger - La Découverte</t>
  </si>
  <si>
    <t>QP974016</t>
  </si>
  <si>
    <t>Gaspard - La Réserve</t>
  </si>
  <si>
    <t>QP974017</t>
  </si>
  <si>
    <t>4ème Couronne</t>
  </si>
  <si>
    <t>QP974018</t>
  </si>
  <si>
    <t>1ère et 2ème Couronne</t>
  </si>
  <si>
    <t>QP974019</t>
  </si>
  <si>
    <t>Coeur De Saint-Laurent</t>
  </si>
  <si>
    <t>QP974020</t>
  </si>
  <si>
    <t>Cressonnière - Manguiers</t>
  </si>
  <si>
    <t>QP974021</t>
  </si>
  <si>
    <t>QP974022</t>
  </si>
  <si>
    <t>Petit Bazar - Chemin Du Centre - Fayard</t>
  </si>
  <si>
    <t>QP974023</t>
  </si>
  <si>
    <t>Cambuston Centre</t>
  </si>
  <si>
    <t>QP974024</t>
  </si>
  <si>
    <t>Sainte-Anne</t>
  </si>
  <si>
    <t>QP974025</t>
  </si>
  <si>
    <t>Rive Droite de Saint-Benoît</t>
  </si>
  <si>
    <t>QP974026</t>
  </si>
  <si>
    <t>Le Bas De La Rivière</t>
  </si>
  <si>
    <t>QP974027</t>
  </si>
  <si>
    <t>Le Bas Maréchal Leclerc</t>
  </si>
  <si>
    <t>QP974028</t>
  </si>
  <si>
    <t>Le Butor</t>
  </si>
  <si>
    <t>QP974029</t>
  </si>
  <si>
    <t>Vauban</t>
  </si>
  <si>
    <t>QP974030</t>
  </si>
  <si>
    <t>La Source - Bellepierre</t>
  </si>
  <si>
    <t>QP974031</t>
  </si>
  <si>
    <t>Les Camélias</t>
  </si>
  <si>
    <t>QP974032</t>
  </si>
  <si>
    <t>Sainte Clotilde - Le Chaudron</t>
  </si>
  <si>
    <t>QP974033</t>
  </si>
  <si>
    <t>Moufia Les Bas</t>
  </si>
  <si>
    <t>QP974034</t>
  </si>
  <si>
    <t>Primat</t>
  </si>
  <si>
    <t>QP974035</t>
  </si>
  <si>
    <t>Moufia Les Hauts</t>
  </si>
  <si>
    <t>QP974036</t>
  </si>
  <si>
    <t>Portail - Bois De Nèfles</t>
  </si>
  <si>
    <t>QP974037</t>
  </si>
  <si>
    <t>Plateau Caillou Centre</t>
  </si>
  <si>
    <t>QP974038</t>
  </si>
  <si>
    <t>Fleurimont</t>
  </si>
  <si>
    <t>QP974039</t>
  </si>
  <si>
    <t>Eperon</t>
  </si>
  <si>
    <t>QP974040</t>
  </si>
  <si>
    <t>Grande Fontaine</t>
  </si>
  <si>
    <t>QP974041</t>
  </si>
  <si>
    <t>Savanna Kayamb  -  Corbeil Bout De L'Etang</t>
  </si>
  <si>
    <t>QP974042</t>
  </si>
  <si>
    <t>Périphérie Du Centre Ville</t>
  </si>
  <si>
    <t>QP974043</t>
  </si>
  <si>
    <t>Bel Air Centre Ville Village Desprez</t>
  </si>
  <si>
    <t>QP974044</t>
  </si>
  <si>
    <t>Bagatelle</t>
  </si>
  <si>
    <t>QP974045</t>
  </si>
  <si>
    <t>La Châtoire</t>
  </si>
  <si>
    <t>QP974046</t>
  </si>
  <si>
    <t>Les Trois Mares</t>
  </si>
  <si>
    <t>QP974047</t>
  </si>
  <si>
    <t>Les Araucarias</t>
  </si>
  <si>
    <t>QP974048</t>
  </si>
  <si>
    <t>Centre-ville</t>
  </si>
  <si>
    <t>QP974049</t>
  </si>
  <si>
    <t>Domenjod</t>
  </si>
  <si>
    <t>Libellé  de la commune</t>
  </si>
  <si>
    <t>Saint-Louis</t>
  </si>
  <si>
    <t>Saint-Joseph</t>
  </si>
  <si>
    <t>Saint-Pierre</t>
  </si>
  <si>
    <t>Sainte-Marie</t>
  </si>
  <si>
    <t>Saint-André</t>
  </si>
  <si>
    <t>Saint-Benoît</t>
  </si>
  <si>
    <t>Saint-Denis</t>
  </si>
  <si>
    <t>Saint-Leu</t>
  </si>
  <si>
    <t>Saint-Paul</t>
  </si>
  <si>
    <t>Sainte-Suzanne</t>
  </si>
  <si>
    <t>Bénéficiaires des prestations légales versées par les CAF (au 31 décembre 2020)</t>
  </si>
  <si>
    <t>DENOMBREMENT DES ALLOCATAIRES DE LA CAF DE LA REUNION AU 31/12/2020  SELON LE QUARTIER DE LA POLITIQUE DE LA VILLE</t>
  </si>
  <si>
    <t>Les variables disponibles</t>
  </si>
  <si>
    <t>VAR_LIB</t>
  </si>
  <si>
    <t>VAR_LIB_LONG</t>
  </si>
  <si>
    <t>Code du quartier prioritaire</t>
  </si>
  <si>
    <t>Nom du quartier prioritaire</t>
  </si>
  <si>
    <t>Libellé de la commune</t>
  </si>
  <si>
    <t>Note de diffusion (voir documentation)</t>
  </si>
  <si>
    <t>Nombre total de foyers allocataires percevant au moins une prestation Caf</t>
  </si>
  <si>
    <t>Nombre de personnes couvertes par au moins une prestation Caf (allocataire + conjoint + enfants et autres personnes à charge)</t>
  </si>
  <si>
    <t>Nombre d'allocataires isolés sans enfant</t>
  </si>
  <si>
    <t>Nombre de familles monoparentales (allocataires isolés avec enfant)</t>
  </si>
  <si>
    <t>Nombre de couples sans enfant</t>
  </si>
  <si>
    <t>Allocataires couples avec enfant</t>
  </si>
  <si>
    <t>Nombre de couples avec enfant</t>
  </si>
  <si>
    <t>Nombre de couples avec 3 enfant et plus</t>
  </si>
  <si>
    <t>Nombre d'enfants couverts par au moins une prestations Caf</t>
  </si>
  <si>
    <t>Nombre d'enfants de moins de 3 ans couverts par au moins une prestations Caf</t>
  </si>
  <si>
    <t>Nombre d'enfants de 3 à moins de 6 ans couverts par au moins une prestations Caf</t>
  </si>
  <si>
    <t>Nombre d'enfants de 6 à moins de 11 ans couverts par au moins une prestations Caf</t>
  </si>
  <si>
    <t>Nombre d'enfants de 11 à moins de 15 ans couverts par au moins une prestations Caf</t>
  </si>
  <si>
    <t>Nombre d'enfants de 15 à moins de 18 ans couverts par au moins une prestations Caf</t>
  </si>
  <si>
    <t>Nombre d'enfants de 18 à moins de 25 ans couverts par au moins une prestations Caf</t>
  </si>
  <si>
    <t>Nombre d'allocataires étudiants</t>
  </si>
  <si>
    <t>Nombre d'allocataires de moins de 25 ans non étudiants</t>
  </si>
  <si>
    <t>Nombre d’allocataires percevant une aide au logement (Aide Personnalisée au Logement, Allocation de Logement Familiale, Allocation de Logement Sociale)</t>
  </si>
  <si>
    <t>Nombre d’allocataires percevant l’Allocation Adulte Handicapé</t>
  </si>
  <si>
    <t>Nombre d’allocataires percevant la prime d'activité</t>
  </si>
  <si>
    <t>Nombre d’allocataires percevant le Revenu de Solidarité Active socle</t>
  </si>
  <si>
    <t>Champ</t>
  </si>
  <si>
    <t>Les données sur les allocataires CAF proviennent des fichiers des Caisses d'allocations familiales. Le champ est celui de l’ensemble des foyers allocataires ayant un droit versable à au moins une prestation au cours du mois de décembre, ou à une prestation versée en une seule fois (par exemple : allocation de rentrée scolaire, prime de naissance) au cours de l’année.</t>
  </si>
  <si>
    <t xml:space="preserve">Le foyer allocataire est composé du responsable du dossier (personne qui perçoit au moins une prestation au regard de sa situation familiale et/ou monétaire), et de l'ensemble des autres ayants droit au sens de la réglementation en vigueur (conjoint, enfant(s) et autre(s) personne(s) à charge). Plusieurs foyers allocataires peuvent cohabiter dans un même lieu, ils constituent alors un seul ménage au sens de la définition statistique Insee. C’est le cas, par exemple, lorsque un couple perçoit des allocations logement et héberge son enfant titulaire d'un minimum social des CAF. </t>
  </si>
  <si>
    <t>En pratique, le terme « allocataire » est souvent utilisé à la place de « foyer allocataire ».</t>
  </si>
  <si>
    <t xml:space="preserve">Le droit versable signifie que le foyer allocataire remplit toutes les conditions pour être effectivement payé au titre du mois d’observation. En particulier ne sont pas inclus dans ce périmètre les bénéficiaires qui n’ont pas fourni l’intégralité de leurs pièces justificatives, ou ceux dont le montant de la prestation est inférieur au seuil de versement. </t>
  </si>
  <si>
    <t>Restriction méthodologique :</t>
  </si>
  <si>
    <t xml:space="preserve">Dans le traitement des données CAF, les adresses correspondant à des adresses administratives (adresses de domiciliation qui ne correspondent pas à une présence physique réelle des allocataires : sans-domicile fixe, gens du voyage et autres personnes non inscrites à leur domicile mais à l'adresse de leur organisme de rattachement) sont repérées afin d'être exclues des agrégations sur les échelons infra-communaux (Iris et QPV), de façon à ne pas introduire des surreprésentations artificielles. </t>
  </si>
  <si>
    <t>Par conséquent, la somme des valeurs des iris d’une commune peut différer de la valeur de la commune.</t>
  </si>
  <si>
    <r>
      <rPr>
        <b/>
        <sz val="10"/>
        <color indexed="10"/>
        <rFont val="Arial"/>
        <family val="2"/>
        <charset val="1"/>
      </rPr>
      <t>Avertissement :</t>
    </r>
    <r>
      <rPr>
        <b/>
        <sz val="10"/>
        <rFont val="Arial"/>
        <family val="2"/>
        <charset val="1"/>
      </rPr>
      <t xml:space="preserve"> Suite à l’avis du 8 novembre 2018 de l’Autorité de la statistique publique (ASP), portant sur la labellisation des statistiques sur les bénéficiaires de prestations légales, la Cnaf produit désormais les données définitives d’un mois de droit extraites à m+6 au lieu de m+2 auparavant, dans l’optique d’une amélioration de la qualité des données produites. Les données au 31 décembre 2018 sont issues d’une extraction à m+6, ce qui peut entraîner une rupture de séries avec les millésimes précédemment diffusés. </t>
    </r>
  </si>
  <si>
    <t xml:space="preserve">Dans le cadre de cette démarche, certaines séries ont été exclues de la labellisation. C’est le cas des variables portant sur la part des prestations dans les ressources des foyers allocataires, qui présentent des limites quant à leur interprétation. Il s’agit en effet d’indicateurs composites sous forme de ratio, dont les données du dénominateur (revenus) ne sont pas contemporaines de celles du numérateur (prestations), et couvrent un champ tronqué. Ces variables ne seront donc plus diffusées. </t>
  </si>
  <si>
    <r>
      <rPr>
        <b/>
        <sz val="10"/>
        <rFont val="Arial"/>
        <family val="2"/>
      </rPr>
      <t xml:space="preserve">Le RSA (Revenu de Solidarité Active) </t>
    </r>
    <r>
      <rPr>
        <sz val="10"/>
        <rFont val="Arial"/>
        <family val="2"/>
      </rPr>
      <t xml:space="preserve">s’adresse aux personnes possédant de faibles ressources. Il remplace depuis 2009 le RMI (revenu minimal d’insertion) et l’API (allocation pour parents isolés). Il se présente sous 2 formes : 
- le </t>
    </r>
    <r>
      <rPr>
        <b/>
        <sz val="10"/>
        <rFont val="Arial"/>
        <family val="2"/>
      </rPr>
      <t>RSA socle</t>
    </r>
    <r>
      <rPr>
        <sz val="10"/>
        <rFont val="Arial"/>
        <family val="2"/>
      </rPr>
      <t xml:space="preserve"> s’adresse aux personnes âgées de plus de 25 ans sans revenus et dès 18 ans sous certaines conditions. 
- le </t>
    </r>
    <r>
      <rPr>
        <b/>
        <sz val="10"/>
        <rFont val="Arial"/>
        <family val="2"/>
      </rPr>
      <t>RSA activité</t>
    </r>
    <r>
      <rPr>
        <sz val="10"/>
        <rFont val="Arial"/>
        <family val="2"/>
      </rPr>
      <t xml:space="preserve"> avait pour objectif de venir en complément des revenus perçus. Depuis le 1</t>
    </r>
    <r>
      <rPr>
        <vertAlign val="superscript"/>
        <sz val="10"/>
        <rFont val="Arial"/>
        <family val="2"/>
      </rPr>
      <t>er</t>
    </r>
    <r>
      <rPr>
        <sz val="10"/>
        <rFont val="Arial"/>
        <family val="2"/>
      </rPr>
      <t xml:space="preserve"> janvier 2016, il a laissé place à la </t>
    </r>
    <r>
      <rPr>
        <b/>
        <sz val="10"/>
        <rFont val="Arial"/>
        <family val="2"/>
      </rPr>
      <t>prime d’activité (PPA)</t>
    </r>
    <r>
      <rPr>
        <sz val="10"/>
        <rFont val="Arial"/>
        <family val="2"/>
      </rPr>
      <t xml:space="preserve">. Il s’agit d’une nouvelle aide aux salariés et chefs d’entreprise possédant des revenus modestes. L’éligibilité à la PPA de nombreux jeunes actifs de 18 à 24 ans, souvent célibataires sans enfant, a conduit à une hausse du nombre d’allocataires de moins de 25 ans et du nombre d’allocataires isolés. </t>
    </r>
  </si>
  <si>
    <r>
      <rPr>
        <sz val="10"/>
        <rFont val="Arial"/>
        <family val="2"/>
      </rPr>
      <t>ll existe 3 types d'</t>
    </r>
    <r>
      <rPr>
        <b/>
        <sz val="10"/>
        <rFont val="Arial"/>
        <family val="2"/>
      </rPr>
      <t>allocations logement</t>
    </r>
    <r>
      <rPr>
        <sz val="10"/>
        <rFont val="Arial"/>
        <family val="2"/>
      </rPr>
      <t>, non cumulables, visant à diminuer le montant du loyer ou des mensualités d'emprunt pour l'achat d'un logement:
- l'aide personnalisée au logement (APL)
- l'allocation de logement sociale (ALS)
- l'allocation de logement familiale (ALF)
Les données concernant l'aide personnalisée au logement sont manquantes pour les quartiers des DOM car l’APL n’existe pas dans les DOM, l’État privilégiant d’autres formes d’aides au logement, comme des subventions pour les logements sociaux ou très sociaux.</t>
    </r>
  </si>
  <si>
    <r>
      <rPr>
        <sz val="10"/>
        <rFont val="Arial"/>
        <family val="2"/>
        <charset val="1"/>
      </rPr>
      <t>L’</t>
    </r>
    <r>
      <rPr>
        <b/>
        <sz val="10"/>
        <rFont val="Arial"/>
        <family val="2"/>
        <charset val="1"/>
      </rPr>
      <t xml:space="preserve">Allocation Adulte Handicapé (AAH) : </t>
    </r>
    <r>
      <rPr>
        <sz val="10"/>
        <rFont val="Arial"/>
        <family val="2"/>
        <charset val="1"/>
      </rPr>
      <t>minimum social créé par la loi du 30 juin 1975, l'AAH est une prestation versée à tous les handicapés souffrant d'une incapacité évaluée à au moins 80 % (sauf dérogation) par la Commission des droits et de l'autonomie des personnes handicapées. Elle ne peut être attribuée avant l'âge de 20 ans, sauf cas particulier. Elle est soumise à un plafond de ressources  et peut se cumuler avec une rémunération tirée d'un travail. L'AAH est versée par les CAF et la MSA.</t>
    </r>
  </si>
  <si>
    <t>Géographie</t>
  </si>
  <si>
    <t>Les quartiers prioritaires de la politique de la ville (QPV) correspondent au décret modificatif n°2015-1138 du 14 septembre 2015.</t>
  </si>
  <si>
    <t>Un quartier prioritaire de la politique de la ville peut être localisé sur plusieurs communes donc appartenir à plusieurs EPCI (2 au maximum dans les faits).</t>
  </si>
  <si>
    <t>Un EPCI peut être localisé sur plusieurs régions (2 au maximum dans les faits).</t>
  </si>
  <si>
    <t>Modalités :</t>
  </si>
  <si>
    <t>0: Aucun problème particulier
2: Données non diffusées en raison de fusion de communes rendant la géolocalisation incertaine
3: Données non diffusées en raison du seuil de diffusion
4: Données non diffusées en raison d'une mauvaise qualité de géoréférencement
5: Données non diffusées en raison d'anomalies repérées lors des contrôles de cohérence</t>
  </si>
  <si>
    <t>Priorité :</t>
  </si>
  <si>
    <t>Une zone peut, en théorie, avoir plusieurs notes. La priorité est la suivante:</t>
  </si>
  <si>
    <t>note 2
note 4
note 3
note 5</t>
  </si>
  <si>
    <t>Par exemple, un QPV de moins de 100 allocataires (note 3) dont les adresses sont géoréférencées avec une mauvaise qualité (note 4) aura une note de 4.</t>
  </si>
  <si>
    <t>Seules les zones dont les données sont diffusables (note 0) sont soumises au secret statistique.</t>
  </si>
  <si>
    <t>Qualité du géoréférencement</t>
  </si>
  <si>
    <t>La note de diffusion d’un quartier ou d’un iris est égale à 4 quand le quartier ou l’iris contient moins de 90 % d’adresses correctement géoréférencées.</t>
  </si>
  <si>
    <t>Les adresses correctement géoréférencées correspondent aux adresses géoréférencées de manière « sûre » et à une partie des adresses géoréférencées de manière « probable », dont l’expertise conduite indique une probabilité élevée de bonne localisation dans le QPV.</t>
  </si>
  <si>
    <t>Secret statistique et confidentialité</t>
  </si>
  <si>
    <t>Secret statistique</t>
  </si>
  <si>
    <t>Pour respecter les règles de secret statistique, les indicateurs sont blanchis quand ils donnent une information de manière directe ou indirecte sur une population inférieure à 5 individus.</t>
  </si>
  <si>
    <t>Confidentialité</t>
  </si>
  <si>
    <t xml:space="preserve">Aucune donnée ne peut être diffusée sur des zones infra-communales de moins de 100 allocataires. Si c’est le cas, la note de diffusion est égale à 3. </t>
  </si>
  <si>
    <t>Précautions d'utilisation</t>
  </si>
  <si>
    <t xml:space="preserve">Les données communales peuvent légèrement différer de celles diffusées sur cafdata. En effet, les données sur insee.fr, diffusées plus tard, bénéficient des corrections issues du processus de géolocalisation. </t>
  </si>
  <si>
    <t>Dans le comptage des enfants par tranche d’âge, les enfants à charge AF seules ne sont pas pris en compte.</t>
  </si>
  <si>
    <t>Au delà du douzième enfant par foyer, les enfants supplémentaires ne sont pas comptabilisés.</t>
  </si>
  <si>
    <t>Les allocataires étudiants comptabilisés ne comprennent pas les étudiants salariés.</t>
  </si>
  <si>
    <r>
      <t>Le découpage géographique des communes et des iris est celui en vigueur au</t>
    </r>
    <r>
      <rPr>
        <b/>
        <sz val="10"/>
        <rFont val="Arial"/>
        <family val="2"/>
      </rPr>
      <t xml:space="preserve"> 1er janvier 2021.</t>
    </r>
  </si>
  <si>
    <r>
      <t>Les</t>
    </r>
    <r>
      <rPr>
        <b/>
        <sz val="10"/>
        <rFont val="Arial"/>
        <family val="2"/>
      </rPr>
      <t xml:space="preserve"> communes de plus de 10 000 habitants</t>
    </r>
    <r>
      <rPr>
        <sz val="10"/>
        <rFont val="Arial"/>
        <family val="2"/>
        <charset val="1"/>
      </rPr>
      <t xml:space="preserve"> sont définies comme les communes dont la population municipale est supérieure ou égale au seuil de 10 000 habitants (à l’exception des communes dont le franchissement à la hausse du seuil des 10 000 habitants, au sens du recensement de la population, n’a pas encore été officialisé par décret en 2021). 
Sont également concernées les communes nouvelles créées au 1er janvier 2021, dont la population municipale des communes regroupées dépasse alors le seuil des 10 000 habitants. </t>
    </r>
  </si>
  <si>
    <r>
      <t>Les indicateurs sur les Établissements Publics de Coopération Intercommunale (EPCI) concernent les groupements de communes à fiscalité propre au</t>
    </r>
    <r>
      <rPr>
        <b/>
        <sz val="10"/>
        <rFont val="Arial"/>
        <family val="2"/>
      </rPr>
      <t xml:space="preserve"> 1er janvier 2021.</t>
    </r>
  </si>
  <si>
    <t>Les données issues de la source CAF sont des données structurelles. Deux millésimes consécutifs ne doivent pas être utilisés pour mesurer des évolutions aux niveaux infra-communaux (QPV et Iris). En effet, les évolutions entre deux millésimes ne reflètent pas uniquement l'évolution réelle, elles traduisent aussi les améliorations de géolocalisation des adresses.</t>
  </si>
  <si>
    <t>Données par IRIS</t>
  </si>
  <si>
    <t>© Insee</t>
  </si>
  <si>
    <t>DENOMBREMENT DES ALLOCATAIRES DE LA CAF DE LA REUNION AU 31/12/2019 SELON LES ILOTS REGROUPES POUR L'INFORMATION STATISTIQUE (IRIS)</t>
  </si>
  <si>
    <t>Champ : IRIS des communes de plus de 10 000 habitants - Découpage géographique des iris au 01/01/2021</t>
  </si>
  <si>
    <t>Code commune au 1er janvier 2019</t>
  </si>
  <si>
    <t>974010101</t>
  </si>
  <si>
    <t>La Ville-Bois de Nèfles-Le Ruisseau</t>
  </si>
  <si>
    <t>974010102</t>
  </si>
  <si>
    <t>La Ville-Ravine Sèche</t>
  </si>
  <si>
    <t>974010201</t>
  </si>
  <si>
    <t>Le Tévelave</t>
  </si>
  <si>
    <t>974010202</t>
  </si>
  <si>
    <t>Forêt des Hauts du Tévelave</t>
  </si>
  <si>
    <t>974020101</t>
  </si>
  <si>
    <t>Bras-Panon</t>
  </si>
  <si>
    <t>974020102</t>
  </si>
  <si>
    <t>La Rivière des Roches</t>
  </si>
  <si>
    <t>974020103</t>
  </si>
  <si>
    <t>Les Hauts de la Rivière du Mât</t>
  </si>
  <si>
    <t>974020104</t>
  </si>
  <si>
    <t>Les Bas de la Rivière du Mât</t>
  </si>
  <si>
    <t>974020105</t>
  </si>
  <si>
    <t>Forêt des Hauts de Bras Panon</t>
  </si>
  <si>
    <t>974040101</t>
  </si>
  <si>
    <t>L'Étang-Salé</t>
  </si>
  <si>
    <t>974040102</t>
  </si>
  <si>
    <t>Centre Ville Est</t>
  </si>
  <si>
    <t>974040201</t>
  </si>
  <si>
    <t>Les Canots</t>
  </si>
  <si>
    <t>974040301</t>
  </si>
  <si>
    <t>L'Étang-Salé Les Bains</t>
  </si>
  <si>
    <t>974040401</t>
  </si>
  <si>
    <t>Le Maniron</t>
  </si>
  <si>
    <t>974040501</t>
  </si>
  <si>
    <t>Ravine Sèche</t>
  </si>
  <si>
    <t>974050101</t>
  </si>
  <si>
    <t>Petite-Île</t>
  </si>
  <si>
    <t>974050102</t>
  </si>
  <si>
    <t>La Ravine du Pont-Manapany les Hauts</t>
  </si>
  <si>
    <t>974050103</t>
  </si>
  <si>
    <t>Manapany les Bas-Anse les Bas</t>
  </si>
  <si>
    <t>974050104</t>
  </si>
  <si>
    <t>Zone Forestière des Hauts</t>
  </si>
  <si>
    <t>974050201</t>
  </si>
  <si>
    <t>Piton Goyaves</t>
  </si>
  <si>
    <t>974070101</t>
  </si>
  <si>
    <t>974070102</t>
  </si>
  <si>
    <t>Centre Ville Ouest</t>
  </si>
  <si>
    <t>974070201</t>
  </si>
  <si>
    <t>Satec</t>
  </si>
  <si>
    <t>974070301</t>
  </si>
  <si>
    <t>Sidr Basse</t>
  </si>
  <si>
    <t>974070302</t>
  </si>
  <si>
    <t>Sidr Haute-Cité Ariste Bolon</t>
  </si>
  <si>
    <t>974070401</t>
  </si>
  <si>
    <t>ZAC Cité CSur Saignant</t>
  </si>
  <si>
    <t>974070402</t>
  </si>
  <si>
    <t>ZAC Cités Raymond Vergès et Léon de Lépervanche</t>
  </si>
  <si>
    <t>974070501</t>
  </si>
  <si>
    <t>ZUP Cité Maloya</t>
  </si>
  <si>
    <t>974070502</t>
  </si>
  <si>
    <t>ZUP III</t>
  </si>
  <si>
    <t>974070503</t>
  </si>
  <si>
    <t>ZUP III-Square Jean XXIII</t>
  </si>
  <si>
    <t>974070504</t>
  </si>
  <si>
    <t>ZUP Cité du Stade</t>
  </si>
  <si>
    <t>974070601</t>
  </si>
  <si>
    <t>Rivière des Galets-Cité Ravine à Marquet</t>
  </si>
  <si>
    <t>974070602</t>
  </si>
  <si>
    <t>Rivière des Galets-Village</t>
  </si>
  <si>
    <t>974070701</t>
  </si>
  <si>
    <t>Zone Industrielle Numéro 1</t>
  </si>
  <si>
    <t>974070702</t>
  </si>
  <si>
    <t>Zones Industrielles Numéro 2 et 3</t>
  </si>
  <si>
    <t>974070703</t>
  </si>
  <si>
    <t>ZIC Port de la Pointe des Galets</t>
  </si>
  <si>
    <t>974080101</t>
  </si>
  <si>
    <t>974080102</t>
  </si>
  <si>
    <t>Le Camp Magloire</t>
  </si>
  <si>
    <t>974080103</t>
  </si>
  <si>
    <t>La Ravine à Marquet</t>
  </si>
  <si>
    <t>974080201</t>
  </si>
  <si>
    <t>ZAC Saint-Laurent</t>
  </si>
  <si>
    <t>974080301</t>
  </si>
  <si>
    <t>La Rivière des Galets</t>
  </si>
  <si>
    <t>974080302</t>
  </si>
  <si>
    <t>Lit de la Rivière des Galets</t>
  </si>
  <si>
    <t>974080303</t>
  </si>
  <si>
    <t>Mafate-La Nouvelle</t>
  </si>
  <si>
    <t>974080304</t>
  </si>
  <si>
    <t>Mafate-Grand Place-Aurère-Îlets à Bourse et Malheur</t>
  </si>
  <si>
    <t>974080401</t>
  </si>
  <si>
    <t>Sainte-Thérèse</t>
  </si>
  <si>
    <t>974080501</t>
  </si>
  <si>
    <t>Pichette</t>
  </si>
  <si>
    <t>974080601</t>
  </si>
  <si>
    <t>La Ravine à Malheur</t>
  </si>
  <si>
    <t>974080602</t>
  </si>
  <si>
    <t>La Montagne-Secteur Possession</t>
  </si>
  <si>
    <t>974080701</t>
  </si>
  <si>
    <t>Dos-d'Âne</t>
  </si>
  <si>
    <t>974090101</t>
  </si>
  <si>
    <t>Pont Auguste</t>
  </si>
  <si>
    <t>974090102</t>
  </si>
  <si>
    <t>Centre Ville Mairie</t>
  </si>
  <si>
    <t>974090103</t>
  </si>
  <si>
    <t>Pont Minot</t>
  </si>
  <si>
    <t>974090104</t>
  </si>
  <si>
    <t>Centre Commercial-Lycée Sarda Garriga</t>
  </si>
  <si>
    <t>974090105</t>
  </si>
  <si>
    <t>Chemin du Centre</t>
  </si>
  <si>
    <t>974090201</t>
  </si>
  <si>
    <t>Cambuston-Petit Bazar</t>
  </si>
  <si>
    <t>974090202</t>
  </si>
  <si>
    <t>Cambuston-Centre</t>
  </si>
  <si>
    <t>974090203</t>
  </si>
  <si>
    <t>Cambuston-L'Étang-Bois Rouge</t>
  </si>
  <si>
    <t>974090301</t>
  </si>
  <si>
    <t>Champ Borne</t>
  </si>
  <si>
    <t>974090401</t>
  </si>
  <si>
    <t>Rivière du Mat-Les Bas</t>
  </si>
  <si>
    <t>974090501</t>
  </si>
  <si>
    <t>Ravine Creuse</t>
  </si>
  <si>
    <t>974090601</t>
  </si>
  <si>
    <t>La Cressonnière Nord</t>
  </si>
  <si>
    <t>974090602</t>
  </si>
  <si>
    <t>La Cressonnière Sud</t>
  </si>
  <si>
    <t>974090701</t>
  </si>
  <si>
    <t>Mille Roches-Rivière du Mât les Hauts</t>
  </si>
  <si>
    <t>974090801</t>
  </si>
  <si>
    <t>Bras des Chevrettes et Hauts</t>
  </si>
  <si>
    <t>974100101</t>
  </si>
  <si>
    <t>Centre Ville Rive Gauche</t>
  </si>
  <si>
    <t>974100102</t>
  </si>
  <si>
    <t>Centre Ville-Rive Droite</t>
  </si>
  <si>
    <t>974100103</t>
  </si>
  <si>
    <t>Beaufond-Le Port</t>
  </si>
  <si>
    <t>974100104</t>
  </si>
  <si>
    <t>Beaufond Distillerie</t>
  </si>
  <si>
    <t>974100105</t>
  </si>
  <si>
    <t>Bras Fusil</t>
  </si>
  <si>
    <t>974100106</t>
  </si>
  <si>
    <t>La Confiance-Chemin de Ceinture</t>
  </si>
  <si>
    <t>974100107</t>
  </si>
  <si>
    <t>Bras Canot-Le Cratère</t>
  </si>
  <si>
    <t>974100108</t>
  </si>
  <si>
    <t>Bourbier-l'Abondance</t>
  </si>
  <si>
    <t>974100109</t>
  </si>
  <si>
    <t>Bourbier-Beauvallon</t>
  </si>
  <si>
    <t>974100110</t>
  </si>
  <si>
    <t>Grand Étang-Takamaka-Bébour</t>
  </si>
  <si>
    <t>974100201</t>
  </si>
  <si>
    <t>Sainte-Anne-Petit Saint-Pierre</t>
  </si>
  <si>
    <t>974100202</t>
  </si>
  <si>
    <t>Sainte-Anne-Saint-François-Le Cap</t>
  </si>
  <si>
    <t>974100203</t>
  </si>
  <si>
    <t>Petit Saint-Pierre-Les Orangers-Hubert Delisle</t>
  </si>
  <si>
    <t>974100204</t>
  </si>
  <si>
    <t>Forêt des Hauts de Cambourg</t>
  </si>
  <si>
    <t>974110101</t>
  </si>
  <si>
    <t>La Petite Île-La Redoute</t>
  </si>
  <si>
    <t>974110102</t>
  </si>
  <si>
    <t>Le Bas de la Rivière</t>
  </si>
  <si>
    <t>974110103</t>
  </si>
  <si>
    <t>Le Barachois-Gare Routière</t>
  </si>
  <si>
    <t>974110104</t>
  </si>
  <si>
    <t>Maréchal Leclerc-La Poste</t>
  </si>
  <si>
    <t>974110105</t>
  </si>
  <si>
    <t>Maréchal Leclerc-Le Petit Marché</t>
  </si>
  <si>
    <t>974110106</t>
  </si>
  <si>
    <t>Maréchal Leclerc-Le Butor</t>
  </si>
  <si>
    <t>974110107</t>
  </si>
  <si>
    <t>Le Butor-Champ Fleuri</t>
  </si>
  <si>
    <t>974110108</t>
  </si>
  <si>
    <t>Vauban-Bouvet</t>
  </si>
  <si>
    <t>974110109</t>
  </si>
  <si>
    <t>Bouvet-CGSS</t>
  </si>
  <si>
    <t>974110110</t>
  </si>
  <si>
    <t>Saint-Jacques-Decaen</t>
  </si>
  <si>
    <t>974110111</t>
  </si>
  <si>
    <t>Le Jardin de l'État-Joinville</t>
  </si>
  <si>
    <t>974110112</t>
  </si>
  <si>
    <t>Le Jardin de l'État-Bertin</t>
  </si>
  <si>
    <t>974110113</t>
  </si>
  <si>
    <t>La Source-Ruisseau des Noirs</t>
  </si>
  <si>
    <t>974110114</t>
  </si>
  <si>
    <t>Mazagran-Bois de Nèfles</t>
  </si>
  <si>
    <t>974110115</t>
  </si>
  <si>
    <t>La Providence-Jacques CSur</t>
  </si>
  <si>
    <t>974110116</t>
  </si>
  <si>
    <t>La Providence-ONF</t>
  </si>
  <si>
    <t>974110201</t>
  </si>
  <si>
    <t>Mairie de Bellepierre-Les Saphirs</t>
  </si>
  <si>
    <t>974110202</t>
  </si>
  <si>
    <t>Hauts de Bellepierre</t>
  </si>
  <si>
    <t>974110203</t>
  </si>
  <si>
    <t>CHD-IUFM</t>
  </si>
  <si>
    <t>974110301</t>
  </si>
  <si>
    <t>Le Brûlé</t>
  </si>
  <si>
    <t>974110302</t>
  </si>
  <si>
    <t>Forêt du Brûlé</t>
  </si>
  <si>
    <t>974110401</t>
  </si>
  <si>
    <t>Saint-François Bas</t>
  </si>
  <si>
    <t>974110402</t>
  </si>
  <si>
    <t>Saint-François Hauts</t>
  </si>
  <si>
    <t>974110403</t>
  </si>
  <si>
    <t>Forêt de Saint-François</t>
  </si>
  <si>
    <t>974110501</t>
  </si>
  <si>
    <t>974110502</t>
  </si>
  <si>
    <t>La Trinité-Château Morange</t>
  </si>
  <si>
    <t>974110503</t>
  </si>
  <si>
    <t>Le Bas des Rampes-La Chaumière</t>
  </si>
  <si>
    <t>974110504</t>
  </si>
  <si>
    <t>C.E.S. Montgaillard</t>
  </si>
  <si>
    <t>974110505</t>
  </si>
  <si>
    <t>La Médiathèque</t>
  </si>
  <si>
    <t>974110601</t>
  </si>
  <si>
    <t>Les Deux Canons-Finette</t>
  </si>
  <si>
    <t>974110602</t>
  </si>
  <si>
    <t>Lory les Bas</t>
  </si>
  <si>
    <t>974110603</t>
  </si>
  <si>
    <t>La Mairie de Sainte-Clotilde</t>
  </si>
  <si>
    <t>974110604</t>
  </si>
  <si>
    <t>L'École d'Application Bossard</t>
  </si>
  <si>
    <t>974110605</t>
  </si>
  <si>
    <t>Les Tamarins-Lory les Hauts</t>
  </si>
  <si>
    <t>974110606</t>
  </si>
  <si>
    <t>Clinique Sainte-Clotilde</t>
  </si>
  <si>
    <t>974110701</t>
  </si>
  <si>
    <t>Église-Piscine du Chaudron</t>
  </si>
  <si>
    <t>974110702</t>
  </si>
  <si>
    <t>Le Mail Ouest</t>
  </si>
  <si>
    <t>974110703</t>
  </si>
  <si>
    <t>Le Mail Est</t>
  </si>
  <si>
    <t>974110704</t>
  </si>
  <si>
    <t>Bas du Moufia</t>
  </si>
  <si>
    <t>974110705</t>
  </si>
  <si>
    <t>Eudoxie Nonge</t>
  </si>
  <si>
    <t>974110706</t>
  </si>
  <si>
    <t>Michel Debré-Damase Legros</t>
  </si>
  <si>
    <t>974110707</t>
  </si>
  <si>
    <t>Michel Debré-Mairie du Chaudron</t>
  </si>
  <si>
    <t>974110708</t>
  </si>
  <si>
    <t>Commune Prima</t>
  </si>
  <si>
    <t>974110709</t>
  </si>
  <si>
    <t>Zone Industrielle du Chaudron</t>
  </si>
  <si>
    <t>974110801</t>
  </si>
  <si>
    <t>Les Olympiades-Georges Brassens</t>
  </si>
  <si>
    <t>974110802</t>
  </si>
  <si>
    <t>Mairie-Pierre et Sable-Bancouliers</t>
  </si>
  <si>
    <t>974110803</t>
  </si>
  <si>
    <t>Les Ananas-Hauts du Moufia</t>
  </si>
  <si>
    <t>974110804</t>
  </si>
  <si>
    <t>Moufia Est-Les Tulipiers</t>
  </si>
  <si>
    <t>974110805</t>
  </si>
  <si>
    <t>L'Église-Moulin à Vent</t>
  </si>
  <si>
    <t>974110806</t>
  </si>
  <si>
    <t>DDASS-Foucherolles</t>
  </si>
  <si>
    <t>974110807</t>
  </si>
  <si>
    <t>Rectorat Université</t>
  </si>
  <si>
    <t>974110901</t>
  </si>
  <si>
    <t>Bois de Nèfles-Finette</t>
  </si>
  <si>
    <t>974110902</t>
  </si>
  <si>
    <t>Mairie et Hauts du Bois de Nèfles</t>
  </si>
  <si>
    <t>974110903</t>
  </si>
  <si>
    <t>Forêt du Bois de Nèfles</t>
  </si>
  <si>
    <t>974111001</t>
  </si>
  <si>
    <t>Grand Canal-Le Stade</t>
  </si>
  <si>
    <t>974111002</t>
  </si>
  <si>
    <t>Mairie de la Bretagne-Centre</t>
  </si>
  <si>
    <t>974111003</t>
  </si>
  <si>
    <t>Bellevue-l'Église</t>
  </si>
  <si>
    <t>974111004</t>
  </si>
  <si>
    <t>Forêt de la Bretagne</t>
  </si>
  <si>
    <t>974111101</t>
  </si>
  <si>
    <t>974111201</t>
  </si>
  <si>
    <t>7e Km-La Vigie-Les Brises</t>
  </si>
  <si>
    <t>974111202</t>
  </si>
  <si>
    <t>9e Km-Moulin Cader-Colorado</t>
  </si>
  <si>
    <t>974111203</t>
  </si>
  <si>
    <t>12e Km-Le Ruisseau Blanc</t>
  </si>
  <si>
    <t>974111301</t>
  </si>
  <si>
    <t>Saint-Bernard</t>
  </si>
  <si>
    <t>974111302</t>
  </si>
  <si>
    <t>La Montagne-Plaine d'Affouches</t>
  </si>
  <si>
    <t>974120101</t>
  </si>
  <si>
    <t>974120102</t>
  </si>
  <si>
    <t>Le Butor-Le Stade</t>
  </si>
  <si>
    <t>974120103</t>
  </si>
  <si>
    <t>La Cayenne-Manapany</t>
  </si>
  <si>
    <t>974120104</t>
  </si>
  <si>
    <t>Le Goyave et Hauts</t>
  </si>
  <si>
    <t>974120105</t>
  </si>
  <si>
    <t>Les Jacques-Jean Petit les Bas</t>
  </si>
  <si>
    <t>974120106</t>
  </si>
  <si>
    <t>Zone Forestière des Hauts de Saint-Joseph</t>
  </si>
  <si>
    <t>974120201</t>
  </si>
  <si>
    <t>Les Lianes</t>
  </si>
  <si>
    <t>974120301</t>
  </si>
  <si>
    <t>La Plaine des Grègues</t>
  </si>
  <si>
    <t>974120401</t>
  </si>
  <si>
    <t>Jean Petit</t>
  </si>
  <si>
    <t>974120501</t>
  </si>
  <si>
    <t>974120502</t>
  </si>
  <si>
    <t>Forêt des Hauts de Langevin</t>
  </si>
  <si>
    <t>974120601</t>
  </si>
  <si>
    <t>Vincendo-Centre-Littoral</t>
  </si>
  <si>
    <t>974120602</t>
  </si>
  <si>
    <t>Parc à Mouton</t>
  </si>
  <si>
    <t>974120603</t>
  </si>
  <si>
    <t>Forêt des Hauts de Vincendo</t>
  </si>
  <si>
    <t>974130101</t>
  </si>
  <si>
    <t>Saint-Leu Ville</t>
  </si>
  <si>
    <t>974130102</t>
  </si>
  <si>
    <t>L'Étang Saint-Leu</t>
  </si>
  <si>
    <t>974130103</t>
  </si>
  <si>
    <t>Les Colimaçons-Bras Mouton-La Fontaine</t>
  </si>
  <si>
    <t>974130201</t>
  </si>
  <si>
    <t>La Chaloupe-Notre-Dame des Champs</t>
  </si>
  <si>
    <t>974130202</t>
  </si>
  <si>
    <t>La Chaloupe-Saint-Christophe-Camélias</t>
  </si>
  <si>
    <t>974130203</t>
  </si>
  <si>
    <t>Forêt des Hauts de la Chaloupe</t>
  </si>
  <si>
    <t>974130301</t>
  </si>
  <si>
    <t>Grand Fond-Stella</t>
  </si>
  <si>
    <t>974130302</t>
  </si>
  <si>
    <t>Le Portail-Maduran</t>
  </si>
  <si>
    <t>974130303</t>
  </si>
  <si>
    <t>Le Piton Centre</t>
  </si>
  <si>
    <t>974130304</t>
  </si>
  <si>
    <t>Le Piton Sud</t>
  </si>
  <si>
    <t>974130401</t>
  </si>
  <si>
    <t>Le Plate</t>
  </si>
  <si>
    <t>974130402</t>
  </si>
  <si>
    <t>Forêt des Hauts du Plate</t>
  </si>
  <si>
    <t>974140101</t>
  </si>
  <si>
    <t>974140102</t>
  </si>
  <si>
    <t>974140103</t>
  </si>
  <si>
    <t>974140104</t>
  </si>
  <si>
    <t>974140105</t>
  </si>
  <si>
    <t>Le Pont Neuf</t>
  </si>
  <si>
    <t>974140106</t>
  </si>
  <si>
    <t>Les Cocos-La Palissade</t>
  </si>
  <si>
    <t>974140107</t>
  </si>
  <si>
    <t>Le Bois de Nèfles</t>
  </si>
  <si>
    <t>974140108</t>
  </si>
  <si>
    <t>Le Bas de la Ville-Bel-Air</t>
  </si>
  <si>
    <t>974140201</t>
  </si>
  <si>
    <t>La Rivière Centre</t>
  </si>
  <si>
    <t>974140202</t>
  </si>
  <si>
    <t>Le Ruisseau-Terre Rouge</t>
  </si>
  <si>
    <t>974140203</t>
  </si>
  <si>
    <t>Le Gol Les Hauts</t>
  </si>
  <si>
    <t>974140204</t>
  </si>
  <si>
    <t>Le Ruisseau</t>
  </si>
  <si>
    <t>974140205</t>
  </si>
  <si>
    <t>Hauts de la Rivière</t>
  </si>
  <si>
    <t>974140206</t>
  </si>
  <si>
    <t>La Rivière Est</t>
  </si>
  <si>
    <t>974140301</t>
  </si>
  <si>
    <t>974140401</t>
  </si>
  <si>
    <t>Le Ouaki</t>
  </si>
  <si>
    <t>974140402</t>
  </si>
  <si>
    <t>Le Petit Serre-Îlet Furcy</t>
  </si>
  <si>
    <t>974140501</t>
  </si>
  <si>
    <t>Les Makes-Village</t>
  </si>
  <si>
    <t>974140502</t>
  </si>
  <si>
    <t>974150101</t>
  </si>
  <si>
    <t>Gare Routière Saint-Charles</t>
  </si>
  <si>
    <t>974150102</t>
  </si>
  <si>
    <t>Mairie-Hôpital Gabriel Martin</t>
  </si>
  <si>
    <t>974150201</t>
  </si>
  <si>
    <t>L'Étang</t>
  </si>
  <si>
    <t>974150202</t>
  </si>
  <si>
    <t>Le Stade-Cambaie</t>
  </si>
  <si>
    <t>974150301</t>
  </si>
  <si>
    <t>Grande Fontaine-Le Tour des Roches</t>
  </si>
  <si>
    <t>974150401</t>
  </si>
  <si>
    <t>Bas de la Plaine</t>
  </si>
  <si>
    <t>974150402</t>
  </si>
  <si>
    <t>La Plaine-Bas de Mon Repos</t>
  </si>
  <si>
    <t>974150403</t>
  </si>
  <si>
    <t>Hauts de la Plaine</t>
  </si>
  <si>
    <t>974150501</t>
  </si>
  <si>
    <t>Sans Souci</t>
  </si>
  <si>
    <t>974150502</t>
  </si>
  <si>
    <t>Forêt des Hauts de Sans Souci</t>
  </si>
  <si>
    <t>974150503</t>
  </si>
  <si>
    <t>Rivière des Galets-Canalisation</t>
  </si>
  <si>
    <t>974150504</t>
  </si>
  <si>
    <t>Mafate-Les Orangers-Les Lataniers</t>
  </si>
  <si>
    <t>974150601</t>
  </si>
  <si>
    <t>Le Bois de Nèfles-Mon Repos</t>
  </si>
  <si>
    <t>974150602</t>
  </si>
  <si>
    <t>Bois de Nèfles-Saint-Paul Centre</t>
  </si>
  <si>
    <t>974150603</t>
  </si>
  <si>
    <t>974150604</t>
  </si>
  <si>
    <t>Forêt des Hauts du Bois de Nèfles</t>
  </si>
  <si>
    <t>974150701</t>
  </si>
  <si>
    <t>Bellemène</t>
  </si>
  <si>
    <t>974150801</t>
  </si>
  <si>
    <t>Bois Rouge</t>
  </si>
  <si>
    <t>974150901</t>
  </si>
  <si>
    <t>Le Bernica</t>
  </si>
  <si>
    <t>974151001</t>
  </si>
  <si>
    <t>Fleurimont Hauts-Grande Terre</t>
  </si>
  <si>
    <t>974151002</t>
  </si>
  <si>
    <t>La Renaissance-Lycée Plateau Caillou</t>
  </si>
  <si>
    <t>974151003</t>
  </si>
  <si>
    <t>Plateau Caillou</t>
  </si>
  <si>
    <t>974151101</t>
  </si>
  <si>
    <t>L'Éperon-Tamatave</t>
  </si>
  <si>
    <t>974151102</t>
  </si>
  <si>
    <t>Saint-Gilles les Hauts Centre et Hauts</t>
  </si>
  <si>
    <t>974151103</t>
  </si>
  <si>
    <t>Villèle</t>
  </si>
  <si>
    <t>974151201</t>
  </si>
  <si>
    <t>Boucan Canot-Grand Fond</t>
  </si>
  <si>
    <t>974151202</t>
  </si>
  <si>
    <t>Carosse-Ravine Saint-Gilles</t>
  </si>
  <si>
    <t>974151203</t>
  </si>
  <si>
    <t>Saint-Gilles les Bains Centre</t>
  </si>
  <si>
    <t>974151204</t>
  </si>
  <si>
    <t>Saint-Gilles-L'Ermitage</t>
  </si>
  <si>
    <t>974151301</t>
  </si>
  <si>
    <t>La Saline-L'Ermitage</t>
  </si>
  <si>
    <t>974151302</t>
  </si>
  <si>
    <t>La Saline-Trou d'Eau</t>
  </si>
  <si>
    <t>974151401</t>
  </si>
  <si>
    <t>La Saline-L'Ermitage Les Hauts Nord</t>
  </si>
  <si>
    <t>974151402</t>
  </si>
  <si>
    <t>La Saline-La Montée Panon Sud</t>
  </si>
  <si>
    <t>974151403</t>
  </si>
  <si>
    <t>Vue Belle et Hauts</t>
  </si>
  <si>
    <t>974151501</t>
  </si>
  <si>
    <t>Le Barrage</t>
  </si>
  <si>
    <t>974151502</t>
  </si>
  <si>
    <t>Saint-CSur-Ravine Daniel</t>
  </si>
  <si>
    <t>974151503</t>
  </si>
  <si>
    <t>Forêt des Hauts de Saint-CSur</t>
  </si>
  <si>
    <t>974151601</t>
  </si>
  <si>
    <t>Tan Rouge</t>
  </si>
  <si>
    <t>974151602</t>
  </si>
  <si>
    <t>Forêt des Hauts de Tan Rouge</t>
  </si>
  <si>
    <t>974151701</t>
  </si>
  <si>
    <t>Le Guillaume Centre</t>
  </si>
  <si>
    <t>974151702</t>
  </si>
  <si>
    <t>Le Guillaume-La Petite France</t>
  </si>
  <si>
    <t>974151703</t>
  </si>
  <si>
    <t>Forêt des Hauts de la Petite France</t>
  </si>
  <si>
    <t>974151704</t>
  </si>
  <si>
    <t>Mafate-Roche Plate-Marla</t>
  </si>
  <si>
    <t>974160101</t>
  </si>
  <si>
    <t>Centre Ville Est-La Mairie</t>
  </si>
  <si>
    <t>974160102</t>
  </si>
  <si>
    <t>Centre Ville Ouest-La Poste-Le Marché</t>
  </si>
  <si>
    <t>974160103</t>
  </si>
  <si>
    <t>ZAC Banck-La Charité</t>
  </si>
  <si>
    <t>974160201</t>
  </si>
  <si>
    <t>Sidr-Front de Mer</t>
  </si>
  <si>
    <t>974160202</t>
  </si>
  <si>
    <t>Sidr Est-La Cayenne</t>
  </si>
  <si>
    <t>974160203</t>
  </si>
  <si>
    <t>Sidr Ouest-Ravine Blanche</t>
  </si>
  <si>
    <t>974160204</t>
  </si>
  <si>
    <t>Pierrefonds</t>
  </si>
  <si>
    <t>974160205</t>
  </si>
  <si>
    <t>Zones Industrielles 1 et 3</t>
  </si>
  <si>
    <t>974160301</t>
  </si>
  <si>
    <t>Les Casernes-Joli Fond</t>
  </si>
  <si>
    <t>974160302</t>
  </si>
  <si>
    <t>Basse Terre Centre et Hauts-Rn3</t>
  </si>
  <si>
    <t>974160401</t>
  </si>
  <si>
    <t>La Ligne Paradis</t>
  </si>
  <si>
    <t>974160402</t>
  </si>
  <si>
    <t>Zone Industrielle 2</t>
  </si>
  <si>
    <t>974160501</t>
  </si>
  <si>
    <t>Bois d'Olives Est</t>
  </si>
  <si>
    <t>974160502</t>
  </si>
  <si>
    <t>Bois d'Olives Ouest</t>
  </si>
  <si>
    <t>974160601</t>
  </si>
  <si>
    <t>La Ravine des Cabris Centre</t>
  </si>
  <si>
    <t>974160602</t>
  </si>
  <si>
    <t>La Ravine des Cabris Est</t>
  </si>
  <si>
    <t>974160603</t>
  </si>
  <si>
    <t>La Ravine des Cabris Sud</t>
  </si>
  <si>
    <t>974160604</t>
  </si>
  <si>
    <t>Les Assises-Trois Mares</t>
  </si>
  <si>
    <t>974160605</t>
  </si>
  <si>
    <t>Les Hauts de la Ravine des Cabris</t>
  </si>
  <si>
    <t>974160701</t>
  </si>
  <si>
    <t>La Ligne des Bambous Centre</t>
  </si>
  <si>
    <t>974160702</t>
  </si>
  <si>
    <t>La Concession-Condé</t>
  </si>
  <si>
    <t>974160801</t>
  </si>
  <si>
    <t>Terre Sainte-La Mairie</t>
  </si>
  <si>
    <t>974160802</t>
  </si>
  <si>
    <t>Terre Sainte-Le Trou du Chat</t>
  </si>
  <si>
    <t>974160803</t>
  </si>
  <si>
    <t>L'Asile-ZAC Océan Indien</t>
  </si>
  <si>
    <t>974160804</t>
  </si>
  <si>
    <t>Terre Rouge-Bassin Plat-Bassin Martin</t>
  </si>
  <si>
    <t>974160805</t>
  </si>
  <si>
    <t>C.H.S.R.</t>
  </si>
  <si>
    <t>974160901</t>
  </si>
  <si>
    <t>Grands Bois-Centre</t>
  </si>
  <si>
    <t>974160902</t>
  </si>
  <si>
    <t>Grands Bois-Les Hauts-Cafrine-Ravine des Cafres</t>
  </si>
  <si>
    <t>974161001</t>
  </si>
  <si>
    <t>Montvert les Bas</t>
  </si>
  <si>
    <t>974161101</t>
  </si>
  <si>
    <t>Montvert les Hauts</t>
  </si>
  <si>
    <t>974161102</t>
  </si>
  <si>
    <t>Forêt des Hauts de Montvert</t>
  </si>
  <si>
    <t>974180101</t>
  </si>
  <si>
    <t>974180102</t>
  </si>
  <si>
    <t>974180103</t>
  </si>
  <si>
    <t>Ravine des Chèvres-La Convenance</t>
  </si>
  <si>
    <t>974180201</t>
  </si>
  <si>
    <t>Terrain Élisa-Beaufond</t>
  </si>
  <si>
    <t>974180202</t>
  </si>
  <si>
    <t>Plaine des Fougères-Charpentier</t>
  </si>
  <si>
    <t>974180301</t>
  </si>
  <si>
    <t>La Ressource-Bois Rouge</t>
  </si>
  <si>
    <t>974180302</t>
  </si>
  <si>
    <t>La Ressource-Beaumont-Montée Sano</t>
  </si>
  <si>
    <t>974180303</t>
  </si>
  <si>
    <t>Plaine des Fougères-Beaumont</t>
  </si>
  <si>
    <t>974180401</t>
  </si>
  <si>
    <t>La Grande Montée Centre</t>
  </si>
  <si>
    <t>974180402</t>
  </si>
  <si>
    <t>La Confiance-L'Espérance</t>
  </si>
  <si>
    <t>974180403</t>
  </si>
  <si>
    <t>Plaine des Fougères-L'Espérance</t>
  </si>
  <si>
    <t>974180501</t>
  </si>
  <si>
    <t>La Rivière des Pluies</t>
  </si>
  <si>
    <t>974180502</t>
  </si>
  <si>
    <t>Plaine des Fougères-Moka</t>
  </si>
  <si>
    <t>974180601</t>
  </si>
  <si>
    <t>Gillot-La Mare-Duparc</t>
  </si>
  <si>
    <t>974200101</t>
  </si>
  <si>
    <t>Centre Ville-Mairie</t>
  </si>
  <si>
    <t>974200102</t>
  </si>
  <si>
    <t>Village Desprez-La Marine</t>
  </si>
  <si>
    <t>974200201</t>
  </si>
  <si>
    <t>Quartier Français-Sainte-Vivienne</t>
  </si>
  <si>
    <t>974200202</t>
  </si>
  <si>
    <t>Quartier Français-Communes Carron-Ango</t>
  </si>
  <si>
    <t>974200301</t>
  </si>
  <si>
    <t>Deux Rives</t>
  </si>
  <si>
    <t>974200302</t>
  </si>
  <si>
    <t>Forêt des Hauts de Sainte-Suzanne</t>
  </si>
  <si>
    <t>974200401</t>
  </si>
  <si>
    <t>974200501</t>
  </si>
  <si>
    <t>Les Jacques-Bel-Air</t>
  </si>
  <si>
    <t>974200601</t>
  </si>
  <si>
    <t>La Renaissance</t>
  </si>
  <si>
    <t>974220101</t>
  </si>
  <si>
    <t>974220102</t>
  </si>
  <si>
    <t>Centre Ville-Gendarmerie</t>
  </si>
  <si>
    <t>974220103</t>
  </si>
  <si>
    <t>La Chatoire-La Roseraie</t>
  </si>
  <si>
    <t>974220104</t>
  </si>
  <si>
    <t>Cité de la Sidr-Croisée des 400</t>
  </si>
  <si>
    <t>974220105</t>
  </si>
  <si>
    <t>Le Lycée du Tampon 10e Km</t>
  </si>
  <si>
    <t>Le 11e Km-Couchant de la Ravine Blanche</t>
  </si>
  <si>
    <t>Le 11e Km</t>
  </si>
  <si>
    <t>Le Dassy</t>
  </si>
  <si>
    <t>Les 400-La Ravine des Cabris</t>
  </si>
  <si>
    <t>La Ravine des Cabris-L'Hermitage</t>
  </si>
  <si>
    <t>Les Trois Mares Nord</t>
  </si>
  <si>
    <t>Le 14e Km</t>
  </si>
  <si>
    <t>Le 12e Km</t>
  </si>
  <si>
    <t>Terrain Fleuri-La Pointe</t>
  </si>
  <si>
    <t>Le Bras de Pontho</t>
  </si>
  <si>
    <t>Le Pont d'Yves</t>
  </si>
  <si>
    <t>Le 17e Km</t>
  </si>
  <si>
    <t>Bras Creux</t>
  </si>
  <si>
    <t>Le Petit Tampon-Grand Tampon</t>
  </si>
  <si>
    <t>Bérive</t>
  </si>
  <si>
    <t>Les 19e et 23e Km</t>
  </si>
  <si>
    <t>Bois Court-Piton Hyacinthe</t>
  </si>
  <si>
    <t>Bourg Murat-Route Notre-Dame de la Paix</t>
  </si>
  <si>
    <t>Zone Forestière de la Plaine des Cafres</t>
  </si>
  <si>
    <t>Zone Forestière du Volcan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</si>
</sst>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8" formatCode="#,##0.00\ &quot;€&quot;;[Red]\-#,##0.00\ &quot;€&quot;"/>
    <numFmt numFmtId="44" formatCode="_-* #,##0.00\ &quot;€&quot;_-;\-* #,##0.00\ &quot;€&quot;_-;_-* &quot;-&quot;??\ &quot;€&quot;_-;_-@_-"/>
    <numFmt numFmtId="164" formatCode="_-* #,##0.00\ _€_-;\-* #,##0.00\ _€_-;_-* &quot;-&quot;??\ _€_-;_-@_-"/>
    <numFmt numFmtId="165" formatCode="_-* #,##0\ _€_-;\-* #,##0\ _€_-;_-* &quot;-&quot;??\ _€_-;_-@_-"/>
    <numFmt numFmtId="166" formatCode="0.0%"/>
    <numFmt numFmtId="167" formatCode="_-* #,##0\ _F_-;\-* #,##0\ _F_-;_-* &quot;-&quot;??\ _F_-;_-@_-"/>
    <numFmt numFmtId="168" formatCode="#,##0.00\ &quot;€&quot;"/>
    <numFmt numFmtId="169" formatCode="#,##0.00\ &quot;€&quot;;\-#,##0.00\ &quot;€&quot;_-"/>
    <numFmt numFmtId="170" formatCode="_-* #,##0.00\ &quot;€&quot;_-;\-#,##0.00\ &quot;€&quot;_-;_-* &quot;-&quot;??\ &quot;€&quot;_-;_-@_-"/>
    <numFmt numFmtId="171" formatCode="_-* #,##0\ _€_-;\-* #,##0\ _€_-;_-* &quot;-&quot;??\ _€_-;_-* \ @\ _€"/>
    <numFmt numFmtId="172" formatCode="_-* #,##0\ _€_-;\-* #,##0\ _€_-;_-* &quot;-&quot;??\ _€_-;_-_-_-_-_-_-_-_-@\ _€"/>
    <numFmt numFmtId="173" formatCode="\+0.00%;\-0.00%"/>
    <numFmt numFmtId="174" formatCode="_-* #,##0.0\ _€_-;\-* #,##0\ _€_-;_-* &quot;-&quot;??\ _€_-;_-* \ @\ _€"/>
    <numFmt numFmtId="175" formatCode="_-* #,##0.00\ &quot;€&quot;_-;\-\ #,##0.00\ &quot;€&quot;_-;_-* &quot;-&quot;??\ &quot;€&quot;_-;_-@_-"/>
    <numFmt numFmtId="176" formatCode="_-* #,##0.00%\ _F_-;\-\ #,##0.00%\ _F_-;_-* &quot;-&quot;??\ _F_-;_-@_-"/>
    <numFmt numFmtId="177" formatCode="_-* #,##0.00,_€_-;\-* #,##0.00,_€_-;_-* \-??\ _€_-;_-@_-"/>
    <numFmt numFmtId="178" formatCode="_-* #,##0\ &quot;€&quot;_-;\-* #,##0\ &quot;€&quot;_-;_-* &quot;-&quot;??\ &quot;€&quot;_-;_-@_-"/>
    <numFmt numFmtId="179" formatCode="#,##0_ ;\-#,##0\ "/>
    <numFmt numFmtId="180" formatCode="0.0"/>
    <numFmt numFmtId="181" formatCode="#,##0.00&quot; %&quot;;\-#,##0.00\ "/>
  </numFmts>
  <fonts count="11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9"/>
      <name val="Arial"/>
      <family val="2"/>
    </font>
    <font>
      <b/>
      <sz val="8"/>
      <color indexed="18"/>
      <name val="Arial"/>
      <family val="2"/>
    </font>
    <font>
      <sz val="8"/>
      <name val="Arial"/>
      <family val="2"/>
    </font>
    <font>
      <b/>
      <sz val="8"/>
      <color indexed="18"/>
      <name val="Arial"/>
      <family val="2"/>
    </font>
    <font>
      <i/>
      <sz val="7"/>
      <name val="Arial"/>
      <family val="2"/>
    </font>
    <font>
      <b/>
      <sz val="8"/>
      <name val="Arial"/>
      <family val="2"/>
    </font>
    <font>
      <u/>
      <sz val="10"/>
      <color indexed="30"/>
      <name val="Arial"/>
      <family val="2"/>
    </font>
    <font>
      <b/>
      <sz val="8"/>
      <color indexed="12"/>
      <name val="Arial"/>
      <family val="2"/>
    </font>
    <font>
      <b/>
      <sz val="10"/>
      <name val="Arial"/>
      <family val="2"/>
    </font>
    <font>
      <b/>
      <sz val="10"/>
      <color indexed="9"/>
      <name val="Arial"/>
      <family val="2"/>
    </font>
    <font>
      <b/>
      <sz val="16"/>
      <color indexed="62"/>
      <name val="Arial"/>
      <family val="2"/>
    </font>
    <font>
      <b/>
      <sz val="11"/>
      <name val="Arial"/>
      <family val="2"/>
    </font>
    <font>
      <b/>
      <sz val="10"/>
      <color indexed="9"/>
      <name val="Arial"/>
      <family val="2"/>
    </font>
    <font>
      <b/>
      <u/>
      <sz val="8"/>
      <name val="Arial"/>
      <family val="2"/>
    </font>
    <font>
      <b/>
      <sz val="8"/>
      <color indexed="62"/>
      <name val="Arial"/>
      <family val="2"/>
    </font>
    <font>
      <sz val="8"/>
      <name val="Arial"/>
      <family val="2"/>
    </font>
    <font>
      <b/>
      <sz val="8"/>
      <color indexed="12"/>
      <name val="Arial"/>
      <family val="2"/>
    </font>
    <font>
      <b/>
      <sz val="10"/>
      <color indexed="18"/>
      <name val="Arial"/>
      <family val="2"/>
    </font>
    <font>
      <b/>
      <u/>
      <sz val="15"/>
      <color indexed="53"/>
      <name val="Arial"/>
      <family val="2"/>
    </font>
    <font>
      <b/>
      <sz val="8"/>
      <color indexed="9"/>
      <name val="Arial"/>
      <family val="2"/>
    </font>
    <font>
      <b/>
      <sz val="8"/>
      <color indexed="12"/>
      <name val="MS Sans Serif"/>
      <family val="2"/>
    </font>
    <font>
      <sz val="8"/>
      <color indexed="8"/>
      <name val="Arial"/>
      <family val="2"/>
    </font>
    <font>
      <b/>
      <sz val="10"/>
      <color indexed="14"/>
      <name val="Arial"/>
      <family val="2"/>
    </font>
    <font>
      <b/>
      <sz val="7"/>
      <color indexed="62"/>
      <name val="Arial"/>
      <family val="2"/>
    </font>
    <font>
      <sz val="10"/>
      <name val="Arial"/>
      <family val="2"/>
    </font>
    <font>
      <b/>
      <sz val="9"/>
      <color indexed="18"/>
      <name val="Arial"/>
      <family val="2"/>
    </font>
    <font>
      <sz val="8"/>
      <color indexed="18"/>
      <name val="Arial"/>
      <family val="2"/>
    </font>
    <font>
      <sz val="8"/>
      <color indexed="9"/>
      <name val="Arial"/>
      <family val="2"/>
    </font>
    <font>
      <sz val="7"/>
      <color indexed="18"/>
      <name val="Arial"/>
      <family val="2"/>
    </font>
    <font>
      <sz val="7"/>
      <name val="Arial"/>
      <family val="2"/>
    </font>
    <font>
      <b/>
      <sz val="7"/>
      <color indexed="18"/>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rgb="FF0066AA"/>
      <name val="Calibri"/>
      <family val="2"/>
      <scheme val="minor"/>
    </font>
    <font>
      <u/>
      <sz val="11"/>
      <color rgb="FF004488"/>
      <name val="Calibri"/>
      <family val="2"/>
      <scheme val="minor"/>
    </font>
    <font>
      <b/>
      <sz val="7"/>
      <color rgb="FF333399"/>
      <name val="Arial"/>
      <family val="2"/>
    </font>
    <font>
      <b/>
      <sz val="10"/>
      <color theme="1" tint="0.249977111117893"/>
      <name val="Arial"/>
      <family val="2"/>
    </font>
    <font>
      <sz val="10"/>
      <color theme="1" tint="0.249977111117893"/>
      <name val="Arial"/>
      <family val="2"/>
    </font>
    <font>
      <b/>
      <u/>
      <sz val="8"/>
      <color theme="1" tint="0.249977111117893"/>
      <name val="Arial"/>
      <family val="2"/>
    </font>
    <font>
      <b/>
      <sz val="8"/>
      <color theme="1" tint="0.249977111117893"/>
      <name val="Arial"/>
      <family val="2"/>
    </font>
    <font>
      <sz val="8"/>
      <color theme="1" tint="0.249977111117893"/>
      <name val="Arial"/>
      <family val="2"/>
    </font>
    <font>
      <vertAlign val="superscript"/>
      <sz val="8"/>
      <color theme="1" tint="0.249977111117893"/>
      <name val="Arial"/>
      <family val="2"/>
    </font>
    <font>
      <b/>
      <sz val="12"/>
      <color theme="1" tint="0.249977111117893"/>
      <name val="Arial"/>
      <family val="2"/>
    </font>
    <font>
      <sz val="16"/>
      <color theme="1" tint="0.249977111117893"/>
      <name val="Arial"/>
      <family val="2"/>
    </font>
    <font>
      <sz val="12"/>
      <color theme="1" tint="0.249977111117893"/>
      <name val="Arial"/>
      <family val="2"/>
    </font>
    <font>
      <i/>
      <sz val="8"/>
      <color theme="1" tint="0.14999847407452621"/>
      <name val="Arial"/>
      <family val="2"/>
    </font>
    <font>
      <b/>
      <sz val="8"/>
      <color rgb="FF000080"/>
      <name val="Arial"/>
      <family val="2"/>
      <charset val="1"/>
    </font>
    <font>
      <b/>
      <sz val="10"/>
      <name val="Arial"/>
      <family val="2"/>
      <charset val="1"/>
    </font>
    <font>
      <sz val="8"/>
      <color rgb="FF000000"/>
      <name val="Arial"/>
      <family val="2"/>
      <charset val="1"/>
    </font>
    <font>
      <sz val="8"/>
      <name val="Arial"/>
      <family val="2"/>
      <charset val="1"/>
    </font>
    <font>
      <sz val="8"/>
      <color rgb="FFFFFFFF"/>
      <name val="Arial"/>
      <family val="2"/>
      <charset val="1"/>
    </font>
    <font>
      <i/>
      <sz val="8"/>
      <name val="Arial"/>
      <family val="2"/>
    </font>
    <font>
      <b/>
      <sz val="8"/>
      <color theme="0"/>
      <name val="Arial"/>
      <family val="2"/>
    </font>
    <font>
      <sz val="11"/>
      <color rgb="FF000000"/>
      <name val="Calibri"/>
      <family val="2"/>
      <charset val="1"/>
    </font>
    <font>
      <sz val="10"/>
      <name val="Arial"/>
      <family val="2"/>
      <charset val="1"/>
    </font>
    <font>
      <u/>
      <sz val="10"/>
      <color rgb="FF0066CC"/>
      <name val="Arial"/>
      <family val="2"/>
      <charset val="1"/>
    </font>
    <font>
      <sz val="8"/>
      <color rgb="FF808080"/>
      <name val="Arial"/>
      <family val="2"/>
      <charset val="1"/>
    </font>
    <font>
      <b/>
      <sz val="12"/>
      <color indexed="9"/>
      <name val="Arial"/>
      <family val="2"/>
    </font>
    <font>
      <b/>
      <sz val="9"/>
      <color indexed="8"/>
      <name val="Arial"/>
      <family val="2"/>
    </font>
    <font>
      <sz val="8"/>
      <color rgb="FFFF0000"/>
      <name val="Arial"/>
      <family val="2"/>
    </font>
    <font>
      <i/>
      <sz val="8"/>
      <color rgb="FFFF0000"/>
      <name val="Arial"/>
      <family val="2"/>
    </font>
    <font>
      <b/>
      <i/>
      <sz val="7"/>
      <color indexed="18"/>
      <name val="Arial"/>
      <family val="2"/>
    </font>
    <font>
      <sz val="8"/>
      <color theme="1"/>
      <name val="Arial"/>
      <family val="2"/>
    </font>
    <font>
      <i/>
      <sz val="8"/>
      <color theme="1"/>
      <name val="Arial"/>
      <family val="2"/>
    </font>
    <font>
      <b/>
      <u/>
      <sz val="10"/>
      <color theme="3"/>
      <name val="Helv"/>
    </font>
    <font>
      <b/>
      <sz val="10"/>
      <color theme="3"/>
      <name val="Helv"/>
    </font>
    <font>
      <b/>
      <u/>
      <sz val="10"/>
      <color rgb="FFC00000"/>
      <name val="Helv"/>
    </font>
    <font>
      <b/>
      <sz val="8"/>
      <color rgb="FFFF0000"/>
      <name val="Arial"/>
      <family val="2"/>
    </font>
    <font>
      <b/>
      <sz val="10"/>
      <color rgb="FFE26200"/>
      <name val="Helv"/>
    </font>
    <font>
      <sz val="7"/>
      <color indexed="53"/>
      <name val="Arial"/>
      <family val="2"/>
    </font>
    <font>
      <sz val="10"/>
      <name val="System"/>
      <family val="2"/>
    </font>
    <font>
      <b/>
      <sz val="14"/>
      <color indexed="61"/>
      <name val="Arial"/>
      <family val="2"/>
    </font>
    <font>
      <b/>
      <sz val="12"/>
      <name val="Arial"/>
      <family val="2"/>
    </font>
    <font>
      <sz val="10"/>
      <name val="Times New Roman"/>
      <family val="1"/>
    </font>
    <font>
      <b/>
      <sz val="12"/>
      <name val="Times New Roman"/>
      <family val="1"/>
    </font>
    <font>
      <sz val="12"/>
      <color theme="3"/>
      <name val="Arial"/>
      <family val="2"/>
    </font>
    <font>
      <b/>
      <sz val="11"/>
      <name val="Arial"/>
      <family val="2"/>
      <charset val="1"/>
    </font>
    <font>
      <i/>
      <u/>
      <sz val="10"/>
      <name val="Arial"/>
      <family val="2"/>
      <charset val="1"/>
    </font>
    <font>
      <b/>
      <sz val="10"/>
      <color indexed="10"/>
      <name val="Arial"/>
      <family val="2"/>
      <charset val="1"/>
    </font>
    <font>
      <vertAlign val="superscript"/>
      <sz val="10"/>
      <name val="Arial"/>
      <family val="2"/>
    </font>
    <font>
      <i/>
      <sz val="10"/>
      <name val="Arial"/>
      <family val="2"/>
    </font>
    <font>
      <b/>
      <sz val="16"/>
      <color indexed="61"/>
      <name val="Arial"/>
      <family val="2"/>
    </font>
    <font>
      <u/>
      <sz val="11"/>
      <color indexed="30"/>
      <name val="Arial"/>
      <family val="2"/>
    </font>
    <font>
      <sz val="11"/>
      <name val="Arial"/>
      <family val="2"/>
    </font>
  </fonts>
  <fills count="54">
    <fill>
      <patternFill patternType="none"/>
    </fill>
    <fill>
      <patternFill patternType="gray125"/>
    </fill>
    <fill>
      <patternFill patternType="solid">
        <fgColor indexed="9"/>
        <bgColor indexed="64"/>
      </patternFill>
    </fill>
    <fill>
      <patternFill patternType="gray0625">
        <fgColor indexed="31"/>
        <bgColor indexed="9"/>
      </patternFill>
    </fill>
    <fill>
      <patternFill patternType="solid">
        <fgColor indexed="62"/>
        <bgColor indexed="31"/>
      </patternFill>
    </fill>
    <fill>
      <patternFill patternType="solid">
        <fgColor indexed="62"/>
        <bgColor indexed="64"/>
      </patternFill>
    </fill>
    <fill>
      <patternFill patternType="solid">
        <fgColor indexed="44"/>
        <bgColor indexed="64"/>
      </patternFill>
    </fill>
    <fill>
      <patternFill patternType="gray0625">
        <fgColor indexed="31"/>
        <bgColor indexed="44"/>
      </patternFill>
    </fill>
    <fill>
      <patternFill patternType="solid">
        <fgColor indexed="22"/>
        <bgColor indexed="64"/>
      </patternFill>
    </fill>
    <fill>
      <patternFill patternType="solid">
        <fgColor indexed="43"/>
        <bgColor indexed="64"/>
      </patternFill>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31"/>
      </patternFill>
    </fill>
    <fill>
      <patternFill patternType="solid">
        <fgColor theme="0"/>
        <bgColor indexed="64"/>
      </patternFill>
    </fill>
    <fill>
      <patternFill patternType="gray0625">
        <fgColor indexed="31"/>
        <bgColor theme="0" tint="-0.14999847407452621"/>
      </patternFill>
    </fill>
    <fill>
      <patternFill patternType="solid">
        <fgColor rgb="FF9CCCFF"/>
        <bgColor rgb="FF99CCFF"/>
      </patternFill>
    </fill>
    <fill>
      <patternFill patternType="solid">
        <fgColor theme="0" tint="-0.14996795556505021"/>
        <bgColor indexed="64"/>
      </patternFill>
    </fill>
    <fill>
      <patternFill patternType="solid">
        <fgColor theme="5" tint="0.79998168889431442"/>
        <bgColor indexed="64"/>
      </patternFill>
    </fill>
    <fill>
      <patternFill patternType="solid">
        <fgColor theme="6" tint="0.79998168889431442"/>
        <bgColor indexed="31"/>
      </patternFill>
    </fill>
    <fill>
      <patternFill patternType="solid">
        <fgColor theme="6" tint="0.79998168889431442"/>
        <bgColor indexed="64"/>
      </patternFill>
    </fill>
    <fill>
      <patternFill patternType="solid">
        <fgColor rgb="FF99CCFF"/>
        <bgColor rgb="FFC0C0C0"/>
      </patternFill>
    </fill>
    <fill>
      <patternFill patternType="solid">
        <fgColor indexed="44"/>
        <bgColor indexed="31"/>
      </patternFill>
    </fill>
    <fill>
      <patternFill patternType="solid">
        <fgColor indexed="22"/>
        <bgColor indexed="31"/>
      </patternFill>
    </fill>
    <fill>
      <patternFill patternType="solid">
        <fgColor indexed="9"/>
        <bgColor indexed="26"/>
      </patternFill>
    </fill>
  </fills>
  <borders count="86">
    <border>
      <left/>
      <right/>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thin">
        <color indexed="64"/>
      </left>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diagonal/>
    </border>
    <border>
      <left style="thin">
        <color indexed="64"/>
      </left>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double">
        <color indexed="64"/>
      </left>
      <right style="thin">
        <color indexed="64"/>
      </right>
      <top/>
      <bottom/>
      <diagonal/>
    </border>
    <border>
      <left/>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double">
        <color indexed="64"/>
      </right>
      <top style="thin">
        <color indexed="64"/>
      </top>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thin">
        <color indexed="64"/>
      </left>
      <right style="double">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style="medium">
        <color indexed="64"/>
      </left>
      <right/>
      <top style="double">
        <color indexed="64"/>
      </top>
      <bottom style="double">
        <color indexed="64"/>
      </bottom>
      <diagonal/>
    </border>
    <border>
      <left style="double">
        <color indexed="64"/>
      </left>
      <right/>
      <top/>
      <bottom/>
      <diagonal/>
    </border>
    <border>
      <left/>
      <right style="double">
        <color indexed="64"/>
      </right>
      <top/>
      <bottom style="thin">
        <color indexed="64"/>
      </bottom>
      <diagonal/>
    </border>
    <border>
      <left/>
      <right style="thin">
        <color indexed="64"/>
      </right>
      <top/>
      <bottom style="double">
        <color indexed="64"/>
      </bottom>
      <diagonal/>
    </border>
    <border>
      <left/>
      <right style="double">
        <color indexed="64"/>
      </right>
      <top style="thin">
        <color indexed="64"/>
      </top>
      <bottom style="double">
        <color indexed="64"/>
      </bottom>
      <diagonal/>
    </border>
    <border>
      <left/>
      <right style="double">
        <color indexed="64"/>
      </right>
      <top/>
      <bottom/>
      <diagonal/>
    </border>
  </borders>
  <cellStyleXfs count="463">
    <xf numFmtId="0" fontId="0" fillId="0" borderId="0"/>
    <xf numFmtId="44" fontId="13" fillId="0" borderId="0" applyFont="0" applyFill="0" applyBorder="0" applyAlignment="0" applyProtection="0"/>
    <xf numFmtId="0" fontId="20" fillId="0" borderId="0" applyNumberFormat="0" applyFill="0" applyBorder="0" applyAlignment="0" applyProtection="0">
      <alignment vertical="top"/>
      <protection locked="0"/>
    </xf>
    <xf numFmtId="164" fontId="13" fillId="0" borderId="0" applyFont="0" applyFill="0" applyBorder="0" applyAlignment="0" applyProtection="0"/>
    <xf numFmtId="9" fontId="13" fillId="0" borderId="0" applyFont="0" applyFill="0" applyBorder="0" applyAlignment="0" applyProtection="0"/>
    <xf numFmtId="0" fontId="45" fillId="0" borderId="0" applyNumberFormat="0" applyFill="0" applyBorder="0" applyAlignment="0" applyProtection="0"/>
    <xf numFmtId="0" fontId="46" fillId="0" borderId="63" applyNumberFormat="0" applyFill="0" applyAlignment="0" applyProtection="0"/>
    <xf numFmtId="0" fontId="47" fillId="0" borderId="64" applyNumberFormat="0" applyFill="0" applyAlignment="0" applyProtection="0"/>
    <xf numFmtId="0" fontId="48" fillId="0" borderId="65" applyNumberFormat="0" applyFill="0" applyAlignment="0" applyProtection="0"/>
    <xf numFmtId="0" fontId="48" fillId="0" borderId="0" applyNumberFormat="0" applyFill="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1" fillId="13" borderId="0" applyNumberFormat="0" applyBorder="0" applyAlignment="0" applyProtection="0"/>
    <xf numFmtId="0" fontId="52" fillId="14" borderId="66" applyNumberFormat="0" applyAlignment="0" applyProtection="0"/>
    <xf numFmtId="0" fontId="53" fillId="15" borderId="67" applyNumberFormat="0" applyAlignment="0" applyProtection="0"/>
    <xf numFmtId="0" fontId="54" fillId="15" borderId="66" applyNumberFormat="0" applyAlignment="0" applyProtection="0"/>
    <xf numFmtId="0" fontId="55" fillId="0" borderId="68" applyNumberFormat="0" applyFill="0" applyAlignment="0" applyProtection="0"/>
    <xf numFmtId="0" fontId="56" fillId="16" borderId="69"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71" applyNumberFormat="0" applyFill="0" applyAlignment="0" applyProtection="0"/>
    <xf numFmtId="0" fontId="60"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60" fillId="21" borderId="0" applyNumberFormat="0" applyBorder="0" applyAlignment="0" applyProtection="0"/>
    <xf numFmtId="0" fontId="60"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60" fillId="25" borderId="0" applyNumberFormat="0" applyBorder="0" applyAlignment="0" applyProtection="0"/>
    <xf numFmtId="0" fontId="60" fillId="26" borderId="0" applyNumberFormat="0" applyBorder="0" applyAlignment="0" applyProtection="0"/>
    <xf numFmtId="0" fontId="12" fillId="27" borderId="0" applyNumberFormat="0" applyBorder="0" applyAlignment="0" applyProtection="0"/>
    <xf numFmtId="0" fontId="12" fillId="28" borderId="0" applyNumberFormat="0" applyBorder="0" applyAlignment="0" applyProtection="0"/>
    <xf numFmtId="0" fontId="60" fillId="29" borderId="0" applyNumberFormat="0" applyBorder="0" applyAlignment="0" applyProtection="0"/>
    <xf numFmtId="0" fontId="60" fillId="30" borderId="0" applyNumberFormat="0" applyBorder="0" applyAlignment="0" applyProtection="0"/>
    <xf numFmtId="0" fontId="12" fillId="31" borderId="0" applyNumberFormat="0" applyBorder="0" applyAlignment="0" applyProtection="0"/>
    <xf numFmtId="0" fontId="12" fillId="32" borderId="0" applyNumberFormat="0" applyBorder="0" applyAlignment="0" applyProtection="0"/>
    <xf numFmtId="0" fontId="60" fillId="33" borderId="0" applyNumberFormat="0" applyBorder="0" applyAlignment="0" applyProtection="0"/>
    <xf numFmtId="0" fontId="60" fillId="34" borderId="0" applyNumberFormat="0" applyBorder="0" applyAlignment="0" applyProtection="0"/>
    <xf numFmtId="0" fontId="12" fillId="35" borderId="0" applyNumberFormat="0" applyBorder="0" applyAlignment="0" applyProtection="0"/>
    <xf numFmtId="0" fontId="12" fillId="36" borderId="0" applyNumberFormat="0" applyBorder="0" applyAlignment="0" applyProtection="0"/>
    <xf numFmtId="0" fontId="60" fillId="37" borderId="0" applyNumberFormat="0" applyBorder="0" applyAlignment="0" applyProtection="0"/>
    <xf numFmtId="0" fontId="60" fillId="38" borderId="0" applyNumberFormat="0" applyBorder="0" applyAlignment="0" applyProtection="0"/>
    <xf numFmtId="0" fontId="12" fillId="39" borderId="0" applyNumberFormat="0" applyBorder="0" applyAlignment="0" applyProtection="0"/>
    <xf numFmtId="0" fontId="12" fillId="40" borderId="0" applyNumberFormat="0" applyBorder="0" applyAlignment="0" applyProtection="0"/>
    <xf numFmtId="0" fontId="60" fillId="41" borderId="0" applyNumberFormat="0" applyBorder="0" applyAlignment="0" applyProtection="0"/>
    <xf numFmtId="0" fontId="12" fillId="0" borderId="0"/>
    <xf numFmtId="0" fontId="12" fillId="17" borderId="70" applyNumberFormat="0" applyFont="0" applyAlignment="0" applyProtection="0"/>
    <xf numFmtId="0" fontId="61" fillId="0" borderId="0" applyNumberFormat="0" applyFill="0" applyBorder="0" applyAlignment="0" applyProtection="0"/>
    <xf numFmtId="0" fontId="62" fillId="0" borderId="0" applyNumberFormat="0" applyFill="0" applyBorder="0" applyAlignment="0" applyProtection="0"/>
    <xf numFmtId="0" fontId="13" fillId="0" borderId="0"/>
    <xf numFmtId="164" fontId="13" fillId="0" borderId="0" applyFont="0" applyFill="0" applyBorder="0" applyAlignment="0" applyProtection="0"/>
    <xf numFmtId="0" fontId="11" fillId="0" borderId="0"/>
    <xf numFmtId="0" fontId="11" fillId="17" borderId="70" applyNumberFormat="0" applyFont="0" applyAlignment="0" applyProtection="0"/>
    <xf numFmtId="0" fontId="11" fillId="19" borderId="0" applyNumberFormat="0" applyBorder="0" applyAlignment="0" applyProtection="0"/>
    <xf numFmtId="0" fontId="11" fillId="20"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11" fillId="35" borderId="0" applyNumberFormat="0" applyBorder="0" applyAlignment="0" applyProtection="0"/>
    <xf numFmtId="0" fontId="11" fillId="36" borderId="0" applyNumberFormat="0" applyBorder="0" applyAlignment="0" applyProtection="0"/>
    <xf numFmtId="0" fontId="11" fillId="39" borderId="0" applyNumberFormat="0" applyBorder="0" applyAlignment="0" applyProtection="0"/>
    <xf numFmtId="0" fontId="11" fillId="40" borderId="0" applyNumberFormat="0" applyBorder="0" applyAlignment="0" applyProtection="0"/>
    <xf numFmtId="0" fontId="81" fillId="0" borderId="0"/>
    <xf numFmtId="177" fontId="81" fillId="0" borderId="0" applyBorder="0" applyProtection="0"/>
    <xf numFmtId="9" fontId="81" fillId="0" borderId="0" applyBorder="0" applyProtection="0"/>
    <xf numFmtId="0" fontId="83" fillId="0" borderId="0" applyBorder="0" applyProtection="0"/>
    <xf numFmtId="0" fontId="82" fillId="0" borderId="0"/>
    <xf numFmtId="0" fontId="10" fillId="0" borderId="0"/>
    <xf numFmtId="0" fontId="10" fillId="17" borderId="70" applyNumberFormat="0" applyFont="0" applyAlignment="0" applyProtection="0"/>
    <xf numFmtId="0" fontId="10" fillId="19" borderId="0" applyNumberFormat="0" applyBorder="0" applyAlignment="0" applyProtection="0"/>
    <xf numFmtId="0" fontId="10" fillId="20"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10" fillId="35" borderId="0" applyNumberFormat="0" applyBorder="0" applyAlignment="0" applyProtection="0"/>
    <xf numFmtId="0" fontId="10" fillId="36" borderId="0" applyNumberFormat="0" applyBorder="0" applyAlignment="0" applyProtection="0"/>
    <xf numFmtId="0" fontId="10" fillId="39" borderId="0" applyNumberFormat="0" applyBorder="0" applyAlignment="0" applyProtection="0"/>
    <xf numFmtId="0" fontId="10" fillId="40" borderId="0" applyNumberFormat="0" applyBorder="0" applyAlignment="0" applyProtection="0"/>
    <xf numFmtId="0" fontId="10" fillId="0" borderId="0"/>
    <xf numFmtId="0" fontId="10" fillId="17" borderId="70" applyNumberFormat="0" applyFont="0" applyAlignment="0" applyProtection="0"/>
    <xf numFmtId="0" fontId="13" fillId="0" borderId="0"/>
    <xf numFmtId="0" fontId="9" fillId="0" borderId="0"/>
    <xf numFmtId="0" fontId="8" fillId="0" borderId="0"/>
    <xf numFmtId="0" fontId="7" fillId="0" borderId="0"/>
    <xf numFmtId="0" fontId="6" fillId="0" borderId="0"/>
    <xf numFmtId="0" fontId="6" fillId="17" borderId="70" applyNumberFormat="0" applyFont="0" applyAlignment="0" applyProtection="0"/>
    <xf numFmtId="0" fontId="6" fillId="19" borderId="0" applyNumberFormat="0" applyBorder="0" applyAlignment="0" applyProtection="0"/>
    <xf numFmtId="0" fontId="6" fillId="20"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70" applyNumberFormat="0" applyFont="0" applyAlignment="0" applyProtection="0"/>
    <xf numFmtId="0" fontId="5" fillId="0" borderId="0"/>
    <xf numFmtId="0" fontId="5" fillId="17" borderId="70"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70" applyNumberFormat="0" applyFont="0" applyAlignment="0" applyProtection="0"/>
    <xf numFmtId="0" fontId="5" fillId="19" borderId="0" applyNumberFormat="0" applyBorder="0" applyAlignment="0" applyProtection="0"/>
    <xf numFmtId="0" fontId="5" fillId="20"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0" borderId="0"/>
    <xf numFmtId="0" fontId="5" fillId="17" borderId="70" applyNumberFormat="0" applyFont="0" applyAlignment="0" applyProtection="0"/>
    <xf numFmtId="0" fontId="5" fillId="0" borderId="0"/>
    <xf numFmtId="0" fontId="5" fillId="0" borderId="0"/>
    <xf numFmtId="0" fontId="5" fillId="0" borderId="0"/>
    <xf numFmtId="44" fontId="5" fillId="0" borderId="0" applyFont="0" applyFill="0" applyBorder="0" applyAlignment="0" applyProtection="0"/>
    <xf numFmtId="0" fontId="4" fillId="0" borderId="0"/>
    <xf numFmtId="0" fontId="4" fillId="17" borderId="70" applyNumberFormat="0" applyFont="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35" borderId="0" applyNumberFormat="0" applyBorder="0" applyAlignment="0" applyProtection="0"/>
    <xf numFmtId="0" fontId="4" fillId="36" borderId="0" applyNumberFormat="0" applyBorder="0" applyAlignment="0" applyProtection="0"/>
    <xf numFmtId="0" fontId="4" fillId="39" borderId="0" applyNumberFormat="0" applyBorder="0" applyAlignment="0" applyProtection="0"/>
    <xf numFmtId="0" fontId="4"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19" borderId="0" applyNumberFormat="0" applyBorder="0" applyAlignment="0" applyProtection="0"/>
    <xf numFmtId="0" fontId="3" fillId="20"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5" borderId="0" applyNumberFormat="0" applyBorder="0" applyAlignment="0" applyProtection="0"/>
    <xf numFmtId="0" fontId="3" fillId="36" borderId="0" applyNumberFormat="0" applyBorder="0" applyAlignment="0" applyProtection="0"/>
    <xf numFmtId="0" fontId="3" fillId="39" borderId="0" applyNumberFormat="0" applyBorder="0" applyAlignment="0" applyProtection="0"/>
    <xf numFmtId="0" fontId="3" fillId="40" borderId="0" applyNumberFormat="0" applyBorder="0" applyAlignment="0" applyProtection="0"/>
    <xf numFmtId="0" fontId="3" fillId="0" borderId="0"/>
    <xf numFmtId="0" fontId="3" fillId="17" borderId="70" applyNumberFormat="0" applyFont="0" applyAlignment="0" applyProtection="0"/>
    <xf numFmtId="0" fontId="3" fillId="0" borderId="0"/>
    <xf numFmtId="0" fontId="3" fillId="0" borderId="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0" borderId="0"/>
    <xf numFmtId="0" fontId="2" fillId="0" borderId="0"/>
    <xf numFmtId="0" fontId="2" fillId="0" borderId="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2" fillId="0" borderId="0"/>
    <xf numFmtId="0" fontId="2" fillId="17" borderId="70" applyNumberFormat="0" applyFont="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0" fontId="2" fillId="17" borderId="70" applyNumberFormat="0" applyFont="0" applyAlignment="0" applyProtection="0"/>
    <xf numFmtId="0" fontId="2" fillId="19" borderId="0" applyNumberFormat="0" applyBorder="0" applyAlignment="0" applyProtection="0"/>
    <xf numFmtId="0" fontId="2" fillId="20"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2" fillId="39" borderId="0" applyNumberFormat="0" applyBorder="0" applyAlignment="0" applyProtection="0"/>
    <xf numFmtId="0" fontId="2" fillId="40"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0" borderId="0"/>
    <xf numFmtId="0" fontId="1" fillId="0" borderId="0"/>
    <xf numFmtId="0" fontId="1" fillId="0" borderId="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0" borderId="0"/>
    <xf numFmtId="0" fontId="1" fillId="17" borderId="70" applyNumberFormat="0" applyFont="0" applyAlignment="0" applyProtection="0"/>
    <xf numFmtId="0" fontId="1" fillId="0" borderId="0"/>
    <xf numFmtId="0" fontId="1" fillId="0" borderId="0"/>
    <xf numFmtId="0" fontId="1" fillId="0" borderId="0"/>
    <xf numFmtId="44" fontId="1" fillId="0" borderId="0" applyFont="0" applyFill="0" applyBorder="0" applyAlignment="0" applyProtection="0"/>
    <xf numFmtId="0" fontId="1" fillId="0" borderId="0"/>
    <xf numFmtId="0" fontId="1" fillId="17" borderId="70" applyNumberFormat="0" applyFont="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98" fillId="0" borderId="0"/>
    <xf numFmtId="0" fontId="98" fillId="0" borderId="0"/>
    <xf numFmtId="0" fontId="101" fillId="0" borderId="0"/>
    <xf numFmtId="0" fontId="98" fillId="0" borderId="0"/>
    <xf numFmtId="0" fontId="98" fillId="0" borderId="0"/>
  </cellStyleXfs>
  <cellXfs count="711">
    <xf numFmtId="0" fontId="0" fillId="0" borderId="0" xfId="0"/>
    <xf numFmtId="0" fontId="20" fillId="0" borderId="0" xfId="2" applyAlignment="1" applyProtection="1"/>
    <xf numFmtId="0" fontId="18" fillId="2" borderId="0" xfId="0" applyFont="1" applyFill="1" applyAlignment="1">
      <alignment vertical="center" wrapText="1"/>
    </xf>
    <xf numFmtId="0" fontId="25" fillId="0" borderId="0" xfId="0" applyFont="1"/>
    <xf numFmtId="0" fontId="0" fillId="0" borderId="0" xfId="0" applyAlignment="1">
      <alignment vertical="center"/>
    </xf>
    <xf numFmtId="0" fontId="14" fillId="2" borderId="0" xfId="0" applyFont="1" applyFill="1" applyAlignment="1">
      <alignment horizontal="center" vertical="center"/>
    </xf>
    <xf numFmtId="0" fontId="22" fillId="0" borderId="0" xfId="0" applyFont="1" applyAlignment="1">
      <alignment vertical="center"/>
    </xf>
    <xf numFmtId="0" fontId="19" fillId="0" borderId="0" xfId="0" applyFont="1" applyAlignment="1">
      <alignment vertical="center"/>
    </xf>
    <xf numFmtId="0" fontId="16" fillId="0" borderId="0" xfId="0" applyFont="1" applyAlignment="1">
      <alignment vertical="center"/>
    </xf>
    <xf numFmtId="0" fontId="0" fillId="0" borderId="0" xfId="0" quotePrefix="1" applyNumberFormat="1"/>
    <xf numFmtId="0" fontId="0" fillId="0" borderId="0" xfId="0" quotePrefix="1"/>
    <xf numFmtId="0" fontId="19" fillId="0" borderId="0" xfId="0" applyFont="1" applyAlignment="1">
      <alignment horizontal="left"/>
    </xf>
    <xf numFmtId="0" fontId="19" fillId="0" borderId="0" xfId="0" applyFont="1" applyAlignment="1">
      <alignment horizontal="left" vertical="center"/>
    </xf>
    <xf numFmtId="0" fontId="26" fillId="0" borderId="0" xfId="0" applyFont="1" applyFill="1" applyAlignment="1">
      <alignment vertical="center"/>
    </xf>
    <xf numFmtId="0" fontId="19" fillId="0" borderId="0" xfId="0" applyFont="1" applyAlignment="1">
      <alignment vertical="center" wrapText="1"/>
    </xf>
    <xf numFmtId="0" fontId="31" fillId="0" borderId="0" xfId="0" applyFont="1" applyAlignment="1">
      <alignment vertical="center"/>
    </xf>
    <xf numFmtId="0" fontId="16" fillId="0" borderId="0" xfId="0" applyFont="1" applyAlignment="1">
      <alignment horizontal="center" vertical="center" wrapText="1"/>
    </xf>
    <xf numFmtId="0" fontId="30" fillId="0" borderId="1" xfId="0" applyFont="1" applyFill="1" applyBorder="1" applyAlignment="1">
      <alignment horizontal="center" vertical="center" wrapText="1"/>
    </xf>
    <xf numFmtId="0" fontId="19" fillId="0" borderId="0" xfId="0" applyFont="1" applyAlignment="1">
      <alignment horizontal="right" vertical="center"/>
    </xf>
    <xf numFmtId="0" fontId="16" fillId="0" borderId="0" xfId="0" applyFont="1" applyAlignment="1">
      <alignment horizontal="right" vertical="center"/>
    </xf>
    <xf numFmtId="0" fontId="29" fillId="0" borderId="0" xfId="0" applyFont="1" applyAlignment="1">
      <alignment horizontal="right"/>
    </xf>
    <xf numFmtId="0" fontId="19" fillId="0" borderId="0" xfId="0" applyFont="1" applyAlignment="1">
      <alignment horizontal="right" vertical="center" wrapText="1"/>
    </xf>
    <xf numFmtId="0" fontId="16" fillId="0" borderId="0" xfId="0" applyFont="1" applyAlignment="1">
      <alignment horizontal="right" vertical="center" wrapText="1"/>
    </xf>
    <xf numFmtId="0" fontId="13" fillId="0" borderId="0" xfId="0" applyFont="1"/>
    <xf numFmtId="0" fontId="32" fillId="0" borderId="0" xfId="0" applyFont="1"/>
    <xf numFmtId="0" fontId="17" fillId="3" borderId="2" xfId="0" applyFont="1" applyFill="1" applyBorder="1" applyAlignment="1">
      <alignment horizontal="center" vertical="center" wrapText="1"/>
    </xf>
    <xf numFmtId="0" fontId="17" fillId="3" borderId="1" xfId="0" applyFont="1" applyFill="1" applyBorder="1" applyAlignment="1">
      <alignment horizontal="center" vertical="center" wrapText="1"/>
    </xf>
    <xf numFmtId="165" fontId="0" fillId="0" borderId="0" xfId="0" applyNumberFormat="1" applyAlignment="1">
      <alignment vertical="center"/>
    </xf>
    <xf numFmtId="0" fontId="21" fillId="0" borderId="3" xfId="0" applyFont="1" applyFill="1" applyBorder="1" applyAlignment="1">
      <alignment horizontal="center" vertical="center" wrapText="1"/>
    </xf>
    <xf numFmtId="0" fontId="21" fillId="2" borderId="4" xfId="0" applyNumberFormat="1" applyFont="1" applyFill="1" applyBorder="1" applyAlignment="1">
      <alignment horizontal="center" vertical="center" wrapText="1"/>
    </xf>
    <xf numFmtId="0" fontId="21" fillId="0" borderId="1" xfId="0" applyFont="1" applyBorder="1" applyAlignment="1">
      <alignment horizontal="center" vertical="center" wrapText="1"/>
    </xf>
    <xf numFmtId="0" fontId="16" fillId="0" borderId="0" xfId="0" applyFont="1" applyAlignment="1">
      <alignment vertical="center" wrapText="1"/>
    </xf>
    <xf numFmtId="0" fontId="0" fillId="0" borderId="0" xfId="0" applyBorder="1"/>
    <xf numFmtId="0" fontId="21" fillId="2" borderId="2" xfId="0" applyNumberFormat="1" applyFont="1" applyFill="1" applyBorder="1" applyAlignment="1">
      <alignment horizontal="center" vertical="center" wrapText="1"/>
    </xf>
    <xf numFmtId="0" fontId="15" fillId="3" borderId="9" xfId="0" quotePrefix="1" applyNumberFormat="1" applyFont="1" applyFill="1" applyBorder="1" applyAlignment="1">
      <alignment vertical="center"/>
    </xf>
    <xf numFmtId="0" fontId="15" fillId="3" borderId="10" xfId="0" quotePrefix="1" applyNumberFormat="1" applyFont="1" applyFill="1" applyBorder="1" applyAlignment="1">
      <alignment vertical="center"/>
    </xf>
    <xf numFmtId="0" fontId="33" fillId="4" borderId="11" xfId="0" applyFont="1" applyFill="1" applyBorder="1" applyAlignment="1">
      <alignment horizontal="center" vertical="center"/>
    </xf>
    <xf numFmtId="0" fontId="15" fillId="3" borderId="12" xfId="0" quotePrefix="1" applyNumberFormat="1" applyFont="1" applyFill="1" applyBorder="1" applyAlignment="1">
      <alignment vertical="center"/>
    </xf>
    <xf numFmtId="0" fontId="15" fillId="3" borderId="13" xfId="0" quotePrefix="1" applyNumberFormat="1" applyFont="1" applyFill="1" applyBorder="1" applyAlignment="1">
      <alignment vertical="center"/>
    </xf>
    <xf numFmtId="0" fontId="21" fillId="0" borderId="14" xfId="0" applyFont="1" applyFill="1" applyBorder="1" applyAlignment="1">
      <alignment horizontal="center" vertical="center" wrapText="1"/>
    </xf>
    <xf numFmtId="0" fontId="34" fillId="0" borderId="15" xfId="0" applyNumberFormat="1" applyFont="1" applyFill="1" applyBorder="1" applyAlignment="1">
      <alignment horizontal="center" vertical="center" wrapText="1"/>
    </xf>
    <xf numFmtId="0" fontId="34" fillId="0" borderId="3" xfId="0" applyNumberFormat="1" applyFont="1" applyFill="1" applyBorder="1" applyAlignment="1">
      <alignment horizontal="center" vertical="center" wrapText="1"/>
    </xf>
    <xf numFmtId="0" fontId="23" fillId="0" borderId="0" xfId="0" applyFont="1" applyFill="1" applyAlignment="1">
      <alignment vertical="center"/>
    </xf>
    <xf numFmtId="0" fontId="34" fillId="0" borderId="14" xfId="0" applyNumberFormat="1" applyFont="1" applyFill="1" applyBorder="1" applyAlignment="1">
      <alignment horizontal="center" vertical="center" wrapText="1"/>
    </xf>
    <xf numFmtId="0" fontId="36" fillId="0" borderId="0" xfId="0" applyFont="1" applyAlignment="1">
      <alignment vertical="center"/>
    </xf>
    <xf numFmtId="0" fontId="30" fillId="0" borderId="17" xfId="0" applyFont="1" applyFill="1" applyBorder="1" applyAlignment="1">
      <alignment horizontal="center" vertical="center" wrapText="1"/>
    </xf>
    <xf numFmtId="165" fontId="19" fillId="0" borderId="0" xfId="0" applyNumberFormat="1" applyFont="1" applyAlignment="1">
      <alignment vertical="center" wrapText="1"/>
    </xf>
    <xf numFmtId="165" fontId="19" fillId="0" borderId="0" xfId="0" applyNumberFormat="1" applyFont="1" applyAlignment="1">
      <alignment horizontal="right" vertical="center"/>
    </xf>
    <xf numFmtId="0" fontId="34" fillId="0" borderId="21" xfId="0" applyNumberFormat="1" applyFont="1" applyFill="1" applyBorder="1" applyAlignment="1">
      <alignment horizontal="center" vertical="center" wrapText="1"/>
    </xf>
    <xf numFmtId="0" fontId="34" fillId="0" borderId="22" xfId="0" applyNumberFormat="1" applyFont="1" applyFill="1" applyBorder="1" applyAlignment="1">
      <alignment horizontal="center" vertical="center" wrapText="1"/>
    </xf>
    <xf numFmtId="44" fontId="29" fillId="0" borderId="23" xfId="1" applyFont="1" applyBorder="1" applyAlignment="1">
      <alignment vertical="center"/>
    </xf>
    <xf numFmtId="44" fontId="29" fillId="0" borderId="24" xfId="1" applyFont="1" applyBorder="1" applyAlignment="1">
      <alignment vertical="center"/>
    </xf>
    <xf numFmtId="44" fontId="29" fillId="0" borderId="27" xfId="1" applyFont="1" applyBorder="1" applyAlignment="1">
      <alignment vertical="center"/>
    </xf>
    <xf numFmtId="44" fontId="29" fillId="0" borderId="28" xfId="1" applyFont="1" applyBorder="1" applyAlignment="1">
      <alignment vertical="center"/>
    </xf>
    <xf numFmtId="168" fontId="33" fillId="5" borderId="25" xfId="3" applyNumberFormat="1" applyFont="1" applyFill="1" applyBorder="1" applyAlignment="1">
      <alignment vertical="center"/>
    </xf>
    <xf numFmtId="168" fontId="33" fillId="5" borderId="26" xfId="3" applyNumberFormat="1" applyFont="1" applyFill="1" applyBorder="1" applyAlignment="1">
      <alignment vertical="center"/>
    </xf>
    <xf numFmtId="0" fontId="21" fillId="0" borderId="3" xfId="0" applyNumberFormat="1" applyFont="1" applyFill="1" applyBorder="1" applyAlignment="1">
      <alignment horizontal="center" vertical="center" wrapText="1"/>
    </xf>
    <xf numFmtId="0" fontId="38" fillId="0" borderId="0" xfId="0" applyFont="1" applyAlignment="1">
      <alignment vertical="center"/>
    </xf>
    <xf numFmtId="0" fontId="33" fillId="4" borderId="19" xfId="0" applyFont="1" applyFill="1" applyBorder="1" applyAlignment="1">
      <alignment horizontal="center" vertical="center"/>
    </xf>
    <xf numFmtId="0" fontId="21" fillId="0" borderId="29" xfId="0" applyFont="1" applyFill="1" applyBorder="1" applyAlignment="1">
      <alignment horizontal="center" vertical="center" wrapText="1"/>
    </xf>
    <xf numFmtId="0" fontId="22" fillId="0" borderId="0" xfId="0" applyFont="1" applyBorder="1" applyAlignment="1">
      <alignment vertical="center"/>
    </xf>
    <xf numFmtId="0" fontId="15" fillId="3" borderId="33" xfId="0" quotePrefix="1" applyNumberFormat="1" applyFont="1" applyFill="1" applyBorder="1" applyAlignment="1">
      <alignment vertical="center"/>
    </xf>
    <xf numFmtId="0" fontId="20" fillId="9" borderId="0" xfId="2" applyFill="1" applyAlignment="1" applyProtection="1">
      <alignment horizontal="center" vertical="center"/>
    </xf>
    <xf numFmtId="0" fontId="17" fillId="3" borderId="37"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38" xfId="0" applyNumberFormat="1" applyFont="1" applyFill="1" applyBorder="1" applyAlignment="1">
      <alignment horizontal="center" vertical="center" wrapText="1"/>
    </xf>
    <xf numFmtId="0" fontId="17" fillId="3" borderId="37" xfId="0" applyNumberFormat="1" applyFont="1" applyFill="1" applyBorder="1" applyAlignment="1">
      <alignment horizontal="center" vertical="center" wrapText="1"/>
    </xf>
    <xf numFmtId="0" fontId="17" fillId="3" borderId="40" xfId="0" applyNumberFormat="1" applyFont="1" applyFill="1" applyBorder="1" applyAlignment="1">
      <alignment horizontal="center" vertical="center" wrapText="1"/>
    </xf>
    <xf numFmtId="0" fontId="17" fillId="3" borderId="4" xfId="0" applyFont="1" applyFill="1" applyBorder="1" applyAlignment="1">
      <alignment horizontal="center" vertical="center" wrapText="1"/>
    </xf>
    <xf numFmtId="171" fontId="16" fillId="0" borderId="18" xfId="3" quotePrefix="1" applyNumberFormat="1" applyFont="1" applyBorder="1" applyAlignment="1">
      <alignment vertical="center"/>
    </xf>
    <xf numFmtId="171" fontId="16" fillId="0" borderId="42" xfId="3" quotePrefix="1" applyNumberFormat="1" applyFont="1" applyBorder="1" applyAlignment="1">
      <alignment vertical="center"/>
    </xf>
    <xf numFmtId="171" fontId="16" fillId="0" borderId="43" xfId="3" quotePrefix="1" applyNumberFormat="1" applyFont="1" applyBorder="1" applyAlignment="1">
      <alignment vertical="center"/>
    </xf>
    <xf numFmtId="171" fontId="16" fillId="0" borderId="27" xfId="3" quotePrefix="1" applyNumberFormat="1" applyFont="1" applyBorder="1" applyAlignment="1">
      <alignment vertical="center"/>
    </xf>
    <xf numFmtId="171" fontId="33" fillId="5" borderId="19" xfId="3" quotePrefix="1" applyNumberFormat="1" applyFont="1" applyFill="1" applyBorder="1" applyAlignment="1">
      <alignment vertical="center"/>
    </xf>
    <xf numFmtId="171" fontId="33" fillId="5" borderId="25" xfId="3" quotePrefix="1" applyNumberFormat="1" applyFont="1" applyFill="1" applyBorder="1" applyAlignment="1">
      <alignment vertical="center"/>
    </xf>
    <xf numFmtId="171" fontId="33" fillId="5" borderId="26" xfId="3" quotePrefix="1" applyNumberFormat="1" applyFont="1" applyFill="1" applyBorder="1" applyAlignment="1">
      <alignment vertical="center"/>
    </xf>
    <xf numFmtId="171" fontId="33" fillId="5" borderId="45" xfId="3" quotePrefix="1" applyNumberFormat="1" applyFont="1" applyFill="1" applyBorder="1" applyAlignment="1">
      <alignment vertical="center"/>
    </xf>
    <xf numFmtId="171" fontId="16" fillId="0" borderId="13" xfId="3" quotePrefix="1" applyNumberFormat="1" applyFont="1" applyBorder="1" applyAlignment="1">
      <alignment vertical="center"/>
    </xf>
    <xf numFmtId="171" fontId="33" fillId="5" borderId="25" xfId="3" applyNumberFormat="1" applyFont="1" applyFill="1" applyBorder="1" applyAlignment="1">
      <alignment vertical="center"/>
    </xf>
    <xf numFmtId="171" fontId="16" fillId="0" borderId="48" xfId="3" applyNumberFormat="1" applyFont="1" applyBorder="1" applyAlignment="1">
      <alignment vertical="center"/>
    </xf>
    <xf numFmtId="171" fontId="16" fillId="0" borderId="41" xfId="3" applyNumberFormat="1" applyFont="1" applyBorder="1" applyAlignment="1">
      <alignment horizontal="center" vertical="center"/>
    </xf>
    <xf numFmtId="171" fontId="16" fillId="0" borderId="23" xfId="3" applyNumberFormat="1" applyFont="1" applyBorder="1" applyAlignment="1">
      <alignment horizontal="center" vertical="center"/>
    </xf>
    <xf numFmtId="171" fontId="16" fillId="0" borderId="36" xfId="3" applyNumberFormat="1" applyFont="1" applyBorder="1" applyAlignment="1">
      <alignment vertical="center"/>
    </xf>
    <xf numFmtId="171" fontId="16" fillId="0" borderId="34" xfId="3" applyNumberFormat="1" applyFont="1" applyBorder="1" applyAlignment="1">
      <alignment horizontal="center" vertical="center"/>
    </xf>
    <xf numFmtId="171" fontId="16" fillId="0" borderId="28" xfId="3" applyNumberFormat="1" applyFont="1" applyBorder="1" applyAlignment="1">
      <alignment horizontal="center" vertical="center"/>
    </xf>
    <xf numFmtId="171" fontId="16" fillId="0" borderId="35" xfId="3" quotePrefix="1" applyNumberFormat="1" applyFont="1" applyBorder="1" applyAlignment="1">
      <alignment vertical="center"/>
    </xf>
    <xf numFmtId="171" fontId="16" fillId="0" borderId="35" xfId="3" applyNumberFormat="1" applyFont="1" applyBorder="1" applyAlignment="1">
      <alignment horizontal="right" vertical="center"/>
    </xf>
    <xf numFmtId="171" fontId="33" fillId="5" borderId="49" xfId="3" quotePrefix="1" applyNumberFormat="1" applyFont="1" applyFill="1" applyBorder="1" applyAlignment="1">
      <alignment vertical="center"/>
    </xf>
    <xf numFmtId="9" fontId="17" fillId="3" borderId="40" xfId="0" applyNumberFormat="1" applyFont="1" applyFill="1" applyBorder="1" applyAlignment="1">
      <alignment horizontal="center" vertical="center" wrapText="1"/>
    </xf>
    <xf numFmtId="0" fontId="0" fillId="0" borderId="0" xfId="0" applyAlignment="1">
      <alignment vertical="center"/>
    </xf>
    <xf numFmtId="0" fontId="33" fillId="0" borderId="0" xfId="0" applyFont="1" applyFill="1" applyBorder="1" applyAlignment="1">
      <alignment horizontal="center" vertical="center"/>
    </xf>
    <xf numFmtId="171" fontId="33" fillId="0" borderId="0" xfId="3" quotePrefix="1" applyNumberFormat="1" applyFont="1" applyFill="1" applyBorder="1" applyAlignment="1">
      <alignment vertical="center"/>
    </xf>
    <xf numFmtId="10" fontId="33" fillId="0" borderId="0" xfId="3" quotePrefix="1" applyNumberFormat="1" applyFont="1" applyFill="1" applyBorder="1" applyAlignment="1">
      <alignment vertical="center"/>
    </xf>
    <xf numFmtId="171" fontId="33" fillId="0" borderId="0" xfId="3" applyNumberFormat="1" applyFont="1" applyFill="1" applyBorder="1" applyAlignment="1">
      <alignment vertical="center"/>
    </xf>
    <xf numFmtId="168" fontId="33" fillId="0" borderId="0" xfId="3" applyNumberFormat="1" applyFont="1" applyFill="1" applyBorder="1" applyAlignment="1">
      <alignment vertical="center"/>
    </xf>
    <xf numFmtId="171" fontId="33" fillId="0" borderId="0" xfId="3" quotePrefix="1" applyNumberFormat="1" applyFont="1"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21" fillId="0" borderId="3" xfId="0"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171" fontId="33" fillId="5" borderId="49" xfId="3" applyNumberFormat="1" applyFont="1" applyFill="1" applyBorder="1" applyAlignment="1">
      <alignment vertical="center"/>
    </xf>
    <xf numFmtId="171" fontId="16" fillId="0" borderId="36" xfId="3" quotePrefix="1" applyNumberFormat="1" applyFont="1" applyBorder="1" applyAlignment="1">
      <alignment vertical="center"/>
    </xf>
    <xf numFmtId="171" fontId="33" fillId="5" borderId="50" xfId="3" applyNumberFormat="1" applyFont="1" applyFill="1" applyBorder="1" applyAlignment="1">
      <alignment vertical="center"/>
    </xf>
    <xf numFmtId="171" fontId="33" fillId="5" borderId="19" xfId="3" applyNumberFormat="1" applyFont="1" applyFill="1" applyBorder="1" applyAlignment="1">
      <alignment vertical="center"/>
    </xf>
    <xf numFmtId="171" fontId="33" fillId="5" borderId="50" xfId="3" quotePrefix="1" applyNumberFormat="1" applyFont="1" applyFill="1" applyBorder="1" applyAlignment="1">
      <alignment vertical="center"/>
    </xf>
    <xf numFmtId="0" fontId="66" fillId="0" borderId="0" xfId="0" applyFont="1" applyAlignment="1">
      <alignment vertical="center"/>
    </xf>
    <xf numFmtId="0" fontId="67" fillId="0" borderId="0" xfId="0" applyFont="1" applyAlignment="1">
      <alignment vertical="center"/>
    </xf>
    <xf numFmtId="0" fontId="68" fillId="0" borderId="0" xfId="0" applyFont="1" applyAlignment="1">
      <alignment vertical="center"/>
    </xf>
    <xf numFmtId="0" fontId="65" fillId="0" borderId="0" xfId="0" applyFont="1" applyAlignment="1">
      <alignment vertical="center"/>
    </xf>
    <xf numFmtId="0" fontId="64" fillId="0" borderId="0" xfId="0" applyFont="1" applyAlignment="1">
      <alignment vertical="center"/>
    </xf>
    <xf numFmtId="0" fontId="67" fillId="0" borderId="0" xfId="0" applyFont="1" applyAlignment="1">
      <alignment horizontal="left" vertical="center" wrapText="1"/>
    </xf>
    <xf numFmtId="0" fontId="68" fillId="0" borderId="0" xfId="0" applyFont="1" applyAlignment="1">
      <alignment horizontal="justify"/>
    </xf>
    <xf numFmtId="0" fontId="68" fillId="0" borderId="0" xfId="0" applyFont="1" applyAlignment="1">
      <alignment horizontal="left" vertical="center" wrapText="1"/>
    </xf>
    <xf numFmtId="165" fontId="65" fillId="0" borderId="0" xfId="0" applyNumberFormat="1" applyFont="1" applyAlignment="1">
      <alignment vertical="center"/>
    </xf>
    <xf numFmtId="0" fontId="70" fillId="0" borderId="0" xfId="0" applyFont="1" applyFill="1" applyBorder="1" applyAlignment="1">
      <alignment horizontal="left"/>
    </xf>
    <xf numFmtId="0" fontId="71" fillId="0" borderId="0" xfId="0" applyFont="1" applyAlignment="1">
      <alignment horizontal="left"/>
    </xf>
    <xf numFmtId="0" fontId="72" fillId="0" borderId="0" xfId="0" applyFont="1" applyBorder="1" applyAlignment="1">
      <alignment horizontal="left"/>
    </xf>
    <xf numFmtId="0" fontId="72" fillId="0" borderId="0" xfId="0" applyFont="1" applyAlignment="1">
      <alignment horizontal="left"/>
    </xf>
    <xf numFmtId="0" fontId="65" fillId="0" borderId="0" xfId="0" applyFont="1"/>
    <xf numFmtId="0" fontId="68" fillId="0" borderId="0" xfId="0" applyFont="1" applyAlignment="1">
      <alignment horizontal="right" vertical="center"/>
    </xf>
    <xf numFmtId="0" fontId="67" fillId="0" borderId="0" xfId="0" applyFont="1" applyAlignment="1">
      <alignment horizontal="left"/>
    </xf>
    <xf numFmtId="0" fontId="19" fillId="42" borderId="0" xfId="0" applyFont="1" applyFill="1" applyBorder="1" applyAlignment="1">
      <alignment horizontal="center" vertical="center"/>
    </xf>
    <xf numFmtId="173" fontId="19" fillId="43" borderId="0" xfId="3" applyNumberFormat="1" applyFont="1" applyFill="1" applyBorder="1" applyAlignment="1">
      <alignment horizontal="center" vertical="center"/>
    </xf>
    <xf numFmtId="173" fontId="19" fillId="43" borderId="0" xfId="3" quotePrefix="1" applyNumberFormat="1" applyFont="1" applyFill="1" applyBorder="1" applyAlignment="1">
      <alignment horizontal="center" vertical="center"/>
    </xf>
    <xf numFmtId="0" fontId="16" fillId="43" borderId="0" xfId="0" applyFont="1" applyFill="1" applyAlignment="1">
      <alignment vertical="center"/>
    </xf>
    <xf numFmtId="0" fontId="22" fillId="43" borderId="0" xfId="0" applyFont="1" applyFill="1" applyAlignment="1">
      <alignment vertical="center"/>
    </xf>
    <xf numFmtId="0" fontId="15" fillId="3" borderId="4" xfId="0" quotePrefix="1" applyNumberFormat="1" applyFont="1" applyFill="1" applyBorder="1" applyAlignment="1">
      <alignment vertical="center" wrapText="1"/>
    </xf>
    <xf numFmtId="0" fontId="15" fillId="3" borderId="40" xfId="0" quotePrefix="1" applyNumberFormat="1" applyFont="1" applyFill="1" applyBorder="1" applyAlignment="1">
      <alignment vertical="center" wrapText="1"/>
    </xf>
    <xf numFmtId="0" fontId="15" fillId="3" borderId="55" xfId="0" quotePrefix="1" applyNumberFormat="1" applyFont="1" applyFill="1" applyBorder="1" applyAlignment="1">
      <alignment vertical="center" wrapText="1"/>
    </xf>
    <xf numFmtId="0" fontId="65" fillId="0" borderId="0" xfId="0" applyFont="1" applyAlignment="1">
      <alignment horizontal="left" vertical="center" wrapText="1"/>
    </xf>
    <xf numFmtId="173" fontId="66" fillId="43" borderId="0" xfId="3" applyNumberFormat="1" applyFont="1" applyFill="1" applyBorder="1" applyAlignment="1">
      <alignment horizontal="left" vertical="top"/>
    </xf>
    <xf numFmtId="0" fontId="21" fillId="0" borderId="3" xfId="0" applyFont="1" applyFill="1" applyBorder="1" applyAlignment="1">
      <alignment horizontal="center" vertical="center" wrapText="1"/>
    </xf>
    <xf numFmtId="0" fontId="21" fillId="0" borderId="2" xfId="0" applyFont="1" applyBorder="1" applyAlignment="1">
      <alignment horizontal="center" vertical="center" wrapText="1"/>
    </xf>
    <xf numFmtId="174" fontId="33" fillId="5" borderId="26" xfId="3" quotePrefix="1" applyNumberFormat="1" applyFont="1" applyFill="1" applyBorder="1" applyAlignment="1">
      <alignment vertical="center"/>
    </xf>
    <xf numFmtId="171" fontId="16" fillId="0" borderId="78" xfId="3" quotePrefix="1" applyNumberFormat="1" applyFont="1" applyBorder="1" applyAlignment="1">
      <alignment vertical="center"/>
    </xf>
    <xf numFmtId="0" fontId="21" fillId="0" borderId="15" xfId="0" applyFont="1" applyFill="1" applyBorder="1" applyAlignment="1">
      <alignment horizontal="center" vertical="center" wrapText="1"/>
    </xf>
    <xf numFmtId="171" fontId="33" fillId="5" borderId="11" xfId="3" quotePrefix="1" applyNumberFormat="1" applyFont="1" applyFill="1" applyBorder="1" applyAlignment="1">
      <alignment vertical="center"/>
    </xf>
    <xf numFmtId="174" fontId="16" fillId="0" borderId="28" xfId="3" quotePrefix="1" applyNumberFormat="1" applyFont="1" applyBorder="1" applyAlignment="1">
      <alignment vertical="center"/>
    </xf>
    <xf numFmtId="174" fontId="16" fillId="0" borderId="23" xfId="3" quotePrefix="1" applyNumberFormat="1" applyFont="1" applyBorder="1" applyAlignment="1">
      <alignment vertical="center"/>
    </xf>
    <xf numFmtId="171" fontId="16" fillId="0" borderId="59" xfId="3" quotePrefix="1" applyNumberFormat="1" applyFont="1" applyBorder="1" applyAlignment="1">
      <alignment vertical="center"/>
    </xf>
    <xf numFmtId="171" fontId="16" fillId="0" borderId="12" xfId="3" quotePrefix="1" applyNumberFormat="1" applyFont="1" applyBorder="1" applyAlignment="1">
      <alignment vertical="center"/>
    </xf>
    <xf numFmtId="171" fontId="16" fillId="0" borderId="13" xfId="3" quotePrefix="1" applyNumberFormat="1" applyFont="1" applyBorder="1" applyAlignment="1">
      <alignment vertical="center"/>
    </xf>
    <xf numFmtId="171" fontId="16" fillId="0" borderId="24" xfId="3" applyNumberFormat="1" applyFont="1" applyBorder="1" applyAlignment="1">
      <alignment vertical="center"/>
    </xf>
    <xf numFmtId="171" fontId="16" fillId="0" borderId="47" xfId="3" applyNumberFormat="1" applyFont="1" applyBorder="1" applyAlignment="1">
      <alignment vertical="center"/>
    </xf>
    <xf numFmtId="171" fontId="16" fillId="0" borderId="41" xfId="3" applyNumberFormat="1" applyFont="1" applyBorder="1" applyAlignment="1">
      <alignment vertical="center"/>
    </xf>
    <xf numFmtId="171" fontId="16" fillId="0" borderId="23" xfId="3" applyNumberFormat="1" applyFont="1" applyBorder="1" applyAlignment="1">
      <alignment vertical="center"/>
    </xf>
    <xf numFmtId="171" fontId="16" fillId="0" borderId="27" xfId="3" applyNumberFormat="1" applyFont="1" applyBorder="1" applyAlignment="1">
      <alignment vertical="center"/>
    </xf>
    <xf numFmtId="171" fontId="16" fillId="0" borderId="35" xfId="3" applyNumberFormat="1" applyFont="1" applyBorder="1" applyAlignment="1">
      <alignment vertical="center"/>
    </xf>
    <xf numFmtId="171" fontId="16" fillId="0" borderId="34" xfId="3" applyNumberFormat="1" applyFont="1" applyBorder="1" applyAlignment="1">
      <alignment vertical="center"/>
    </xf>
    <xf numFmtId="171" fontId="16" fillId="0" borderId="28" xfId="3" applyNumberFormat="1" applyFont="1" applyBorder="1" applyAlignment="1">
      <alignment vertical="center"/>
    </xf>
    <xf numFmtId="171" fontId="16" fillId="0" borderId="48" xfId="3" quotePrefix="1" applyNumberFormat="1" applyFont="1" applyBorder="1" applyAlignment="1">
      <alignment vertical="center"/>
    </xf>
    <xf numFmtId="171" fontId="16" fillId="0" borderId="36" xfId="3" quotePrefix="1" applyNumberFormat="1" applyFont="1" applyBorder="1" applyAlignment="1">
      <alignment vertical="center"/>
    </xf>
    <xf numFmtId="0" fontId="21" fillId="0" borderId="3" xfId="0"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0" fillId="0" borderId="0" xfId="0" applyFill="1" applyAlignment="1">
      <alignment vertical="center"/>
    </xf>
    <xf numFmtId="0" fontId="13" fillId="0" borderId="0" xfId="0" applyFont="1" applyBorder="1" applyAlignment="1">
      <alignment horizontal="left" vertical="center"/>
    </xf>
    <xf numFmtId="0" fontId="0" fillId="0" borderId="0" xfId="0" applyBorder="1" applyAlignment="1">
      <alignment horizontal="left" vertical="center"/>
    </xf>
    <xf numFmtId="0" fontId="21" fillId="0" borderId="3" xfId="0"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10" fontId="95" fillId="0" borderId="0" xfId="3" quotePrefix="1" applyNumberFormat="1" applyFont="1" applyFill="1" applyBorder="1" applyAlignment="1">
      <alignment vertical="center"/>
    </xf>
    <xf numFmtId="171" fontId="35" fillId="0" borderId="15" xfId="3" quotePrefix="1" applyNumberFormat="1" applyFont="1" applyBorder="1" applyAlignment="1">
      <alignment vertical="center"/>
    </xf>
    <xf numFmtId="171" fontId="35" fillId="0" borderId="3" xfId="3" quotePrefix="1" applyNumberFormat="1" applyFont="1" applyBorder="1" applyAlignment="1">
      <alignment vertical="center"/>
    </xf>
    <xf numFmtId="171" fontId="16" fillId="0" borderId="14" xfId="3" quotePrefix="1" applyNumberFormat="1" applyFont="1" applyBorder="1" applyAlignment="1">
      <alignment vertical="center"/>
    </xf>
    <xf numFmtId="171" fontId="16" fillId="0" borderId="28" xfId="3" applyNumberFormat="1" applyFont="1" applyBorder="1" applyAlignment="1">
      <alignment horizontal="right" vertical="center"/>
    </xf>
    <xf numFmtId="171" fontId="16" fillId="0" borderId="12" xfId="3" applyNumberFormat="1" applyFont="1" applyBorder="1" applyAlignment="1">
      <alignment vertical="center"/>
    </xf>
    <xf numFmtId="171" fontId="16" fillId="0" borderId="13" xfId="3" applyNumberFormat="1" applyFont="1" applyBorder="1" applyAlignment="1">
      <alignment vertical="center"/>
    </xf>
    <xf numFmtId="0" fontId="21" fillId="0" borderId="25"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26" xfId="0" applyFont="1" applyFill="1" applyBorder="1" applyAlignment="1">
      <alignment horizontal="center" vertical="center" wrapText="1"/>
    </xf>
    <xf numFmtId="171" fontId="16" fillId="0" borderId="2" xfId="3" applyNumberFormat="1" applyFont="1" applyBorder="1" applyAlignment="1">
      <alignment vertical="center"/>
    </xf>
    <xf numFmtId="171" fontId="16" fillId="0" borderId="1" xfId="3" applyNumberFormat="1" applyFont="1" applyBorder="1" applyAlignment="1">
      <alignment vertical="center"/>
    </xf>
    <xf numFmtId="171" fontId="16" fillId="0" borderId="4" xfId="3" applyNumberFormat="1" applyFont="1" applyBorder="1" applyAlignment="1">
      <alignment vertical="center"/>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5" xfId="0" applyFont="1" applyFill="1" applyBorder="1" applyAlignment="1">
      <alignment horizontal="center" vertical="center" wrapText="1"/>
    </xf>
    <xf numFmtId="44" fontId="16" fillId="0" borderId="0" xfId="49" applyNumberFormat="1" applyFont="1" applyAlignment="1">
      <alignment vertical="center"/>
    </xf>
    <xf numFmtId="8" fontId="16" fillId="0" borderId="0" xfId="1" applyNumberFormat="1" applyFont="1" applyFill="1" applyBorder="1" applyAlignment="1">
      <alignment horizontal="right" vertical="center"/>
    </xf>
    <xf numFmtId="8" fontId="16" fillId="0" borderId="0" xfId="49" applyNumberFormat="1" applyFont="1" applyAlignment="1">
      <alignment vertical="center"/>
    </xf>
    <xf numFmtId="8" fontId="16" fillId="6" borderId="36" xfId="1" quotePrefix="1" applyNumberFormat="1" applyFont="1" applyFill="1" applyBorder="1" applyAlignment="1">
      <alignment horizontal="right" vertical="center"/>
    </xf>
    <xf numFmtId="8" fontId="13" fillId="0" borderId="0" xfId="49" applyNumberFormat="1" applyFont="1" applyFill="1" applyBorder="1" applyAlignment="1">
      <alignment vertical="center"/>
    </xf>
    <xf numFmtId="178" fontId="16" fillId="0" borderId="0" xfId="151" applyNumberFormat="1" applyFont="1" applyAlignment="1">
      <alignment vertical="center"/>
    </xf>
    <xf numFmtId="44" fontId="13" fillId="0" borderId="0" xfId="49" applyNumberFormat="1" applyFont="1" applyFill="1" applyBorder="1" applyAlignment="1">
      <alignment vertical="center"/>
    </xf>
    <xf numFmtId="171" fontId="16" fillId="0" borderId="24" xfId="3" quotePrefix="1" applyNumberFormat="1" applyFont="1" applyBorder="1" applyAlignment="1">
      <alignment vertical="center"/>
    </xf>
    <xf numFmtId="171" fontId="16" fillId="0" borderId="23" xfId="3" quotePrefix="1" applyNumberFormat="1" applyFont="1" applyBorder="1" applyAlignment="1">
      <alignment vertical="center"/>
    </xf>
    <xf numFmtId="171" fontId="16" fillId="0" borderId="41" xfId="3" quotePrefix="1" applyNumberFormat="1" applyFont="1" applyBorder="1" applyAlignment="1">
      <alignment vertical="center"/>
    </xf>
    <xf numFmtId="171" fontId="16" fillId="0" borderId="27" xfId="3" quotePrefix="1" applyNumberFormat="1" applyFont="1" applyBorder="1" applyAlignment="1">
      <alignment vertical="center"/>
    </xf>
    <xf numFmtId="171" fontId="16" fillId="0" borderId="28" xfId="3" quotePrefix="1" applyNumberFormat="1" applyFont="1" applyBorder="1" applyAlignment="1">
      <alignment vertical="center"/>
    </xf>
    <xf numFmtId="171" fontId="16" fillId="0" borderId="34" xfId="3" quotePrefix="1" applyNumberFormat="1" applyFont="1" applyBorder="1" applyAlignment="1">
      <alignment vertical="center"/>
    </xf>
    <xf numFmtId="171" fontId="16" fillId="0" borderId="35" xfId="3" quotePrefix="1" applyNumberFormat="1" applyFont="1" applyBorder="1" applyAlignment="1">
      <alignment vertical="center"/>
    </xf>
    <xf numFmtId="171" fontId="16" fillId="0" borderId="47" xfId="3" quotePrefix="1" applyNumberFormat="1" applyFont="1" applyBorder="1" applyAlignment="1">
      <alignment vertical="center"/>
    </xf>
    <xf numFmtId="0" fontId="22"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22" fillId="0" borderId="0" xfId="0" applyFont="1" applyAlignment="1">
      <alignment vertical="center"/>
    </xf>
    <xf numFmtId="0" fontId="31" fillId="0" borderId="0" xfId="0" applyFont="1" applyAlignment="1">
      <alignment vertical="center"/>
    </xf>
    <xf numFmtId="0" fontId="36" fillId="0" borderId="0" xfId="0" applyFont="1" applyAlignment="1">
      <alignment vertical="center"/>
    </xf>
    <xf numFmtId="167" fontId="41" fillId="0" borderId="0" xfId="3" applyNumberFormat="1" applyFont="1" applyFill="1" applyBorder="1" applyAlignment="1">
      <alignment vertical="center"/>
    </xf>
    <xf numFmtId="44" fontId="43" fillId="0" borderId="0" xfId="1" applyFont="1" applyFill="1" applyBorder="1" applyAlignment="1">
      <alignment horizontal="right" vertical="center"/>
    </xf>
    <xf numFmtId="165" fontId="44" fillId="0" borderId="0" xfId="3" applyNumberFormat="1" applyFont="1" applyFill="1" applyBorder="1" applyAlignment="1">
      <alignment vertical="center"/>
    </xf>
    <xf numFmtId="165" fontId="44" fillId="0" borderId="0" xfId="3" applyNumberFormat="1" applyFont="1" applyFill="1" applyBorder="1" applyAlignment="1">
      <alignment horizontal="center" vertical="center"/>
    </xf>
    <xf numFmtId="0" fontId="20" fillId="9" borderId="0" xfId="2" applyFill="1" applyAlignment="1" applyProtection="1">
      <alignment horizontal="center" vertical="center"/>
    </xf>
    <xf numFmtId="164" fontId="35" fillId="0" borderId="0" xfId="3" applyFont="1" applyFill="1" applyBorder="1" applyAlignment="1">
      <alignment vertical="center"/>
    </xf>
    <xf numFmtId="44" fontId="16" fillId="0" borderId="34" xfId="1" applyFont="1" applyBorder="1" applyAlignment="1">
      <alignment horizontal="right" vertical="center"/>
    </xf>
    <xf numFmtId="44" fontId="15" fillId="0" borderId="34" xfId="1" applyFont="1" applyBorder="1" applyAlignment="1">
      <alignment horizontal="right" vertical="center"/>
    </xf>
    <xf numFmtId="44" fontId="16" fillId="0" borderId="0" xfId="1" applyFont="1" applyAlignment="1">
      <alignment horizontal="right" vertical="center"/>
    </xf>
    <xf numFmtId="167" fontId="16" fillId="0" borderId="0" xfId="3" applyNumberFormat="1" applyFont="1" applyFill="1" applyBorder="1" applyAlignment="1">
      <alignment vertical="center"/>
    </xf>
    <xf numFmtId="44" fontId="16" fillId="0" borderId="36" xfId="1" applyFont="1" applyBorder="1" applyAlignment="1">
      <alignment horizontal="right" vertical="center"/>
    </xf>
    <xf numFmtId="44" fontId="15" fillId="0" borderId="36" xfId="1" applyFont="1" applyBorder="1" applyAlignment="1">
      <alignment horizontal="right" vertical="center"/>
    </xf>
    <xf numFmtId="170" fontId="16" fillId="0" borderId="34" xfId="1" applyNumberFormat="1" applyFont="1" applyBorder="1" applyAlignment="1">
      <alignment horizontal="right" vertical="center"/>
    </xf>
    <xf numFmtId="169" fontId="16" fillId="6" borderId="34" xfId="1" quotePrefix="1" applyNumberFormat="1" applyFont="1" applyFill="1" applyBorder="1" applyAlignment="1">
      <alignment horizontal="right" vertical="center"/>
    </xf>
    <xf numFmtId="167" fontId="16" fillId="0" borderId="36" xfId="3" applyNumberFormat="1" applyFont="1" applyFill="1" applyBorder="1" applyAlignment="1">
      <alignment vertical="center"/>
    </xf>
    <xf numFmtId="44" fontId="16" fillId="0" borderId="0" xfId="1" applyFont="1" applyBorder="1" applyAlignment="1">
      <alignment horizontal="right" vertical="center"/>
    </xf>
    <xf numFmtId="44" fontId="15" fillId="8" borderId="34" xfId="1" applyNumberFormat="1" applyFont="1" applyFill="1" applyBorder="1" applyAlignment="1">
      <alignment horizontal="right" vertical="center"/>
    </xf>
    <xf numFmtId="0" fontId="16" fillId="0" borderId="0" xfId="49" applyFont="1" applyFill="1" applyAlignment="1">
      <alignment vertical="center"/>
    </xf>
    <xf numFmtId="0" fontId="13" fillId="0" borderId="0" xfId="49" applyFont="1" applyAlignment="1">
      <alignment vertical="center"/>
    </xf>
    <xf numFmtId="0" fontId="16" fillId="0" borderId="0" xfId="49" applyFont="1" applyAlignment="1">
      <alignment horizontal="center" vertical="center"/>
    </xf>
    <xf numFmtId="0" fontId="19" fillId="0" borderId="0" xfId="49" applyFont="1" applyAlignment="1">
      <alignment vertical="center"/>
    </xf>
    <xf numFmtId="0" fontId="22" fillId="7" borderId="34" xfId="49" applyFont="1" applyFill="1" applyBorder="1" applyAlignment="1">
      <alignment horizontal="center" vertical="center" wrapText="1"/>
    </xf>
    <xf numFmtId="0" fontId="13" fillId="0" borderId="0" xfId="49" applyFont="1" applyBorder="1" applyAlignment="1">
      <alignment vertical="center"/>
    </xf>
    <xf numFmtId="0" fontId="19" fillId="0" borderId="0" xfId="49" applyFont="1" applyBorder="1" applyAlignment="1">
      <alignment horizontal="center" vertical="center" wrapText="1"/>
    </xf>
    <xf numFmtId="0" fontId="15" fillId="0" borderId="0" xfId="49" applyFont="1" applyAlignment="1">
      <alignment vertical="center"/>
    </xf>
    <xf numFmtId="0" fontId="40" fillId="0" borderId="34" xfId="49" applyFont="1" applyBorder="1" applyAlignment="1">
      <alignment vertical="center"/>
    </xf>
    <xf numFmtId="167" fontId="35" fillId="0" borderId="35" xfId="3" applyNumberFormat="1" applyFont="1" applyFill="1" applyBorder="1" applyAlignment="1">
      <alignment vertical="center"/>
    </xf>
    <xf numFmtId="0" fontId="40" fillId="0" borderId="34" xfId="49" applyFont="1" applyBorder="1" applyAlignment="1">
      <alignment vertical="center" wrapText="1"/>
    </xf>
    <xf numFmtId="0" fontId="15" fillId="0" borderId="34" xfId="49" applyFont="1" applyBorder="1" applyAlignment="1">
      <alignment vertical="center"/>
    </xf>
    <xf numFmtId="0" fontId="40" fillId="0" borderId="0" xfId="49" applyFont="1" applyAlignment="1">
      <alignment vertical="center"/>
    </xf>
    <xf numFmtId="167" fontId="16" fillId="0" borderId="0" xfId="3" applyNumberFormat="1" applyFont="1" applyFill="1" applyAlignment="1">
      <alignment vertical="center"/>
    </xf>
    <xf numFmtId="167" fontId="16" fillId="0" borderId="34" xfId="3" applyNumberFormat="1" applyFont="1" applyFill="1" applyBorder="1" applyAlignment="1">
      <alignment vertical="center"/>
    </xf>
    <xf numFmtId="172" fontId="42" fillId="0" borderId="34" xfId="49" applyNumberFormat="1" applyFont="1" applyBorder="1" applyAlignment="1">
      <alignment vertical="center" wrapText="1"/>
    </xf>
    <xf numFmtId="167" fontId="16" fillId="0" borderId="34" xfId="3" applyNumberFormat="1" applyFont="1" applyFill="1" applyBorder="1" applyAlignment="1">
      <alignment horizontal="right" vertical="center"/>
    </xf>
    <xf numFmtId="167" fontId="16" fillId="0" borderId="0" xfId="3" applyNumberFormat="1" applyFont="1" applyFill="1" applyBorder="1" applyAlignment="1">
      <alignment horizontal="right" vertical="center"/>
    </xf>
    <xf numFmtId="0" fontId="40" fillId="0" borderId="0" xfId="49" applyFont="1" applyBorder="1" applyAlignment="1">
      <alignment vertical="center"/>
    </xf>
    <xf numFmtId="0" fontId="15" fillId="0" borderId="0" xfId="49" applyFont="1" applyBorder="1" applyAlignment="1">
      <alignment vertical="center"/>
    </xf>
    <xf numFmtId="167" fontId="15" fillId="0" borderId="0" xfId="3" applyNumberFormat="1" applyFont="1" applyFill="1" applyBorder="1" applyAlignment="1">
      <alignment vertical="center"/>
    </xf>
    <xf numFmtId="0" fontId="27" fillId="0" borderId="0" xfId="49" applyFont="1" applyAlignment="1">
      <alignment vertical="center"/>
    </xf>
    <xf numFmtId="0" fontId="15" fillId="0" borderId="34" xfId="49" applyFont="1" applyBorder="1" applyAlignment="1">
      <alignment vertical="center" wrapText="1"/>
    </xf>
    <xf numFmtId="0" fontId="16" fillId="0" borderId="0" xfId="49" applyFont="1" applyFill="1" applyBorder="1" applyAlignment="1">
      <alignment vertical="center"/>
    </xf>
    <xf numFmtId="0" fontId="43" fillId="0" borderId="0" xfId="49" applyFont="1" applyFill="1" applyAlignment="1">
      <alignment vertical="center"/>
    </xf>
    <xf numFmtId="0" fontId="43" fillId="0" borderId="0" xfId="49" applyFont="1" applyAlignment="1">
      <alignment vertical="center"/>
    </xf>
    <xf numFmtId="0" fontId="15" fillId="8" borderId="34" xfId="49" applyFont="1" applyFill="1" applyBorder="1" applyAlignment="1">
      <alignment vertical="center"/>
    </xf>
    <xf numFmtId="44" fontId="13" fillId="0" borderId="0" xfId="1" applyFont="1" applyFill="1" applyBorder="1" applyAlignment="1">
      <alignment horizontal="right" vertical="center"/>
    </xf>
    <xf numFmtId="0" fontId="43" fillId="0" borderId="0" xfId="49" applyFont="1" applyAlignment="1">
      <alignment horizontal="center" vertical="center"/>
    </xf>
    <xf numFmtId="0" fontId="43" fillId="0" borderId="0" xfId="49" quotePrefix="1" applyNumberFormat="1" applyFont="1" applyAlignment="1">
      <alignment vertical="center"/>
    </xf>
    <xf numFmtId="44" fontId="43" fillId="0" borderId="0" xfId="49" applyNumberFormat="1" applyFont="1" applyAlignment="1">
      <alignment vertical="center"/>
    </xf>
    <xf numFmtId="0" fontId="43" fillId="0" borderId="0" xfId="49" applyFont="1" applyFill="1" applyAlignment="1">
      <alignment horizontal="center" vertical="center"/>
    </xf>
    <xf numFmtId="0" fontId="13" fillId="0" borderId="0" xfId="49" applyFont="1" applyAlignment="1">
      <alignment vertical="center" wrapText="1"/>
    </xf>
    <xf numFmtId="0" fontId="16" fillId="0" borderId="0" xfId="49" applyFont="1" applyAlignment="1">
      <alignment horizontal="center" vertical="center" wrapText="1"/>
    </xf>
    <xf numFmtId="0" fontId="16" fillId="0" borderId="0" xfId="49" applyFont="1" applyFill="1" applyAlignment="1">
      <alignment vertical="center" wrapText="1"/>
    </xf>
    <xf numFmtId="0" fontId="16" fillId="0" borderId="0" xfId="49" applyFont="1" applyAlignment="1">
      <alignment horizontal="left" vertical="center" wrapText="1"/>
    </xf>
    <xf numFmtId="0" fontId="13" fillId="0" borderId="0" xfId="49" applyFont="1" applyAlignment="1">
      <alignment horizontal="left" vertical="center" wrapText="1"/>
    </xf>
    <xf numFmtId="0" fontId="16" fillId="0" borderId="0" xfId="49" applyFont="1" applyFill="1" applyAlignment="1">
      <alignment horizontal="left" vertical="center" wrapText="1"/>
    </xf>
    <xf numFmtId="0" fontId="75" fillId="45" borderId="34" xfId="19" applyFont="1" applyFill="1" applyBorder="1" applyAlignment="1">
      <alignment horizontal="center" vertical="center" wrapText="1"/>
    </xf>
    <xf numFmtId="164" fontId="76" fillId="0" borderId="0" xfId="3" applyFont="1" applyBorder="1" applyAlignment="1" applyProtection="1">
      <alignment vertical="center"/>
    </xf>
    <xf numFmtId="175" fontId="15" fillId="0" borderId="34" xfId="1" applyNumberFormat="1" applyFont="1" applyBorder="1" applyAlignment="1">
      <alignment horizontal="right" vertical="center"/>
    </xf>
    <xf numFmtId="165" fontId="19" fillId="46" borderId="34" xfId="3" applyNumberFormat="1" applyFont="1" applyFill="1" applyBorder="1" applyAlignment="1">
      <alignment vertical="center"/>
    </xf>
    <xf numFmtId="167" fontId="78" fillId="0" borderId="0" xfId="3" applyNumberFormat="1" applyFont="1" applyBorder="1" applyAlignment="1" applyProtection="1">
      <alignment horizontal="center" vertical="center"/>
    </xf>
    <xf numFmtId="167" fontId="77" fillId="0" borderId="0" xfId="3" applyNumberFormat="1" applyFont="1" applyBorder="1" applyAlignment="1" applyProtection="1">
      <alignment horizontal="center" vertical="center"/>
    </xf>
    <xf numFmtId="167" fontId="77" fillId="0" borderId="39" xfId="3" applyNumberFormat="1" applyFont="1" applyBorder="1" applyAlignment="1" applyProtection="1">
      <alignment horizontal="center" vertical="center"/>
    </xf>
    <xf numFmtId="167" fontId="74" fillId="0" borderId="0" xfId="3" applyNumberFormat="1" applyFont="1" applyBorder="1" applyAlignment="1" applyProtection="1">
      <alignment horizontal="center" vertical="center"/>
    </xf>
    <xf numFmtId="167" fontId="77" fillId="0" borderId="0" xfId="19" applyNumberFormat="1" applyFont="1" applyBorder="1" applyAlignment="1">
      <alignment horizontal="center" vertical="center"/>
    </xf>
    <xf numFmtId="176" fontId="73" fillId="0" borderId="34" xfId="4" applyNumberFormat="1" applyFont="1" applyBorder="1" applyAlignment="1">
      <alignment horizontal="right" vertical="center"/>
    </xf>
    <xf numFmtId="176" fontId="73" fillId="0" borderId="17" xfId="4" applyNumberFormat="1" applyFont="1" applyBorder="1" applyAlignment="1">
      <alignment horizontal="right" vertical="center"/>
    </xf>
    <xf numFmtId="176" fontId="73" fillId="0" borderId="0" xfId="49" applyNumberFormat="1" applyFont="1" applyAlignment="1">
      <alignment horizontal="right" vertical="center"/>
    </xf>
    <xf numFmtId="176" fontId="73" fillId="0" borderId="0" xfId="4" applyNumberFormat="1" applyFont="1" applyBorder="1" applyAlignment="1">
      <alignment horizontal="right" vertical="center"/>
    </xf>
    <xf numFmtId="176" fontId="73" fillId="0" borderId="0" xfId="4" quotePrefix="1" applyNumberFormat="1" applyFont="1" applyBorder="1" applyAlignment="1">
      <alignment horizontal="right" vertical="center"/>
    </xf>
    <xf numFmtId="176" fontId="73" fillId="0" borderId="6" xfId="4" applyNumberFormat="1" applyFont="1" applyBorder="1" applyAlignment="1">
      <alignment horizontal="right" vertical="center"/>
    </xf>
    <xf numFmtId="176" fontId="73" fillId="0" borderId="8" xfId="49" applyNumberFormat="1" applyFont="1" applyBorder="1" applyAlignment="1">
      <alignment horizontal="right" vertical="center"/>
    </xf>
    <xf numFmtId="176" fontId="73" fillId="0" borderId="0" xfId="49" applyNumberFormat="1" applyFont="1" applyBorder="1" applyAlignment="1">
      <alignment horizontal="right" vertical="center"/>
    </xf>
    <xf numFmtId="176" fontId="73" fillId="0" borderId="39" xfId="4" applyNumberFormat="1" applyFont="1" applyBorder="1" applyAlignment="1">
      <alignment horizontal="right" vertical="center"/>
    </xf>
    <xf numFmtId="176" fontId="79" fillId="0" borderId="0" xfId="49" applyNumberFormat="1" applyFont="1" applyAlignment="1">
      <alignment horizontal="right" vertical="center"/>
    </xf>
    <xf numFmtId="176" fontId="18" fillId="0" borderId="0" xfId="49" applyNumberFormat="1" applyFont="1" applyFill="1" applyAlignment="1">
      <alignment horizontal="right" vertical="center"/>
    </xf>
    <xf numFmtId="176" fontId="18" fillId="0" borderId="0" xfId="49" applyNumberFormat="1" applyFont="1" applyAlignment="1">
      <alignment horizontal="right" vertical="center"/>
    </xf>
    <xf numFmtId="8" fontId="16" fillId="6" borderId="34" xfId="49" applyNumberFormat="1" applyFont="1" applyFill="1" applyBorder="1" applyAlignment="1">
      <alignment vertical="center"/>
    </xf>
    <xf numFmtId="8" fontId="16" fillId="6" borderId="34" xfId="1" applyNumberFormat="1" applyFont="1" applyFill="1" applyBorder="1" applyAlignment="1">
      <alignment horizontal="right" vertical="center"/>
    </xf>
    <xf numFmtId="8" fontId="16" fillId="6" borderId="34" xfId="1" applyNumberFormat="1" applyFont="1" applyFill="1" applyBorder="1" applyAlignment="1">
      <alignment vertical="center"/>
    </xf>
    <xf numFmtId="8" fontId="19" fillId="6" borderId="34" xfId="1" applyNumberFormat="1" applyFont="1" applyFill="1" applyBorder="1" applyAlignment="1">
      <alignment horizontal="right" vertical="center"/>
    </xf>
    <xf numFmtId="8" fontId="19" fillId="6" borderId="34" xfId="1" applyNumberFormat="1" applyFont="1" applyFill="1" applyBorder="1" applyAlignment="1">
      <alignment vertical="center"/>
    </xf>
    <xf numFmtId="0" fontId="84" fillId="0" borderId="0" xfId="69" applyFont="1" applyAlignment="1">
      <alignment vertical="center"/>
    </xf>
    <xf numFmtId="169" fontId="16" fillId="6" borderId="34" xfId="49" quotePrefix="1" applyNumberFormat="1" applyFont="1" applyFill="1" applyBorder="1" applyAlignment="1">
      <alignment horizontal="right" vertical="center"/>
    </xf>
    <xf numFmtId="0" fontId="20" fillId="0" borderId="0" xfId="2" applyFill="1" applyAlignment="1" applyProtection="1">
      <alignment horizontal="center" vertical="center"/>
    </xf>
    <xf numFmtId="0" fontId="13" fillId="0" borderId="0" xfId="49" applyFont="1" applyFill="1" applyAlignment="1">
      <alignment vertical="center"/>
    </xf>
    <xf numFmtId="0" fontId="16" fillId="0" borderId="0" xfId="49" applyFont="1" applyFill="1" applyAlignment="1">
      <alignment horizontal="center" vertical="center"/>
    </xf>
    <xf numFmtId="0" fontId="16" fillId="0" borderId="0" xfId="49" applyFont="1" applyAlignment="1">
      <alignment vertical="center"/>
    </xf>
    <xf numFmtId="10" fontId="16" fillId="0" borderId="0" xfId="4" applyNumberFormat="1" applyFont="1" applyAlignment="1">
      <alignment vertical="center"/>
    </xf>
    <xf numFmtId="165" fontId="16" fillId="6" borderId="34" xfId="3" applyNumberFormat="1" applyFont="1" applyFill="1" applyBorder="1" applyAlignment="1">
      <alignment vertical="center"/>
    </xf>
    <xf numFmtId="0" fontId="39" fillId="3" borderId="34" xfId="49" applyFont="1" applyFill="1" applyBorder="1" applyAlignment="1">
      <alignment horizontal="center" vertical="center"/>
    </xf>
    <xf numFmtId="0" fontId="39" fillId="3" borderId="34" xfId="49" applyFont="1" applyFill="1" applyBorder="1" applyAlignment="1">
      <alignment horizontal="center" vertical="center" wrapText="1"/>
    </xf>
    <xf numFmtId="164" fontId="86" fillId="0" borderId="34" xfId="3" applyFont="1" applyFill="1" applyBorder="1" applyAlignment="1">
      <alignment horizontal="center" vertical="center" wrapText="1"/>
    </xf>
    <xf numFmtId="10" fontId="87" fillId="0" borderId="0" xfId="4" applyNumberFormat="1" applyFont="1" applyAlignment="1">
      <alignment vertical="center"/>
    </xf>
    <xf numFmtId="0" fontId="87" fillId="0" borderId="0" xfId="49" applyFont="1" applyAlignment="1">
      <alignment vertical="center"/>
    </xf>
    <xf numFmtId="176" fontId="88" fillId="0" borderId="5" xfId="4" applyNumberFormat="1" applyFont="1" applyBorder="1" applyAlignment="1">
      <alignment horizontal="right" vertical="center"/>
    </xf>
    <xf numFmtId="167" fontId="13" fillId="0" borderId="0" xfId="86" applyNumberFormat="1" applyAlignment="1">
      <alignment horizontal="center" vertical="center"/>
    </xf>
    <xf numFmtId="165" fontId="19" fillId="6" borderId="34" xfId="3" applyNumberFormat="1" applyFont="1" applyFill="1" applyBorder="1" applyAlignment="1">
      <alignment vertical="center"/>
    </xf>
    <xf numFmtId="166" fontId="89" fillId="0" borderId="0" xfId="4" applyNumberFormat="1" applyFont="1" applyFill="1" applyBorder="1" applyAlignment="1">
      <alignment horizontal="center" vertical="center"/>
    </xf>
    <xf numFmtId="8" fontId="90" fillId="6" borderId="34" xfId="1" applyNumberFormat="1" applyFont="1" applyFill="1" applyBorder="1" applyAlignment="1">
      <alignment horizontal="right" vertical="center"/>
    </xf>
    <xf numFmtId="176" fontId="91" fillId="0" borderId="34" xfId="4" applyNumberFormat="1" applyFont="1" applyBorder="1" applyAlignment="1">
      <alignment horizontal="right" vertical="center"/>
    </xf>
    <xf numFmtId="167" fontId="90" fillId="0" borderId="34" xfId="3" applyNumberFormat="1" applyFont="1" applyFill="1" applyBorder="1" applyAlignment="1">
      <alignment vertical="center"/>
    </xf>
    <xf numFmtId="165" fontId="90" fillId="6" borderId="34" xfId="3" applyNumberFormat="1" applyFont="1" applyFill="1" applyBorder="1" applyAlignment="1">
      <alignment vertical="center"/>
    </xf>
    <xf numFmtId="8" fontId="90" fillId="6" borderId="34" xfId="49" applyNumberFormat="1" applyFont="1" applyFill="1" applyBorder="1" applyAlignment="1">
      <alignment vertical="center"/>
    </xf>
    <xf numFmtId="167" fontId="90" fillId="0" borderId="35" xfId="3" applyNumberFormat="1" applyFont="1" applyFill="1" applyBorder="1" applyAlignment="1">
      <alignment vertical="center"/>
    </xf>
    <xf numFmtId="44" fontId="90" fillId="0" borderId="36" xfId="1" applyFont="1" applyBorder="1" applyAlignment="1">
      <alignment horizontal="right" vertical="center"/>
    </xf>
    <xf numFmtId="44" fontId="90" fillId="0" borderId="34" xfId="1" applyFont="1" applyBorder="1" applyAlignment="1">
      <alignment horizontal="right" vertical="center"/>
    </xf>
    <xf numFmtId="165" fontId="90" fillId="6" borderId="34" xfId="3" applyNumberFormat="1" applyFont="1" applyFill="1" applyBorder="1" applyAlignment="1">
      <alignment horizontal="center" vertical="center"/>
    </xf>
    <xf numFmtId="167" fontId="90" fillId="0" borderId="34" xfId="3" applyNumberFormat="1" applyFont="1" applyFill="1" applyBorder="1" applyAlignment="1">
      <alignment horizontal="right" vertical="center"/>
    </xf>
    <xf numFmtId="0" fontId="85" fillId="0" borderId="0" xfId="49" applyFont="1" applyFill="1" applyAlignment="1">
      <alignment vertical="center" wrapText="1"/>
    </xf>
    <xf numFmtId="166" fontId="16" fillId="0" borderId="47" xfId="4" applyNumberFormat="1" applyFont="1" applyBorder="1" applyAlignment="1">
      <alignment vertical="center"/>
    </xf>
    <xf numFmtId="166" fontId="16" fillId="0" borderId="35" xfId="4" applyNumberFormat="1" applyFont="1" applyBorder="1" applyAlignment="1">
      <alignment vertical="center"/>
    </xf>
    <xf numFmtId="166" fontId="33" fillId="0" borderId="0" xfId="4" quotePrefix="1" applyNumberFormat="1" applyFont="1" applyFill="1" applyBorder="1" applyAlignment="1">
      <alignment vertical="center"/>
    </xf>
    <xf numFmtId="171" fontId="33" fillId="5" borderId="83" xfId="3" quotePrefix="1" applyNumberFormat="1" applyFont="1" applyFill="1" applyBorder="1" applyAlignment="1">
      <alignment vertical="center"/>
    </xf>
    <xf numFmtId="171" fontId="33" fillId="5" borderId="56" xfId="3" quotePrefix="1" applyNumberFormat="1" applyFont="1" applyFill="1" applyBorder="1" applyAlignment="1">
      <alignment vertical="center"/>
    </xf>
    <xf numFmtId="171" fontId="33" fillId="5" borderId="44" xfId="3" quotePrefix="1" applyNumberFormat="1" applyFont="1" applyFill="1" applyBorder="1" applyAlignment="1">
      <alignment vertical="center"/>
    </xf>
    <xf numFmtId="0" fontId="33" fillId="4" borderId="73" xfId="0" applyFont="1" applyFill="1" applyBorder="1" applyAlignment="1">
      <alignment horizontal="center" vertical="center"/>
    </xf>
    <xf numFmtId="171" fontId="33" fillId="5" borderId="55" xfId="3" quotePrefix="1" applyNumberFormat="1" applyFont="1" applyFill="1" applyBorder="1" applyAlignment="1">
      <alignment vertical="center"/>
    </xf>
    <xf numFmtId="171" fontId="33" fillId="5" borderId="46" xfId="3" quotePrefix="1" applyNumberFormat="1" applyFont="1" applyFill="1" applyBorder="1" applyAlignment="1">
      <alignment vertical="center"/>
    </xf>
    <xf numFmtId="171" fontId="33" fillId="5" borderId="73" xfId="3" quotePrefix="1" applyNumberFormat="1" applyFont="1" applyFill="1" applyBorder="1" applyAlignment="1">
      <alignment vertical="center"/>
    </xf>
    <xf numFmtId="166" fontId="33" fillId="5" borderId="25" xfId="4" quotePrefix="1" applyNumberFormat="1" applyFont="1" applyFill="1" applyBorder="1" applyAlignment="1">
      <alignment vertical="center"/>
    </xf>
    <xf numFmtId="171" fontId="16" fillId="0" borderId="74" xfId="3" quotePrefix="1" applyNumberFormat="1" applyFont="1" applyBorder="1" applyAlignment="1">
      <alignment vertical="center"/>
    </xf>
    <xf numFmtId="171" fontId="16" fillId="0" borderId="32" xfId="3" quotePrefix="1" applyNumberFormat="1" applyFont="1" applyBorder="1" applyAlignment="1">
      <alignment vertical="center"/>
    </xf>
    <xf numFmtId="0" fontId="21" fillId="2" borderId="3" xfId="0" applyFont="1" applyFill="1" applyBorder="1" applyAlignment="1">
      <alignment horizontal="center" vertical="center" wrapText="1"/>
    </xf>
    <xf numFmtId="0" fontId="19" fillId="48" borderId="34" xfId="86" applyFont="1" applyFill="1" applyBorder="1" applyAlignment="1">
      <alignment horizontal="center" vertical="center"/>
    </xf>
    <xf numFmtId="173" fontId="19" fillId="49" borderId="34" xfId="3" quotePrefix="1" applyNumberFormat="1" applyFont="1" applyFill="1" applyBorder="1" applyAlignment="1">
      <alignment horizontal="center" vertical="center"/>
    </xf>
    <xf numFmtId="171" fontId="33" fillId="0" borderId="54" xfId="3" applyNumberFormat="1" applyFont="1" applyFill="1" applyBorder="1" applyAlignment="1">
      <alignment vertical="center"/>
    </xf>
    <xf numFmtId="173" fontId="19" fillId="49" borderId="34" xfId="3" applyNumberFormat="1" applyFont="1" applyFill="1" applyBorder="1" applyAlignment="1">
      <alignment horizontal="center" vertical="center"/>
    </xf>
    <xf numFmtId="171" fontId="16" fillId="0" borderId="15" xfId="3" quotePrefix="1" applyNumberFormat="1" applyFont="1" applyBorder="1" applyAlignment="1">
      <alignment vertical="center"/>
    </xf>
    <xf numFmtId="171" fontId="16" fillId="0" borderId="3" xfId="3" quotePrefix="1" applyNumberFormat="1" applyFont="1" applyBorder="1" applyAlignment="1">
      <alignment vertical="center"/>
    </xf>
    <xf numFmtId="171" fontId="16" fillId="0" borderId="21" xfId="3" quotePrefix="1" applyNumberFormat="1" applyFont="1" applyBorder="1" applyAlignment="1">
      <alignment vertical="center"/>
    </xf>
    <xf numFmtId="171" fontId="16" fillId="0" borderId="22" xfId="3" quotePrefix="1" applyNumberFormat="1" applyFont="1" applyBorder="1" applyAlignment="1">
      <alignment vertical="center"/>
    </xf>
    <xf numFmtId="171" fontId="16" fillId="0" borderId="29" xfId="3" quotePrefix="1" applyNumberFormat="1" applyFont="1" applyBorder="1" applyAlignment="1">
      <alignment vertical="center"/>
    </xf>
    <xf numFmtId="171" fontId="35" fillId="0" borderId="14" xfId="3" quotePrefix="1" applyNumberFormat="1" applyFont="1" applyBorder="1" applyAlignment="1">
      <alignment vertical="center"/>
    </xf>
    <xf numFmtId="0" fontId="15" fillId="3" borderId="72" xfId="0" quotePrefix="1" applyNumberFormat="1" applyFont="1" applyFill="1" applyBorder="1" applyAlignment="1">
      <alignment vertical="center"/>
    </xf>
    <xf numFmtId="171" fontId="16" fillId="0" borderId="2" xfId="3" quotePrefix="1" applyNumberFormat="1" applyFont="1" applyBorder="1" applyAlignment="1">
      <alignment vertical="center"/>
    </xf>
    <xf numFmtId="174" fontId="16" fillId="0" borderId="4" xfId="3" quotePrefix="1" applyNumberFormat="1" applyFont="1" applyBorder="1" applyAlignment="1">
      <alignment vertical="center"/>
    </xf>
    <xf numFmtId="171" fontId="16" fillId="0" borderId="51" xfId="3" quotePrefix="1" applyNumberFormat="1" applyFont="1" applyBorder="1" applyAlignment="1">
      <alignment vertical="center"/>
    </xf>
    <xf numFmtId="171" fontId="16" fillId="0" borderId="4" xfId="3" quotePrefix="1" applyNumberFormat="1" applyFont="1" applyBorder="1" applyAlignment="1">
      <alignment vertical="center"/>
    </xf>
    <xf numFmtId="171" fontId="16" fillId="0" borderId="1" xfId="3" quotePrefix="1" applyNumberFormat="1" applyFont="1" applyBorder="1" applyAlignment="1">
      <alignment vertical="center"/>
    </xf>
    <xf numFmtId="171" fontId="16" fillId="0" borderId="30" xfId="3" quotePrefix="1" applyNumberFormat="1" applyFont="1" applyBorder="1" applyAlignment="1">
      <alignment vertical="center"/>
    </xf>
    <xf numFmtId="174" fontId="16" fillId="0" borderId="43" xfId="3" quotePrefix="1" applyNumberFormat="1" applyFont="1" applyBorder="1" applyAlignment="1">
      <alignment vertical="center"/>
    </xf>
    <xf numFmtId="171" fontId="16" fillId="0" borderId="46" xfId="3" quotePrefix="1" applyNumberFormat="1" applyFont="1" applyBorder="1" applyAlignment="1">
      <alignment vertical="center"/>
    </xf>
    <xf numFmtId="174" fontId="16" fillId="0" borderId="55" xfId="3" quotePrefix="1" applyNumberFormat="1" applyFont="1" applyBorder="1" applyAlignment="1">
      <alignment vertical="center"/>
    </xf>
    <xf numFmtId="171" fontId="16" fillId="0" borderId="44" xfId="3" quotePrefix="1" applyNumberFormat="1" applyFont="1" applyBorder="1" applyAlignment="1">
      <alignment vertical="center"/>
    </xf>
    <xf numFmtId="171" fontId="16" fillId="0" borderId="55" xfId="3" quotePrefix="1" applyNumberFormat="1" applyFont="1" applyBorder="1" applyAlignment="1">
      <alignment vertical="center"/>
    </xf>
    <xf numFmtId="171" fontId="16" fillId="0" borderId="56" xfId="3" quotePrefix="1" applyNumberFormat="1" applyFont="1" applyBorder="1" applyAlignment="1">
      <alignment vertical="center"/>
    </xf>
    <xf numFmtId="171" fontId="16" fillId="0" borderId="83" xfId="3" quotePrefix="1" applyNumberFormat="1" applyFont="1" applyBorder="1" applyAlignment="1">
      <alignment vertical="center"/>
    </xf>
    <xf numFmtId="171" fontId="16" fillId="0" borderId="17" xfId="3" quotePrefix="1" applyNumberFormat="1" applyFont="1" applyBorder="1" applyAlignment="1">
      <alignment vertical="center"/>
    </xf>
    <xf numFmtId="44" fontId="29" fillId="0" borderId="2" xfId="1" applyFont="1" applyBorder="1" applyAlignment="1">
      <alignment vertical="center"/>
    </xf>
    <xf numFmtId="44" fontId="29" fillId="0" borderId="4" xfId="1" applyFont="1" applyBorder="1" applyAlignment="1">
      <alignment vertical="center"/>
    </xf>
    <xf numFmtId="171" fontId="16" fillId="0" borderId="7" xfId="3" quotePrefix="1" applyNumberFormat="1" applyFont="1" applyBorder="1" applyAlignment="1">
      <alignment vertical="center"/>
    </xf>
    <xf numFmtId="44" fontId="29" fillId="0" borderId="42" xfId="1" applyFont="1" applyBorder="1" applyAlignment="1">
      <alignment vertical="center"/>
    </xf>
    <xf numFmtId="44" fontId="29" fillId="0" borderId="43" xfId="1" applyFont="1" applyBorder="1" applyAlignment="1">
      <alignment vertical="center"/>
    </xf>
    <xf numFmtId="171" fontId="16" fillId="0" borderId="57" xfId="3" quotePrefix="1" applyNumberFormat="1" applyFont="1" applyBorder="1" applyAlignment="1">
      <alignment vertical="center"/>
    </xf>
    <xf numFmtId="44" fontId="29" fillId="0" borderId="46" xfId="1" applyFont="1" applyBorder="1" applyAlignment="1">
      <alignment vertical="center"/>
    </xf>
    <xf numFmtId="44" fontId="29" fillId="0" borderId="55" xfId="1" applyFont="1" applyBorder="1" applyAlignment="1">
      <alignment vertical="center"/>
    </xf>
    <xf numFmtId="0" fontId="15" fillId="3" borderId="51" xfId="0" quotePrefix="1" applyNumberFormat="1" applyFont="1" applyFill="1" applyBorder="1" applyAlignment="1">
      <alignment vertical="center"/>
    </xf>
    <xf numFmtId="171" fontId="16" fillId="0" borderId="30" xfId="3" applyNumberFormat="1" applyFont="1" applyBorder="1" applyAlignment="1">
      <alignment vertical="center"/>
    </xf>
    <xf numFmtId="171" fontId="16" fillId="0" borderId="17" xfId="3" applyNumberFormat="1" applyFont="1" applyBorder="1" applyAlignment="1">
      <alignment vertical="center"/>
    </xf>
    <xf numFmtId="171" fontId="16" fillId="0" borderId="1" xfId="3" applyNumberFormat="1" applyFont="1" applyBorder="1" applyAlignment="1">
      <alignment horizontal="center" vertical="center"/>
    </xf>
    <xf numFmtId="171" fontId="16" fillId="0" borderId="4" xfId="3" applyNumberFormat="1" applyFont="1" applyBorder="1" applyAlignment="1">
      <alignment horizontal="center" vertical="center"/>
    </xf>
    <xf numFmtId="0" fontId="15" fillId="3" borderId="18" xfId="0" quotePrefix="1" applyNumberFormat="1" applyFont="1" applyFill="1" applyBorder="1" applyAlignment="1">
      <alignment vertical="center"/>
    </xf>
    <xf numFmtId="171" fontId="16" fillId="0" borderId="42" xfId="3" applyNumberFormat="1" applyFont="1" applyBorder="1" applyAlignment="1">
      <alignment vertical="center"/>
    </xf>
    <xf numFmtId="171" fontId="16" fillId="0" borderId="32" xfId="3" applyNumberFormat="1" applyFont="1" applyBorder="1" applyAlignment="1">
      <alignment vertical="center"/>
    </xf>
    <xf numFmtId="171" fontId="16" fillId="0" borderId="74" xfId="3" applyNumberFormat="1" applyFont="1" applyBorder="1" applyAlignment="1">
      <alignment vertical="center"/>
    </xf>
    <xf numFmtId="171" fontId="16" fillId="0" borderId="43" xfId="3" applyNumberFormat="1" applyFont="1" applyBorder="1" applyAlignment="1">
      <alignment vertical="center"/>
    </xf>
    <xf numFmtId="171" fontId="16" fillId="0" borderId="7" xfId="3" applyNumberFormat="1" applyFont="1" applyBorder="1" applyAlignment="1">
      <alignment vertical="center"/>
    </xf>
    <xf numFmtId="171" fontId="16" fillId="0" borderId="74" xfId="3" applyNumberFormat="1" applyFont="1" applyBorder="1" applyAlignment="1">
      <alignment horizontal="center" vertical="center"/>
    </xf>
    <xf numFmtId="171" fontId="16" fillId="0" borderId="43" xfId="3" applyNumberFormat="1" applyFont="1" applyBorder="1" applyAlignment="1">
      <alignment horizontal="center" vertical="center"/>
    </xf>
    <xf numFmtId="171" fontId="16" fillId="0" borderId="46" xfId="3" applyNumberFormat="1" applyFont="1" applyBorder="1" applyAlignment="1">
      <alignment vertical="center"/>
    </xf>
    <xf numFmtId="171" fontId="16" fillId="0" borderId="83" xfId="3" applyNumberFormat="1" applyFont="1" applyBorder="1" applyAlignment="1">
      <alignment vertical="center"/>
    </xf>
    <xf numFmtId="171" fontId="16" fillId="0" borderId="56" xfId="3" applyNumberFormat="1" applyFont="1" applyBorder="1" applyAlignment="1">
      <alignment vertical="center"/>
    </xf>
    <xf numFmtId="171" fontId="16" fillId="0" borderId="55" xfId="3" applyNumberFormat="1" applyFont="1" applyBorder="1" applyAlignment="1">
      <alignment vertical="center"/>
    </xf>
    <xf numFmtId="171" fontId="16" fillId="0" borderId="79" xfId="3" quotePrefix="1" applyNumberFormat="1" applyFont="1" applyBorder="1" applyAlignment="1">
      <alignment vertical="center"/>
    </xf>
    <xf numFmtId="171" fontId="16" fillId="0" borderId="82" xfId="3" quotePrefix="1" applyNumberFormat="1" applyFont="1" applyBorder="1" applyAlignment="1">
      <alignment vertical="center"/>
    </xf>
    <xf numFmtId="171" fontId="16" fillId="0" borderId="77" xfId="3" quotePrefix="1" applyNumberFormat="1" applyFont="1" applyBorder="1" applyAlignment="1">
      <alignment vertical="center"/>
    </xf>
    <xf numFmtId="20" fontId="0" fillId="0" borderId="0" xfId="0" applyNumberFormat="1" applyAlignment="1">
      <alignment vertical="center"/>
    </xf>
    <xf numFmtId="171" fontId="16" fillId="0" borderId="12" xfId="3" quotePrefix="1" applyNumberFormat="1" applyFont="1" applyBorder="1" applyAlignment="1">
      <alignment vertical="center"/>
    </xf>
    <xf numFmtId="171" fontId="16" fillId="0" borderId="24" xfId="3" applyNumberFormat="1" applyFont="1" applyBorder="1" applyAlignment="1">
      <alignment vertical="center"/>
    </xf>
    <xf numFmtId="171" fontId="16" fillId="0" borderId="41" xfId="3" applyNumberFormat="1" applyFont="1" applyBorder="1" applyAlignment="1">
      <alignment vertical="center"/>
    </xf>
    <xf numFmtId="171" fontId="16" fillId="0" borderId="23" xfId="3" applyNumberFormat="1" applyFont="1" applyBorder="1" applyAlignment="1">
      <alignment vertical="center"/>
    </xf>
    <xf numFmtId="171" fontId="16" fillId="0" borderId="27" xfId="3" applyNumberFormat="1" applyFont="1" applyBorder="1" applyAlignment="1">
      <alignment vertical="center"/>
    </xf>
    <xf numFmtId="171" fontId="16" fillId="0" borderId="34" xfId="3" applyNumberFormat="1" applyFont="1" applyBorder="1" applyAlignment="1">
      <alignment vertical="center"/>
    </xf>
    <xf numFmtId="171" fontId="16" fillId="0" borderId="28" xfId="3" applyNumberFormat="1" applyFont="1" applyBorder="1" applyAlignment="1">
      <alignment vertical="center"/>
    </xf>
    <xf numFmtId="171" fontId="16" fillId="0" borderId="1" xfId="3" quotePrefix="1" applyNumberFormat="1" applyFont="1" applyBorder="1" applyAlignment="1">
      <alignment vertical="center"/>
    </xf>
    <xf numFmtId="171" fontId="16" fillId="0" borderId="4" xfId="3" quotePrefix="1" applyNumberFormat="1" applyFont="1" applyBorder="1" applyAlignment="1">
      <alignment vertical="center"/>
    </xf>
    <xf numFmtId="10" fontId="16" fillId="0" borderId="2" xfId="4" quotePrefix="1" applyNumberFormat="1" applyFont="1" applyBorder="1" applyAlignment="1">
      <alignment vertical="center"/>
    </xf>
    <xf numFmtId="10" fontId="16" fillId="0" borderId="55" xfId="4" quotePrefix="1" applyNumberFormat="1" applyFont="1" applyBorder="1" applyAlignment="1">
      <alignment vertical="center"/>
    </xf>
    <xf numFmtId="10" fontId="16" fillId="0" borderId="46" xfId="4" quotePrefix="1" applyNumberFormat="1" applyFont="1" applyBorder="1" applyAlignment="1">
      <alignment vertical="center"/>
    </xf>
    <xf numFmtId="0" fontId="15" fillId="3" borderId="11" xfId="0" applyNumberFormat="1" applyFont="1" applyFill="1" applyBorder="1" applyAlignment="1">
      <alignment vertical="center" wrapText="1"/>
    </xf>
    <xf numFmtId="10" fontId="16" fillId="0" borderId="23" xfId="4" quotePrefix="1" applyNumberFormat="1" applyFont="1" applyBorder="1" applyAlignment="1">
      <alignment vertical="center"/>
    </xf>
    <xf numFmtId="10" fontId="16" fillId="0" borderId="42" xfId="4" quotePrefix="1" applyNumberFormat="1" applyFont="1" applyBorder="1" applyAlignment="1">
      <alignment vertical="center"/>
    </xf>
    <xf numFmtId="10" fontId="16" fillId="0" borderId="24" xfId="4" quotePrefix="1" applyNumberFormat="1" applyFont="1" applyBorder="1" applyAlignment="1">
      <alignment vertical="center"/>
    </xf>
    <xf numFmtId="10" fontId="16" fillId="0" borderId="28" xfId="4" quotePrefix="1" applyNumberFormat="1" applyFont="1" applyBorder="1" applyAlignment="1">
      <alignment vertical="center"/>
    </xf>
    <xf numFmtId="10" fontId="16" fillId="0" borderId="43" xfId="4" quotePrefix="1" applyNumberFormat="1" applyFont="1" applyBorder="1" applyAlignment="1">
      <alignment vertical="center"/>
    </xf>
    <xf numFmtId="10" fontId="16" fillId="0" borderId="27" xfId="4" quotePrefix="1" applyNumberFormat="1" applyFont="1" applyBorder="1" applyAlignment="1">
      <alignment vertical="center"/>
    </xf>
    <xf numFmtId="10" fontId="16" fillId="0" borderId="4" xfId="4" quotePrefix="1" applyNumberFormat="1" applyFont="1" applyBorder="1" applyAlignment="1">
      <alignment vertical="center"/>
    </xf>
    <xf numFmtId="0" fontId="15" fillId="3" borderId="11" xfId="0" applyNumberFormat="1" applyFont="1" applyFill="1" applyBorder="1" applyAlignment="1">
      <alignment vertical="center" wrapText="1"/>
    </xf>
    <xf numFmtId="0" fontId="15" fillId="3" borderId="11" xfId="0" applyNumberFormat="1" applyFont="1" applyFill="1" applyBorder="1" applyAlignment="1">
      <alignment vertical="center" wrapText="1"/>
    </xf>
    <xf numFmtId="0" fontId="15" fillId="3" borderId="11" xfId="0" applyNumberFormat="1" applyFont="1" applyFill="1" applyBorder="1" applyAlignment="1">
      <alignment vertical="center" wrapText="1"/>
    </xf>
    <xf numFmtId="0" fontId="15" fillId="3" borderId="11" xfId="0" applyNumberFormat="1" applyFont="1" applyFill="1" applyBorder="1" applyAlignment="1">
      <alignment vertical="center" wrapText="1"/>
    </xf>
    <xf numFmtId="0" fontId="15" fillId="3" borderId="11" xfId="0" applyNumberFormat="1" applyFont="1" applyFill="1" applyBorder="1" applyAlignment="1">
      <alignment vertical="center" wrapText="1"/>
    </xf>
    <xf numFmtId="0" fontId="15" fillId="3" borderId="11" xfId="0" applyNumberFormat="1" applyFont="1" applyFill="1" applyBorder="1" applyAlignment="1">
      <alignment vertical="center" wrapText="1"/>
    </xf>
    <xf numFmtId="171" fontId="16" fillId="0" borderId="50" xfId="3" applyNumberFormat="1" applyFont="1" applyBorder="1" applyAlignment="1">
      <alignment vertical="center"/>
    </xf>
    <xf numFmtId="171" fontId="16" fillId="0" borderId="45" xfId="3" applyNumberFormat="1" applyFont="1" applyBorder="1" applyAlignment="1">
      <alignment horizontal="center" vertical="center"/>
    </xf>
    <xf numFmtId="171" fontId="16" fillId="0" borderId="26" xfId="3" applyNumberFormat="1" applyFont="1" applyBorder="1" applyAlignment="1">
      <alignment horizontal="center" vertical="center"/>
    </xf>
    <xf numFmtId="171" fontId="16" fillId="0" borderId="26" xfId="3" quotePrefix="1" applyNumberFormat="1" applyFont="1" applyBorder="1" applyAlignment="1">
      <alignment vertical="center"/>
    </xf>
    <xf numFmtId="171" fontId="16" fillId="0" borderId="45" xfId="3" quotePrefix="1" applyNumberFormat="1" applyFont="1" applyBorder="1" applyAlignment="1">
      <alignment vertical="center"/>
    </xf>
    <xf numFmtId="171" fontId="16" fillId="0" borderId="25" xfId="3" applyNumberFormat="1" applyFont="1" applyBorder="1" applyAlignment="1">
      <alignment vertical="center"/>
    </xf>
    <xf numFmtId="171" fontId="16" fillId="0" borderId="49" xfId="3" applyNumberFormat="1" applyFont="1" applyBorder="1" applyAlignment="1">
      <alignment vertical="center"/>
    </xf>
    <xf numFmtId="171" fontId="16" fillId="0" borderId="45" xfId="3" applyNumberFormat="1" applyFont="1" applyBorder="1" applyAlignment="1">
      <alignment vertical="center"/>
    </xf>
    <xf numFmtId="171" fontId="16" fillId="0" borderId="26" xfId="3" applyNumberFormat="1" applyFont="1" applyBorder="1" applyAlignment="1">
      <alignment vertical="center"/>
    </xf>
    <xf numFmtId="171" fontId="16" fillId="0" borderId="2" xfId="3" applyNumberFormat="1" applyFont="1" applyBorder="1" applyAlignment="1">
      <alignment vertical="center"/>
    </xf>
    <xf numFmtId="171" fontId="16" fillId="0" borderId="1" xfId="3" applyNumberFormat="1" applyFont="1" applyBorder="1" applyAlignment="1">
      <alignment vertical="center"/>
    </xf>
    <xf numFmtId="0" fontId="67" fillId="0" borderId="0" xfId="0" applyFont="1" applyAlignment="1">
      <alignment vertical="center"/>
    </xf>
    <xf numFmtId="167" fontId="16" fillId="0" borderId="39" xfId="3" applyNumberFormat="1" applyFont="1" applyFill="1" applyBorder="1" applyAlignment="1">
      <alignment vertical="center"/>
    </xf>
    <xf numFmtId="176" fontId="73" fillId="0" borderId="36" xfId="4" applyNumberFormat="1" applyFont="1" applyBorder="1" applyAlignment="1">
      <alignment horizontal="right" vertical="center"/>
    </xf>
    <xf numFmtId="176" fontId="91" fillId="0" borderId="36" xfId="4" applyNumberFormat="1" applyFont="1" applyBorder="1" applyAlignment="1">
      <alignment horizontal="right" vertical="center"/>
    </xf>
    <xf numFmtId="0" fontId="15" fillId="3" borderId="10" xfId="0" quotePrefix="1" applyNumberFormat="1" applyFont="1" applyFill="1" applyBorder="1" applyAlignment="1">
      <alignment vertical="center"/>
    </xf>
    <xf numFmtId="171" fontId="16" fillId="0" borderId="27" xfId="3" quotePrefix="1" applyNumberFormat="1" applyFont="1" applyBorder="1" applyAlignment="1">
      <alignment vertical="center"/>
    </xf>
    <xf numFmtId="171" fontId="16" fillId="0" borderId="13" xfId="3" quotePrefix="1" applyNumberFormat="1" applyFont="1" applyBorder="1" applyAlignment="1">
      <alignment vertical="center"/>
    </xf>
    <xf numFmtId="171" fontId="16" fillId="0" borderId="35" xfId="3" quotePrefix="1" applyNumberFormat="1" applyFont="1" applyBorder="1" applyAlignment="1">
      <alignment vertical="center"/>
    </xf>
    <xf numFmtId="171" fontId="16" fillId="0" borderId="28" xfId="3" quotePrefix="1" applyNumberFormat="1" applyFont="1" applyBorder="1" applyAlignment="1">
      <alignment vertical="center"/>
    </xf>
    <xf numFmtId="171" fontId="16" fillId="0" borderId="34" xfId="3" quotePrefix="1" applyNumberFormat="1" applyFont="1" applyBorder="1" applyAlignment="1">
      <alignment vertical="center"/>
    </xf>
    <xf numFmtId="0" fontId="67" fillId="0" borderId="0" xfId="0" applyFont="1" applyAlignment="1">
      <alignment vertical="center" wrapText="1"/>
    </xf>
    <xf numFmtId="44" fontId="16" fillId="0" borderId="34" xfId="1" applyNumberFormat="1" applyFont="1" applyBorder="1" applyAlignment="1">
      <alignment horizontal="right" vertical="center"/>
    </xf>
    <xf numFmtId="0" fontId="67" fillId="0" borderId="5" xfId="0" applyFont="1" applyBorder="1" applyAlignment="1">
      <alignment vertical="center" wrapText="1"/>
    </xf>
    <xf numFmtId="0" fontId="97" fillId="0" borderId="0" xfId="0" applyFont="1" applyAlignment="1">
      <alignment vertical="top"/>
    </xf>
    <xf numFmtId="0" fontId="92" fillId="0" borderId="0" xfId="0" applyFont="1" applyAlignment="1">
      <alignment vertical="center" wrapText="1"/>
    </xf>
    <xf numFmtId="0" fontId="64" fillId="0" borderId="0" xfId="0" applyFont="1" applyBorder="1"/>
    <xf numFmtId="0" fontId="65" fillId="0" borderId="0" xfId="0" applyFont="1" applyBorder="1"/>
    <xf numFmtId="0" fontId="64" fillId="0" borderId="0" xfId="0" applyFont="1" applyBorder="1" applyAlignment="1">
      <alignment vertical="center"/>
    </xf>
    <xf numFmtId="0" fontId="99" fillId="0" borderId="0" xfId="458" applyFont="1"/>
    <xf numFmtId="0" fontId="100" fillId="0" borderId="0" xfId="458" applyFont="1"/>
    <xf numFmtId="0" fontId="100" fillId="0" borderId="0" xfId="459" applyFont="1"/>
    <xf numFmtId="0" fontId="101" fillId="0" borderId="0" xfId="460"/>
    <xf numFmtId="0" fontId="102" fillId="0" borderId="0" xfId="460" applyFont="1"/>
    <xf numFmtId="0" fontId="77" fillId="0" borderId="0" xfId="0" applyFont="1"/>
    <xf numFmtId="0" fontId="82" fillId="0" borderId="34" xfId="0" applyFont="1" applyBorder="1"/>
    <xf numFmtId="0" fontId="13" fillId="0" borderId="34" xfId="461" applyFont="1" applyBorder="1"/>
    <xf numFmtId="1" fontId="13" fillId="51" borderId="34" xfId="49" applyNumberFormat="1" applyFont="1" applyFill="1" applyBorder="1" applyAlignment="1">
      <alignment horizontal="center" vertical="center" wrapText="1"/>
    </xf>
    <xf numFmtId="0" fontId="13" fillId="0" borderId="34" xfId="49" applyFont="1" applyBorder="1"/>
    <xf numFmtId="0" fontId="13" fillId="0" borderId="34" xfId="49" applyNumberFormat="1" applyFont="1" applyBorder="1"/>
    <xf numFmtId="1" fontId="13" fillId="50" borderId="34" xfId="0" applyNumberFormat="1" applyFont="1" applyFill="1" applyBorder="1" applyAlignment="1">
      <alignment horizontal="center" vertical="center" wrapText="1"/>
    </xf>
    <xf numFmtId="0" fontId="13" fillId="0" borderId="34" xfId="0" applyFont="1" applyBorder="1"/>
    <xf numFmtId="3" fontId="13" fillId="0" borderId="34" xfId="0" applyNumberFormat="1" applyFont="1" applyBorder="1"/>
    <xf numFmtId="0" fontId="13" fillId="0" borderId="34" xfId="0" applyNumberFormat="1" applyFont="1" applyBorder="1"/>
    <xf numFmtId="0" fontId="103" fillId="0" borderId="0" xfId="458" applyFont="1"/>
    <xf numFmtId="0" fontId="103" fillId="0" borderId="0" xfId="459" applyFont="1"/>
    <xf numFmtId="0" fontId="0" fillId="0" borderId="8" xfId="0" applyBorder="1" applyAlignment="1">
      <alignment vertical="center" wrapText="1"/>
    </xf>
    <xf numFmtId="1" fontId="13" fillId="0" borderId="0" xfId="461" applyNumberFormat="1" applyFont="1"/>
    <xf numFmtId="180" fontId="75" fillId="52" borderId="36" xfId="0" applyNumberFormat="1" applyFont="1" applyFill="1" applyBorder="1" applyAlignment="1">
      <alignment horizontal="center" vertical="center" wrapText="1"/>
    </xf>
    <xf numFmtId="1" fontId="13" fillId="0" borderId="39" xfId="461" applyNumberFormat="1" applyFont="1" applyBorder="1"/>
    <xf numFmtId="1" fontId="13" fillId="0" borderId="35" xfId="461" applyNumberFormat="1" applyFont="1" applyBorder="1"/>
    <xf numFmtId="1" fontId="82" fillId="0" borderId="36" xfId="0" applyNumberFormat="1" applyFont="1" applyBorder="1"/>
    <xf numFmtId="0" fontId="82" fillId="0" borderId="36" xfId="0" applyFont="1" applyBorder="1"/>
    <xf numFmtId="0" fontId="82" fillId="0" borderId="0" xfId="0" applyFont="1" applyAlignment="1">
      <alignment horizontal="justify" vertical="top" wrapText="1"/>
    </xf>
    <xf numFmtId="0" fontId="75" fillId="51" borderId="0" xfId="0" applyFont="1" applyFill="1" applyAlignment="1">
      <alignment horizontal="justify" vertical="center" wrapText="1"/>
    </xf>
    <xf numFmtId="0" fontId="75" fillId="0" borderId="0" xfId="0" applyFont="1" applyAlignment="1">
      <alignment horizontal="justify" vertical="top" wrapText="1"/>
    </xf>
    <xf numFmtId="0" fontId="82" fillId="0" borderId="0" xfId="0" applyFont="1" applyAlignment="1">
      <alignment horizontal="left" vertical="top" wrapText="1"/>
    </xf>
    <xf numFmtId="0" fontId="82" fillId="0" borderId="0" xfId="0" applyFont="1" applyAlignment="1">
      <alignment horizontal="left" vertical="justify" wrapText="1"/>
    </xf>
    <xf numFmtId="0" fontId="82" fillId="0" borderId="0" xfId="0" applyFont="1" applyAlignment="1">
      <alignment horizontal="justify" vertical="justify" wrapText="1"/>
    </xf>
    <xf numFmtId="0" fontId="0" fillId="0" borderId="0" xfId="0" applyAlignment="1">
      <alignment vertical="justify"/>
    </xf>
    <xf numFmtId="0" fontId="109" fillId="0" borderId="0" xfId="458" applyFont="1"/>
    <xf numFmtId="0" fontId="108" fillId="0" borderId="0" xfId="459" applyFont="1"/>
    <xf numFmtId="0" fontId="13" fillId="0" borderId="0" xfId="461" applyFont="1"/>
    <xf numFmtId="0" fontId="110" fillId="9" borderId="0" xfId="2" applyFont="1" applyFill="1" applyAlignment="1" applyProtection="1">
      <alignment horizontal="center" vertical="center"/>
    </xf>
    <xf numFmtId="0" fontId="111" fillId="0" borderId="0" xfId="462" applyFont="1"/>
    <xf numFmtId="1" fontId="111" fillId="0" borderId="0" xfId="462" applyNumberFormat="1" applyFont="1"/>
    <xf numFmtId="0" fontId="13" fillId="0" borderId="0" xfId="462" applyFont="1"/>
    <xf numFmtId="1" fontId="13" fillId="0" borderId="0" xfId="462" applyNumberFormat="1" applyFont="1"/>
    <xf numFmtId="1" fontId="82" fillId="50" borderId="34" xfId="0" applyNumberFormat="1" applyFont="1" applyFill="1" applyBorder="1" applyAlignment="1">
      <alignment horizontal="center" vertical="center" wrapText="1"/>
    </xf>
    <xf numFmtId="49" fontId="82" fillId="0" borderId="34" xfId="0" applyNumberFormat="1" applyFont="1" applyBorder="1"/>
    <xf numFmtId="3" fontId="82" fillId="0" borderId="34" xfId="0" applyNumberFormat="1" applyFont="1" applyBorder="1"/>
    <xf numFmtId="0" fontId="82" fillId="0" borderId="34" xfId="0" applyNumberFormat="1" applyFont="1" applyBorder="1"/>
    <xf numFmtId="0" fontId="0" fillId="0" borderId="0" xfId="0" applyAlignment="1">
      <alignment horizontal="left" vertical="justify"/>
    </xf>
    <xf numFmtId="0" fontId="75" fillId="51" borderId="0" xfId="0" applyFont="1" applyFill="1" applyAlignment="1">
      <alignment horizontal="left" vertical="justify" wrapText="1"/>
    </xf>
    <xf numFmtId="0" fontId="75" fillId="0" borderId="0" xfId="0" applyFont="1" applyAlignment="1">
      <alignment horizontal="left" vertical="justify" wrapText="1"/>
    </xf>
    <xf numFmtId="0" fontId="82" fillId="0" borderId="36" xfId="0" applyFont="1" applyBorder="1" applyAlignment="1">
      <alignment horizontal="left" vertical="justify"/>
    </xf>
    <xf numFmtId="0" fontId="75" fillId="51" borderId="0" xfId="0" applyFont="1" applyFill="1" applyAlignment="1">
      <alignment horizontal="left" vertical="center" wrapText="1"/>
    </xf>
    <xf numFmtId="0" fontId="92" fillId="0" borderId="0" xfId="0" applyFont="1" applyAlignment="1">
      <alignment horizontal="left" vertical="center" wrapText="1"/>
    </xf>
    <xf numFmtId="0" fontId="96" fillId="47" borderId="17" xfId="0" applyFont="1" applyFill="1" applyBorder="1" applyAlignment="1">
      <alignment horizontal="center" vertical="center" wrapText="1"/>
    </xf>
    <xf numFmtId="0" fontId="96" fillId="47" borderId="5" xfId="0" applyFont="1" applyFill="1" applyBorder="1" applyAlignment="1">
      <alignment horizontal="center" vertical="center" wrapText="1"/>
    </xf>
    <xf numFmtId="0" fontId="96" fillId="47" borderId="30" xfId="0" applyFont="1" applyFill="1" applyBorder="1" applyAlignment="1">
      <alignment horizontal="center" vertical="center" wrapText="1"/>
    </xf>
    <xf numFmtId="0" fontId="96" fillId="47" borderId="6" xfId="0" applyFont="1" applyFill="1" applyBorder="1" applyAlignment="1">
      <alignment horizontal="center" vertical="center" wrapText="1"/>
    </xf>
    <xf numFmtId="0" fontId="96" fillId="47" borderId="0" xfId="0" applyFont="1" applyFill="1" applyBorder="1" applyAlignment="1">
      <alignment horizontal="center" vertical="center" wrapText="1"/>
    </xf>
    <xf numFmtId="0" fontId="96" fillId="47" borderId="31" xfId="0" applyFont="1" applyFill="1" applyBorder="1" applyAlignment="1">
      <alignment horizontal="center" vertical="center" wrapText="1"/>
    </xf>
    <xf numFmtId="0" fontId="96" fillId="47" borderId="7" xfId="0" applyFont="1" applyFill="1" applyBorder="1" applyAlignment="1">
      <alignment horizontal="center" vertical="center" wrapText="1"/>
    </xf>
    <xf numFmtId="0" fontId="96" fillId="47" borderId="8" xfId="0" applyFont="1" applyFill="1" applyBorder="1" applyAlignment="1">
      <alignment horizontal="center" vertical="center" wrapText="1"/>
    </xf>
    <xf numFmtId="0" fontId="96" fillId="47" borderId="32" xfId="0" applyFont="1" applyFill="1" applyBorder="1" applyAlignment="1">
      <alignment horizontal="center" vertical="center" wrapText="1"/>
    </xf>
    <xf numFmtId="0" fontId="24" fillId="0" borderId="0" xfId="0" applyFont="1" applyAlignment="1">
      <alignment horizontal="left"/>
    </xf>
    <xf numFmtId="0" fontId="67" fillId="0" borderId="0" xfId="0" applyFont="1" applyBorder="1" applyAlignment="1">
      <alignment horizontal="left" vertical="center" wrapText="1"/>
    </xf>
    <xf numFmtId="179" fontId="16" fillId="0" borderId="36" xfId="3" quotePrefix="1" applyNumberFormat="1" applyFont="1" applyBorder="1" applyAlignment="1">
      <alignment horizontal="center" vertical="center"/>
    </xf>
    <xf numFmtId="179" fontId="16" fillId="0" borderId="78" xfId="3" quotePrefix="1" applyNumberFormat="1" applyFont="1" applyBorder="1" applyAlignment="1">
      <alignment horizontal="center" vertical="center"/>
    </xf>
    <xf numFmtId="179" fontId="16" fillId="0" borderId="21" xfId="3" quotePrefix="1" applyNumberFormat="1" applyFont="1" applyBorder="1" applyAlignment="1">
      <alignment horizontal="center" vertical="center"/>
    </xf>
    <xf numFmtId="179" fontId="16" fillId="0" borderId="84" xfId="3" quotePrefix="1" applyNumberFormat="1" applyFont="1" applyBorder="1" applyAlignment="1">
      <alignment horizontal="center" vertical="center"/>
    </xf>
    <xf numFmtId="3" fontId="16" fillId="0" borderId="10" xfId="3" quotePrefix="1" applyNumberFormat="1" applyFont="1" applyBorder="1" applyAlignment="1">
      <alignment horizontal="center" vertical="center"/>
    </xf>
    <xf numFmtId="0" fontId="16" fillId="0" borderId="78" xfId="3" quotePrefix="1" applyNumberFormat="1" applyFont="1" applyBorder="1" applyAlignment="1">
      <alignment horizontal="center" vertical="center"/>
    </xf>
    <xf numFmtId="179" fontId="16" fillId="0" borderId="48" xfId="3" quotePrefix="1" applyNumberFormat="1" applyFont="1" applyBorder="1" applyAlignment="1">
      <alignment horizontal="center" vertical="center"/>
    </xf>
    <xf numFmtId="179" fontId="16" fillId="0" borderId="59" xfId="3" quotePrefix="1" applyNumberFormat="1" applyFont="1" applyBorder="1" applyAlignment="1">
      <alignment horizontal="center" vertical="center"/>
    </xf>
    <xf numFmtId="0" fontId="15" fillId="3" borderId="24"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21" fillId="2" borderId="27"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1" fillId="2" borderId="28"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3" fillId="5" borderId="0" xfId="0" applyFont="1" applyFill="1" applyAlignment="1">
      <alignment horizontal="center" vertical="center"/>
    </xf>
    <xf numFmtId="0" fontId="21" fillId="2" borderId="34"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5" fillId="3" borderId="9" xfId="0" applyFont="1" applyFill="1" applyBorder="1" applyAlignment="1">
      <alignment horizontal="center" vertical="center"/>
    </xf>
    <xf numFmtId="0" fontId="15" fillId="3" borderId="58" xfId="0" applyFont="1" applyFill="1" applyBorder="1" applyAlignment="1">
      <alignment horizontal="center" vertical="center"/>
    </xf>
    <xf numFmtId="0" fontId="15" fillId="3" borderId="59" xfId="0" applyFont="1" applyFill="1" applyBorder="1" applyAlignment="1">
      <alignment horizontal="center" vertical="center"/>
    </xf>
    <xf numFmtId="0" fontId="26" fillId="5" borderId="0" xfId="0" applyFont="1" applyFill="1" applyAlignment="1">
      <alignment horizontal="center" vertical="center"/>
    </xf>
    <xf numFmtId="0" fontId="30" fillId="0" borderId="17" xfId="0" applyFont="1" applyBorder="1" applyAlignment="1">
      <alignment horizontal="center" vertical="center"/>
    </xf>
    <xf numFmtId="0" fontId="30" fillId="0" borderId="6" xfId="0" applyFont="1" applyBorder="1" applyAlignment="1">
      <alignment horizontal="center" vertical="center"/>
    </xf>
    <xf numFmtId="0" fontId="30" fillId="0" borderId="1" xfId="0" applyFont="1" applyBorder="1" applyAlignment="1">
      <alignment horizontal="center" vertical="center"/>
    </xf>
    <xf numFmtId="0" fontId="30" fillId="0" borderId="37" xfId="0" applyFont="1" applyBorder="1" applyAlignment="1">
      <alignment horizontal="center" vertical="center"/>
    </xf>
    <xf numFmtId="0" fontId="21" fillId="0" borderId="1" xfId="0" applyFont="1" applyBorder="1" applyAlignment="1">
      <alignment horizontal="center" vertical="center"/>
    </xf>
    <xf numFmtId="0" fontId="15" fillId="3" borderId="17" xfId="0" quotePrefix="1" applyNumberFormat="1" applyFont="1" applyFill="1" applyBorder="1" applyAlignment="1">
      <alignment horizontal="center" vertical="center" wrapText="1"/>
    </xf>
    <xf numFmtId="0" fontId="15" fillId="3" borderId="6" xfId="0" quotePrefix="1" applyNumberFormat="1" applyFont="1" applyFill="1" applyBorder="1" applyAlignment="1">
      <alignment horizontal="center" vertical="center" wrapText="1"/>
    </xf>
    <xf numFmtId="0" fontId="15" fillId="3" borderId="12" xfId="0" applyNumberFormat="1" applyFont="1" applyFill="1" applyBorder="1" applyAlignment="1">
      <alignment horizontal="center" vertical="center" wrapText="1"/>
    </xf>
    <xf numFmtId="0" fontId="15" fillId="3" borderId="13" xfId="0" applyNumberFormat="1" applyFont="1" applyFill="1" applyBorder="1" applyAlignment="1">
      <alignment horizontal="center" vertical="center" wrapText="1"/>
    </xf>
    <xf numFmtId="0" fontId="15" fillId="3" borderId="51" xfId="0" applyNumberFormat="1" applyFont="1" applyFill="1" applyBorder="1" applyAlignment="1">
      <alignment horizontal="center" vertical="center" wrapText="1"/>
    </xf>
    <xf numFmtId="0" fontId="15" fillId="3" borderId="41" xfId="0" applyFont="1" applyFill="1" applyBorder="1" applyAlignment="1">
      <alignment horizontal="center" vertical="center" wrapText="1"/>
    </xf>
    <xf numFmtId="0" fontId="21" fillId="2" borderId="35" xfId="0" applyFont="1" applyFill="1" applyBorder="1" applyAlignment="1">
      <alignment horizontal="center" vertical="center" wrapText="1"/>
    </xf>
    <xf numFmtId="0" fontId="21" fillId="2" borderId="30"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41" xfId="0" applyFont="1" applyFill="1" applyBorder="1" applyAlignment="1">
      <alignment horizontal="center" vertical="center" wrapText="1"/>
    </xf>
    <xf numFmtId="0" fontId="67" fillId="0" borderId="0" xfId="0" applyFont="1" applyAlignment="1">
      <alignment horizontal="left" vertical="center" wrapText="1"/>
    </xf>
    <xf numFmtId="0" fontId="30" fillId="0" borderId="2" xfId="0" applyFont="1" applyBorder="1" applyAlignment="1">
      <alignment horizontal="center" vertical="center"/>
    </xf>
    <xf numFmtId="0" fontId="30" fillId="0" borderId="38" xfId="0" applyFont="1" applyBorder="1" applyAlignment="1">
      <alignment horizontal="center" vertical="center"/>
    </xf>
    <xf numFmtId="0" fontId="21" fillId="2" borderId="23" xfId="0" applyFont="1" applyFill="1" applyBorder="1" applyAlignment="1">
      <alignment horizontal="center" vertical="center" wrapText="1"/>
    </xf>
    <xf numFmtId="0" fontId="15" fillId="3" borderId="24" xfId="0" applyNumberFormat="1" applyFont="1" applyFill="1" applyBorder="1" applyAlignment="1">
      <alignment horizontal="center" vertical="center" wrapText="1"/>
    </xf>
    <xf numFmtId="0" fontId="15" fillId="3" borderId="23"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15" fillId="3" borderId="16" xfId="0" applyFont="1" applyFill="1" applyBorder="1" applyAlignment="1">
      <alignment horizontal="center" vertical="center"/>
    </xf>
    <xf numFmtId="0" fontId="15" fillId="3" borderId="52" xfId="0" applyFont="1" applyFill="1" applyBorder="1" applyAlignment="1">
      <alignment horizontal="center" vertical="center"/>
    </xf>
    <xf numFmtId="0" fontId="15" fillId="3" borderId="20" xfId="0" applyFont="1" applyFill="1" applyBorder="1" applyAlignment="1">
      <alignment horizontal="center" vertical="center"/>
    </xf>
    <xf numFmtId="0" fontId="21" fillId="2" borderId="52" xfId="0" applyFont="1" applyFill="1" applyBorder="1" applyAlignment="1">
      <alignment horizontal="center" vertical="center" wrapText="1"/>
    </xf>
    <xf numFmtId="0" fontId="21" fillId="2" borderId="37" xfId="0" applyFont="1" applyFill="1" applyBorder="1" applyAlignment="1">
      <alignment horizontal="center" vertical="center" wrapText="1"/>
    </xf>
    <xf numFmtId="0" fontId="15" fillId="3" borderId="4" xfId="0" quotePrefix="1" applyNumberFormat="1" applyFont="1" applyFill="1" applyBorder="1" applyAlignment="1">
      <alignment horizontal="center" vertical="center" wrapText="1"/>
    </xf>
    <xf numFmtId="0" fontId="15" fillId="3" borderId="40" xfId="0" quotePrefix="1" applyNumberFormat="1" applyFont="1" applyFill="1" applyBorder="1" applyAlignment="1">
      <alignment horizontal="center" vertical="center" wrapText="1"/>
    </xf>
    <xf numFmtId="0" fontId="15" fillId="3" borderId="55" xfId="0" quotePrefix="1" applyNumberFormat="1" applyFont="1" applyFill="1" applyBorder="1" applyAlignment="1">
      <alignment horizontal="center" vertical="center" wrapText="1"/>
    </xf>
    <xf numFmtId="0" fontId="28" fillId="3" borderId="74"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15" fillId="3" borderId="80" xfId="0" applyNumberFormat="1" applyFont="1" applyFill="1" applyBorder="1" applyAlignment="1">
      <alignment horizontal="center" vertical="center"/>
    </xf>
    <xf numFmtId="0" fontId="15" fillId="3" borderId="60" xfId="0" applyNumberFormat="1" applyFont="1" applyFill="1" applyBorder="1" applyAlignment="1">
      <alignment horizontal="center" vertical="center"/>
    </xf>
    <xf numFmtId="0" fontId="15" fillId="3" borderId="61" xfId="0" applyNumberFormat="1" applyFont="1" applyFill="1" applyBorder="1" applyAlignment="1">
      <alignment horizontal="center" vertical="center"/>
    </xf>
    <xf numFmtId="0" fontId="15" fillId="3" borderId="11" xfId="0" applyNumberFormat="1" applyFont="1" applyFill="1" applyBorder="1" applyAlignment="1">
      <alignment horizontal="center" vertical="center"/>
    </xf>
    <xf numFmtId="0" fontId="28" fillId="3" borderId="12" xfId="0" applyFont="1" applyFill="1" applyBorder="1" applyAlignment="1">
      <alignment horizontal="center" vertical="center" wrapText="1"/>
    </xf>
    <xf numFmtId="0" fontId="28" fillId="3" borderId="51" xfId="0" applyFont="1" applyFill="1" applyBorder="1" applyAlignment="1">
      <alignment horizontal="center" vertical="center" wrapText="1"/>
    </xf>
    <xf numFmtId="0" fontId="63" fillId="3" borderId="43" xfId="0" applyFont="1" applyFill="1" applyBorder="1" applyAlignment="1">
      <alignment horizontal="center" vertical="center" wrapText="1"/>
    </xf>
    <xf numFmtId="0" fontId="63" fillId="3" borderId="14" xfId="0" applyFont="1" applyFill="1" applyBorder="1" applyAlignment="1">
      <alignment horizontal="center" vertical="center" wrapText="1"/>
    </xf>
    <xf numFmtId="0" fontId="28" fillId="3" borderId="32" xfId="0" applyFont="1" applyFill="1" applyBorder="1" applyAlignment="1">
      <alignment horizontal="center" vertical="center" wrapText="1"/>
    </xf>
    <xf numFmtId="0" fontId="28" fillId="3" borderId="30" xfId="0" applyFont="1" applyFill="1" applyBorder="1" applyAlignment="1">
      <alignment horizontal="center" vertical="center" wrapText="1"/>
    </xf>
    <xf numFmtId="0" fontId="28" fillId="3" borderId="24" xfId="0" applyNumberFormat="1" applyFont="1" applyFill="1" applyBorder="1" applyAlignment="1">
      <alignment horizontal="center" vertical="center" wrapText="1"/>
    </xf>
    <xf numFmtId="0" fontId="28" fillId="3" borderId="23" xfId="0" applyNumberFormat="1" applyFont="1" applyFill="1" applyBorder="1" applyAlignment="1">
      <alignment horizontal="center" vertical="center" wrapText="1"/>
    </xf>
    <xf numFmtId="0" fontId="28" fillId="3" borderId="16" xfId="0" applyFont="1" applyFill="1" applyBorder="1" applyAlignment="1">
      <alignment horizontal="center" vertical="center" wrapText="1"/>
    </xf>
    <xf numFmtId="0" fontId="28" fillId="3" borderId="52" xfId="0" applyFont="1" applyFill="1" applyBorder="1" applyAlignment="1">
      <alignment horizontal="center" vertical="center" wrapText="1"/>
    </xf>
    <xf numFmtId="0" fontId="28" fillId="3" borderId="20" xfId="0" applyFont="1" applyFill="1" applyBorder="1" applyAlignment="1">
      <alignment horizontal="center" vertical="center" wrapText="1"/>
    </xf>
    <xf numFmtId="179" fontId="16" fillId="0" borderId="53" xfId="3" quotePrefix="1" applyNumberFormat="1" applyFont="1" applyBorder="1" applyAlignment="1">
      <alignment horizontal="center" vertical="center"/>
    </xf>
    <xf numFmtId="179" fontId="16" fillId="0" borderId="54" xfId="3" quotePrefix="1" applyNumberFormat="1" applyFont="1" applyBorder="1" applyAlignment="1">
      <alignment horizontal="center" vertical="center"/>
    </xf>
    <xf numFmtId="179" fontId="16" fillId="0" borderId="44" xfId="3" quotePrefix="1" applyNumberFormat="1" applyFont="1" applyBorder="1" applyAlignment="1">
      <alignment horizontal="center" vertical="center"/>
    </xf>
    <xf numFmtId="179" fontId="16" fillId="0" borderId="52" xfId="3" quotePrefix="1" applyNumberFormat="1" applyFont="1" applyBorder="1" applyAlignment="1">
      <alignment horizontal="center" vertical="center"/>
    </xf>
    <xf numFmtId="179" fontId="16" fillId="0" borderId="37" xfId="3" quotePrefix="1" applyNumberFormat="1" applyFont="1" applyBorder="1" applyAlignment="1">
      <alignment horizontal="center" vertical="center"/>
    </xf>
    <xf numFmtId="179" fontId="16" fillId="0" borderId="56" xfId="3" quotePrefix="1" applyNumberFormat="1" applyFont="1" applyBorder="1" applyAlignment="1">
      <alignment horizontal="center" vertical="center"/>
    </xf>
    <xf numFmtId="0" fontId="67" fillId="0" borderId="0" xfId="0" applyFont="1" applyAlignment="1">
      <alignment horizontal="left" vertical="center"/>
    </xf>
    <xf numFmtId="0" fontId="21" fillId="0" borderId="4"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72" xfId="0" applyFont="1" applyBorder="1" applyAlignment="1">
      <alignment horizontal="center" vertical="center" wrapText="1"/>
    </xf>
    <xf numFmtId="0" fontId="21" fillId="0" borderId="73" xfId="0" applyFont="1" applyBorder="1" applyAlignment="1">
      <alignment horizontal="center" vertical="center" wrapText="1"/>
    </xf>
    <xf numFmtId="0" fontId="67" fillId="0" borderId="0" xfId="0" applyFont="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4" xfId="0" applyNumberFormat="1" applyFont="1" applyFill="1" applyBorder="1" applyAlignment="1">
      <alignment horizontal="center" vertical="center" wrapText="1"/>
    </xf>
    <xf numFmtId="0" fontId="15" fillId="3" borderId="53" xfId="0" applyNumberFormat="1" applyFont="1" applyFill="1" applyBorder="1" applyAlignment="1">
      <alignment horizontal="center" vertical="center" wrapText="1"/>
    </xf>
    <xf numFmtId="0" fontId="15" fillId="3" borderId="54"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75" xfId="0" applyNumberFormat="1" applyFont="1" applyFill="1" applyBorder="1" applyAlignment="1">
      <alignment horizontal="center" vertical="center" wrapText="1"/>
    </xf>
    <xf numFmtId="0" fontId="15" fillId="3" borderId="62"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wrapText="1"/>
    </xf>
    <xf numFmtId="0" fontId="15" fillId="3" borderId="40" xfId="0" applyNumberFormat="1" applyFont="1" applyFill="1" applyBorder="1" applyAlignment="1">
      <alignment horizontal="center" vertical="center" wrapText="1"/>
    </xf>
    <xf numFmtId="0" fontId="15" fillId="3" borderId="55" xfId="0" applyNumberFormat="1" applyFont="1" applyFill="1" applyBorder="1" applyAlignment="1">
      <alignment horizontal="center" vertical="center" wrapText="1"/>
    </xf>
    <xf numFmtId="0" fontId="15" fillId="3" borderId="16"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5" fillId="3" borderId="46"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15" fillId="3" borderId="59" xfId="0" applyNumberFormat="1" applyFont="1" applyFill="1" applyBorder="1" applyAlignment="1">
      <alignment horizontal="center" vertical="center" wrapText="1"/>
    </xf>
    <xf numFmtId="0" fontId="15" fillId="3" borderId="76" xfId="0" applyNumberFormat="1" applyFont="1" applyFill="1" applyBorder="1" applyAlignment="1">
      <alignment horizontal="center" vertical="center" wrapText="1"/>
    </xf>
    <xf numFmtId="0" fontId="68" fillId="0" borderId="0" xfId="0" applyFont="1" applyFill="1" applyBorder="1" applyAlignment="1">
      <alignment horizontal="left" wrapText="1"/>
    </xf>
    <xf numFmtId="0" fontId="15" fillId="3" borderId="7" xfId="0" applyNumberFormat="1" applyFont="1" applyFill="1" applyBorder="1" applyAlignment="1">
      <alignment horizontal="center" vertical="center" wrapText="1"/>
    </xf>
    <xf numFmtId="0" fontId="15" fillId="3" borderId="21" xfId="0" applyNumberFormat="1" applyFont="1" applyFill="1" applyBorder="1" applyAlignment="1">
      <alignment horizontal="center" vertical="center" wrapText="1"/>
    </xf>
    <xf numFmtId="0" fontId="28" fillId="3" borderId="42" xfId="0" applyFont="1" applyFill="1" applyBorder="1" applyAlignment="1">
      <alignment horizontal="center" vertical="center" wrapText="1"/>
    </xf>
    <xf numFmtId="0" fontId="28" fillId="3" borderId="43" xfId="0" applyFont="1" applyFill="1" applyBorder="1" applyAlignment="1">
      <alignment horizontal="center" vertical="center" wrapText="1"/>
    </xf>
    <xf numFmtId="0" fontId="15" fillId="3" borderId="22" xfId="0" applyNumberFormat="1" applyFont="1" applyFill="1" applyBorder="1" applyAlignment="1">
      <alignment horizontal="center" vertical="center" wrapText="1"/>
    </xf>
    <xf numFmtId="0" fontId="28" fillId="3" borderId="31" xfId="0" applyFont="1" applyFill="1" applyBorder="1" applyAlignment="1">
      <alignment horizontal="center" vertical="center" wrapText="1"/>
    </xf>
    <xf numFmtId="0" fontId="28" fillId="3" borderId="37" xfId="0" applyFont="1" applyFill="1" applyBorder="1" applyAlignment="1">
      <alignment horizontal="center" vertical="center" wrapText="1"/>
    </xf>
    <xf numFmtId="0" fontId="28" fillId="3" borderId="40" xfId="0" applyFont="1" applyFill="1" applyBorder="1" applyAlignment="1">
      <alignment horizontal="center" vertical="center" wrapText="1"/>
    </xf>
    <xf numFmtId="0" fontId="28" fillId="3" borderId="33" xfId="0" applyFont="1" applyFill="1" applyBorder="1" applyAlignment="1">
      <alignment horizontal="center" vertical="center" wrapText="1"/>
    </xf>
    <xf numFmtId="0" fontId="28" fillId="3" borderId="8" xfId="0" applyFont="1" applyFill="1" applyBorder="1" applyAlignment="1">
      <alignment horizontal="center" vertical="center" wrapText="1"/>
    </xf>
    <xf numFmtId="0" fontId="28" fillId="3" borderId="82" xfId="0" applyFont="1" applyFill="1" applyBorder="1" applyAlignment="1">
      <alignment horizontal="center" vertical="center" wrapText="1"/>
    </xf>
    <xf numFmtId="179" fontId="16" fillId="0" borderId="36" xfId="3" applyNumberFormat="1" applyFont="1" applyBorder="1" applyAlignment="1">
      <alignment horizontal="center" vertical="center"/>
    </xf>
    <xf numFmtId="179" fontId="16" fillId="0" borderId="78" xfId="3" applyNumberFormat="1" applyFont="1" applyBorder="1" applyAlignment="1">
      <alignment horizontal="center" vertical="center"/>
    </xf>
    <xf numFmtId="0" fontId="15" fillId="3" borderId="57" xfId="0" quotePrefix="1" applyNumberFormat="1" applyFont="1" applyFill="1" applyBorder="1" applyAlignment="1">
      <alignment horizontal="center" vertical="center" wrapText="1"/>
    </xf>
    <xf numFmtId="0" fontId="65" fillId="0" borderId="0" xfId="0" applyFont="1" applyAlignment="1">
      <alignment horizontal="left" vertical="center" wrapText="1"/>
    </xf>
    <xf numFmtId="0" fontId="28" fillId="3" borderId="41" xfId="0" applyNumberFormat="1"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60" xfId="0" applyFont="1" applyFill="1" applyBorder="1" applyAlignment="1">
      <alignment horizontal="center" vertical="center" wrapText="1"/>
    </xf>
    <xf numFmtId="0" fontId="15" fillId="3" borderId="61" xfId="0" applyFont="1" applyFill="1" applyBorder="1" applyAlignment="1">
      <alignment horizontal="center" vertical="center" wrapText="1"/>
    </xf>
    <xf numFmtId="0" fontId="15" fillId="44" borderId="11" xfId="0" applyFont="1" applyFill="1" applyBorder="1" applyAlignment="1">
      <alignment horizontal="center" vertical="center" wrapText="1"/>
    </xf>
    <xf numFmtId="0" fontId="15" fillId="44" borderId="60" xfId="0" applyFont="1" applyFill="1" applyBorder="1" applyAlignment="1">
      <alignment horizontal="center" vertical="center" wrapText="1"/>
    </xf>
    <xf numFmtId="0" fontId="15" fillId="44" borderId="61" xfId="0" applyFont="1" applyFill="1" applyBorder="1" applyAlignment="1">
      <alignment horizontal="center" vertical="center" wrapText="1"/>
    </xf>
    <xf numFmtId="0" fontId="28" fillId="3" borderId="34" xfId="0" applyFont="1" applyFill="1" applyBorder="1" applyAlignment="1">
      <alignment horizontal="center" vertical="center" wrapText="1"/>
    </xf>
    <xf numFmtId="0" fontId="37" fillId="3" borderId="34" xfId="0" applyFont="1" applyFill="1" applyBorder="1" applyAlignment="1">
      <alignment horizontal="center" vertical="center" wrapText="1"/>
    </xf>
    <xf numFmtId="0" fontId="37" fillId="3" borderId="28" xfId="0"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15" fillId="3" borderId="3" xfId="0" applyNumberFormat="1"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58" xfId="0" applyFont="1" applyFill="1" applyBorder="1" applyAlignment="1">
      <alignment horizontal="center" vertical="center" wrapText="1"/>
    </xf>
    <xf numFmtId="0" fontId="15" fillId="3" borderId="59"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28" fillId="3" borderId="36" xfId="0" applyNumberFormat="1" applyFont="1" applyFill="1" applyBorder="1" applyAlignment="1">
      <alignment horizontal="center" vertical="center" wrapText="1"/>
    </xf>
    <xf numFmtId="0" fontId="28" fillId="3" borderId="39" xfId="0" applyNumberFormat="1" applyFont="1" applyFill="1" applyBorder="1" applyAlignment="1">
      <alignment horizontal="center" vertical="center" wrapText="1"/>
    </xf>
    <xf numFmtId="0" fontId="28" fillId="3" borderId="35" xfId="0" applyNumberFormat="1" applyFont="1" applyFill="1" applyBorder="1" applyAlignment="1">
      <alignment horizontal="center" vertical="center" wrapText="1"/>
    </xf>
    <xf numFmtId="0" fontId="17" fillId="3" borderId="34" xfId="0" applyFont="1" applyFill="1" applyBorder="1" applyAlignment="1">
      <alignment horizontal="center" vertical="center" wrapText="1"/>
    </xf>
    <xf numFmtId="0" fontId="17" fillId="3" borderId="36" xfId="0" applyFont="1" applyFill="1" applyBorder="1" applyAlignment="1">
      <alignment horizontal="center" vertical="center" wrapText="1"/>
    </xf>
    <xf numFmtId="0" fontId="15" fillId="3" borderId="1" xfId="0" applyNumberFormat="1" applyFont="1" applyFill="1" applyBorder="1" applyAlignment="1">
      <alignment horizontal="center" vertical="center" wrapText="1"/>
    </xf>
    <xf numFmtId="0" fontId="15" fillId="3" borderId="56" xfId="0" applyNumberFormat="1"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5" xfId="0" applyFont="1" applyFill="1" applyBorder="1" applyAlignment="1">
      <alignment horizontal="center" vertical="center" wrapText="1"/>
    </xf>
    <xf numFmtId="0" fontId="15" fillId="3" borderId="75" xfId="0" quotePrefix="1" applyNumberFormat="1" applyFont="1" applyFill="1" applyBorder="1" applyAlignment="1">
      <alignment horizontal="center" vertical="center" wrapText="1"/>
    </xf>
    <xf numFmtId="0" fontId="15" fillId="3" borderId="81" xfId="0" quotePrefix="1" applyNumberFormat="1" applyFont="1" applyFill="1" applyBorder="1" applyAlignment="1">
      <alignment horizontal="center" vertical="center" wrapText="1"/>
    </xf>
    <xf numFmtId="0" fontId="15" fillId="3" borderId="73" xfId="0" quotePrefix="1" applyNumberFormat="1" applyFont="1" applyFill="1" applyBorder="1" applyAlignment="1">
      <alignment horizontal="center" vertical="center" wrapText="1"/>
    </xf>
    <xf numFmtId="0" fontId="15" fillId="3" borderId="15" xfId="0" applyNumberFormat="1"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28"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8" fillId="3" borderId="4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15" fillId="3" borderId="14"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4" xfId="0" applyNumberFormat="1" applyFont="1" applyFill="1" applyBorder="1" applyAlignment="1">
      <alignment horizontal="center" vertical="center" wrapText="1"/>
    </xf>
    <xf numFmtId="0" fontId="21" fillId="0" borderId="3" xfId="0" applyNumberFormat="1" applyFont="1" applyFill="1" applyBorder="1" applyAlignment="1">
      <alignment horizontal="center" vertical="center" wrapText="1"/>
    </xf>
    <xf numFmtId="0" fontId="21" fillId="0" borderId="15"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39" fillId="3" borderId="75" xfId="0" applyFont="1" applyFill="1" applyBorder="1" applyAlignment="1">
      <alignment horizontal="center" vertical="center"/>
    </xf>
    <xf numFmtId="0" fontId="39" fillId="3" borderId="76" xfId="0" applyFont="1" applyFill="1" applyBorder="1" applyAlignment="1">
      <alignment horizontal="center" vertical="center"/>
    </xf>
    <xf numFmtId="0" fontId="39" fillId="3" borderId="62" xfId="0" applyFont="1" applyFill="1" applyBorder="1" applyAlignment="1">
      <alignment horizontal="center" vertical="center"/>
    </xf>
    <xf numFmtId="0" fontId="28" fillId="3" borderId="9" xfId="0" applyNumberFormat="1" applyFont="1" applyFill="1" applyBorder="1" applyAlignment="1">
      <alignment horizontal="center" vertical="center" wrapText="1"/>
    </xf>
    <xf numFmtId="0" fontId="28" fillId="3" borderId="58" xfId="0" applyNumberFormat="1" applyFont="1" applyFill="1" applyBorder="1" applyAlignment="1">
      <alignment horizontal="center" vertical="center" wrapText="1"/>
    </xf>
    <xf numFmtId="0" fontId="28" fillId="3" borderId="59" xfId="0" applyNumberFormat="1" applyFont="1" applyFill="1" applyBorder="1" applyAlignment="1">
      <alignment horizontal="center" vertical="center" wrapText="1"/>
    </xf>
    <xf numFmtId="0" fontId="28" fillId="3" borderId="28" xfId="0" applyFont="1" applyFill="1" applyBorder="1" applyAlignment="1">
      <alignment horizontal="center" vertical="center" wrapText="1"/>
    </xf>
    <xf numFmtId="0" fontId="17" fillId="3" borderId="11" xfId="0" applyNumberFormat="1" applyFont="1" applyFill="1" applyBorder="1" applyAlignment="1">
      <alignment horizontal="center" vertical="center" wrapText="1"/>
    </xf>
    <xf numFmtId="0" fontId="17" fillId="3" borderId="60" xfId="0" applyNumberFormat="1" applyFont="1" applyFill="1" applyBorder="1" applyAlignment="1">
      <alignment horizontal="center" vertical="center" wrapText="1"/>
    </xf>
    <xf numFmtId="0" fontId="17" fillId="3" borderId="61"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68" fillId="0" borderId="0" xfId="0" applyFont="1" applyAlignment="1">
      <alignment horizontal="left" vertical="center" wrapText="1"/>
    </xf>
    <xf numFmtId="0" fontId="17" fillId="3" borderId="24" xfId="0" applyFont="1" applyFill="1" applyBorder="1" applyAlignment="1">
      <alignment horizontal="center" vertical="center" wrapText="1"/>
    </xf>
    <xf numFmtId="0" fontId="17" fillId="3" borderId="41" xfId="0" applyFont="1" applyFill="1" applyBorder="1" applyAlignment="1">
      <alignment horizontal="center" vertical="center" wrapText="1"/>
    </xf>
    <xf numFmtId="0" fontId="17" fillId="3" borderId="23" xfId="0" applyFont="1" applyFill="1" applyBorder="1" applyAlignment="1">
      <alignment horizontal="center" vertical="center" wrapText="1"/>
    </xf>
    <xf numFmtId="0" fontId="23" fillId="10" borderId="0" xfId="49" applyFont="1" applyFill="1" applyAlignment="1">
      <alignment horizontal="center" vertical="center" wrapText="1"/>
    </xf>
    <xf numFmtId="0" fontId="85" fillId="10" borderId="0" xfId="49" applyFont="1" applyFill="1" applyAlignment="1">
      <alignment horizontal="center" vertical="center" wrapText="1"/>
    </xf>
    <xf numFmtId="0" fontId="43" fillId="0" borderId="0" xfId="49" applyFont="1" applyAlignment="1">
      <alignment horizontal="left" vertical="center" wrapText="1"/>
    </xf>
    <xf numFmtId="0" fontId="82" fillId="0" borderId="0" xfId="0" applyFont="1" applyAlignment="1">
      <alignment horizontal="left" vertical="justify" wrapText="1"/>
    </xf>
    <xf numFmtId="0" fontId="82" fillId="0" borderId="0" xfId="0" applyFont="1" applyAlignment="1">
      <alignment horizontal="left" vertical="top" wrapText="1"/>
    </xf>
    <xf numFmtId="0" fontId="75" fillId="51" borderId="0" xfId="0" applyFont="1" applyFill="1" applyAlignment="1">
      <alignment horizontal="left" vertical="center" wrapText="1"/>
    </xf>
    <xf numFmtId="0" fontId="75" fillId="0" borderId="0" xfId="0" applyFont="1" applyAlignment="1">
      <alignment horizontal="left" vertical="top" wrapText="1"/>
    </xf>
    <xf numFmtId="0" fontId="75" fillId="0" borderId="0" xfId="0" applyFont="1" applyAlignment="1">
      <alignment horizontal="left" vertical="justify" wrapText="1"/>
    </xf>
    <xf numFmtId="0" fontId="82" fillId="0" borderId="0" xfId="0" applyFont="1" applyAlignment="1">
      <alignment vertical="justify" wrapText="1"/>
    </xf>
    <xf numFmtId="0" fontId="13" fillId="0" borderId="0" xfId="0" applyFont="1" applyAlignment="1">
      <alignment horizontal="left" vertical="justify" wrapText="1"/>
    </xf>
    <xf numFmtId="0" fontId="105" fillId="53" borderId="0" xfId="0" applyFont="1" applyFill="1" applyAlignment="1">
      <alignment horizontal="justify" vertical="top" wrapText="1"/>
    </xf>
    <xf numFmtId="0" fontId="82" fillId="53" borderId="0" xfId="0" applyFont="1" applyFill="1" applyAlignment="1">
      <alignment horizontal="justify" vertical="top" wrapText="1"/>
    </xf>
    <xf numFmtId="0" fontId="75" fillId="53" borderId="0" xfId="0" applyFont="1" applyFill="1" applyAlignment="1">
      <alignment horizontal="justify" vertical="justify" wrapText="1"/>
    </xf>
    <xf numFmtId="0" fontId="106" fillId="0" borderId="0" xfId="0" applyFont="1" applyAlignment="1">
      <alignment horizontal="left" vertical="justify" wrapText="1"/>
    </xf>
    <xf numFmtId="0" fontId="22" fillId="0" borderId="0" xfId="0" applyFont="1" applyAlignment="1">
      <alignment horizontal="left" vertical="justify" wrapText="1"/>
    </xf>
    <xf numFmtId="0" fontId="104" fillId="51" borderId="8" xfId="0" applyFont="1" applyFill="1" applyBorder="1" applyAlignment="1">
      <alignment horizontal="center" vertical="center" wrapText="1"/>
    </xf>
    <xf numFmtId="0" fontId="13" fillId="0" borderId="0" xfId="0" applyFont="1" applyAlignment="1">
      <alignment horizontal="justify" vertical="top" wrapText="1"/>
    </xf>
    <xf numFmtId="0" fontId="13" fillId="53" borderId="0" xfId="0" applyFont="1" applyFill="1" applyAlignment="1">
      <alignment horizontal="justify" vertical="top" wrapText="1"/>
    </xf>
    <xf numFmtId="0" fontId="82" fillId="0" borderId="0" xfId="0" applyFont="1" applyAlignment="1">
      <alignment horizontal="justify" vertical="top" wrapText="1"/>
    </xf>
    <xf numFmtId="0" fontId="75" fillId="0" borderId="0" xfId="0" applyFont="1" applyAlignment="1">
      <alignment vertical="justify" wrapText="1"/>
    </xf>
    <xf numFmtId="180" fontId="75" fillId="52" borderId="36" xfId="0" applyNumberFormat="1" applyFont="1" applyFill="1" applyBorder="1" applyAlignment="1">
      <alignment horizontal="left" vertical="center" wrapText="1"/>
    </xf>
    <xf numFmtId="180" fontId="75" fillId="52" borderId="39" xfId="0" applyNumberFormat="1" applyFont="1" applyFill="1" applyBorder="1" applyAlignment="1">
      <alignment horizontal="left" vertical="center" wrapText="1"/>
    </xf>
    <xf numFmtId="0" fontId="13" fillId="53" borderId="0" xfId="0" applyFont="1" applyFill="1" applyAlignment="1">
      <alignment horizontal="left" vertical="justify" wrapText="1"/>
    </xf>
    <xf numFmtId="0" fontId="105" fillId="53" borderId="0" xfId="0" applyFont="1" applyFill="1" applyAlignment="1">
      <alignment horizontal="left" vertical="justify" wrapText="1"/>
    </xf>
    <xf numFmtId="0" fontId="82" fillId="53" borderId="0" xfId="0" applyFont="1" applyFill="1" applyAlignment="1">
      <alignment horizontal="left" vertical="justify" wrapText="1"/>
    </xf>
    <xf numFmtId="0" fontId="75" fillId="51" borderId="0" xfId="0" applyFont="1" applyFill="1" applyAlignment="1">
      <alignment horizontal="left" vertical="justify" wrapText="1"/>
    </xf>
    <xf numFmtId="0" fontId="75" fillId="53" borderId="0" xfId="0" applyFont="1" applyFill="1" applyAlignment="1">
      <alignment horizontal="left" vertical="justify" wrapText="1"/>
    </xf>
    <xf numFmtId="0" fontId="82" fillId="0" borderId="36" xfId="0" applyFont="1" applyBorder="1" applyAlignment="1">
      <alignment horizontal="left" vertical="justify" wrapText="1"/>
    </xf>
    <xf numFmtId="0" fontId="82" fillId="0" borderId="39" xfId="0" applyFont="1" applyBorder="1" applyAlignment="1">
      <alignment horizontal="left" vertical="justify" wrapText="1"/>
    </xf>
    <xf numFmtId="0" fontId="82" fillId="0" borderId="35" xfId="0" applyFont="1" applyBorder="1" applyAlignment="1">
      <alignment horizontal="left" vertical="justify" wrapText="1"/>
    </xf>
    <xf numFmtId="181" fontId="80" fillId="5" borderId="25" xfId="3" quotePrefix="1" applyNumberFormat="1" applyFont="1" applyFill="1" applyBorder="1" applyAlignment="1">
      <alignment vertical="center"/>
    </xf>
    <xf numFmtId="181" fontId="80" fillId="5" borderId="26" xfId="3" quotePrefix="1" applyNumberFormat="1" applyFont="1" applyFill="1" applyBorder="1" applyAlignment="1">
      <alignment vertical="center"/>
    </xf>
    <xf numFmtId="0" fontId="21" fillId="0" borderId="21" xfId="0" applyFont="1" applyFill="1" applyBorder="1" applyAlignment="1">
      <alignment horizontal="center" vertical="center" wrapText="1"/>
    </xf>
    <xf numFmtId="0" fontId="28" fillId="3" borderId="0" xfId="0" applyNumberFormat="1" applyFont="1" applyFill="1" applyBorder="1" applyAlignment="1">
      <alignment horizontal="center" vertical="center" wrapText="1"/>
    </xf>
    <xf numFmtId="0" fontId="28" fillId="3" borderId="85" xfId="0" applyNumberFormat="1" applyFont="1" applyFill="1" applyBorder="1" applyAlignment="1">
      <alignment horizontal="center" vertical="center" wrapText="1"/>
    </xf>
    <xf numFmtId="179" fontId="16" fillId="0" borderId="27" xfId="3" applyNumberFormat="1" applyFont="1" applyBorder="1" applyAlignment="1">
      <alignment horizontal="center" vertical="center"/>
    </xf>
    <xf numFmtId="179" fontId="16" fillId="0" borderId="34" xfId="3" applyNumberFormat="1" applyFont="1" applyBorder="1" applyAlignment="1">
      <alignment horizontal="center" vertical="center"/>
    </xf>
    <xf numFmtId="171" fontId="16" fillId="0" borderId="27" xfId="3" applyNumberFormat="1" applyFont="1" applyBorder="1" applyAlignment="1">
      <alignment horizontal="center" vertical="center"/>
    </xf>
    <xf numFmtId="171" fontId="16" fillId="0" borderId="34" xfId="3" applyNumberFormat="1" applyFont="1" applyBorder="1" applyAlignment="1">
      <alignment horizontal="center" vertical="center"/>
    </xf>
    <xf numFmtId="0" fontId="21" fillId="0" borderId="16"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52" xfId="0" applyNumberFormat="1" applyFont="1" applyFill="1" applyBorder="1" applyAlignment="1">
      <alignment horizontal="center" vertical="center" wrapText="1"/>
    </xf>
    <xf numFmtId="0" fontId="21" fillId="0" borderId="20" xfId="0" applyNumberFormat="1" applyFont="1" applyFill="1" applyBorder="1" applyAlignment="1">
      <alignment horizontal="center" vertical="center" wrapText="1"/>
    </xf>
    <xf numFmtId="179" fontId="16" fillId="0" borderId="41" xfId="3" applyNumberFormat="1" applyFont="1" applyBorder="1" applyAlignment="1">
      <alignment horizontal="center" vertical="center"/>
    </xf>
    <xf numFmtId="179" fontId="16" fillId="0" borderId="23" xfId="3" applyNumberFormat="1" applyFont="1" applyBorder="1" applyAlignment="1">
      <alignment horizontal="center" vertical="center"/>
    </xf>
    <xf numFmtId="179" fontId="16" fillId="0" borderId="28" xfId="3" applyNumberFormat="1" applyFont="1" applyBorder="1" applyAlignment="1">
      <alignment horizontal="center" vertical="center"/>
    </xf>
    <xf numFmtId="171" fontId="16" fillId="0" borderId="51" xfId="3" applyNumberFormat="1" applyFont="1" applyBorder="1" applyAlignment="1">
      <alignment vertical="center"/>
    </xf>
    <xf numFmtId="171" fontId="16" fillId="0" borderId="19" xfId="3" applyNumberFormat="1" applyFont="1" applyBorder="1" applyAlignment="1">
      <alignment vertical="center"/>
    </xf>
    <xf numFmtId="171" fontId="16" fillId="0" borderId="19" xfId="3" quotePrefix="1" applyNumberFormat="1" applyFont="1" applyBorder="1" applyAlignment="1">
      <alignment vertical="center"/>
    </xf>
  </cellXfs>
  <cellStyles count="463">
    <cellStyle name="20 % - Accent1" xfId="22" builtinId="30" customBuiltin="1"/>
    <cellStyle name="20 % - Accent1 2" xfId="53" xr:uid="{00000000-0005-0000-0000-000001000000}"/>
    <cellStyle name="20 % - Accent1 2 2" xfId="120" xr:uid="{00000000-0005-0000-0000-000002000000}"/>
    <cellStyle name="20 % - Accent1 2 2 2" xfId="289" xr:uid="{00000000-0005-0000-0000-000003000000}"/>
    <cellStyle name="20 % - Accent1 2 2 3" xfId="412" xr:uid="{00000000-0005-0000-0000-000004000000}"/>
    <cellStyle name="20 % - Accent1 2 3" xfId="182" xr:uid="{00000000-0005-0000-0000-000005000000}"/>
    <cellStyle name="20 % - Accent1 2 4" xfId="228" xr:uid="{00000000-0005-0000-0000-000006000000}"/>
    <cellStyle name="20 % - Accent1 2 5" xfId="351" xr:uid="{00000000-0005-0000-0000-000007000000}"/>
    <cellStyle name="20 % - Accent1 3" xfId="72" xr:uid="{00000000-0005-0000-0000-000008000000}"/>
    <cellStyle name="20 % - Accent1 3 2" xfId="134" xr:uid="{00000000-0005-0000-0000-000009000000}"/>
    <cellStyle name="20 % - Accent1 3 2 2" xfId="303" xr:uid="{00000000-0005-0000-0000-00000A000000}"/>
    <cellStyle name="20 % - Accent1 3 2 3" xfId="426" xr:uid="{00000000-0005-0000-0000-00000B000000}"/>
    <cellStyle name="20 % - Accent1 3 3" xfId="196" xr:uid="{00000000-0005-0000-0000-00000C000000}"/>
    <cellStyle name="20 % - Accent1 3 4" xfId="242" xr:uid="{00000000-0005-0000-0000-00000D000000}"/>
    <cellStyle name="20 % - Accent1 3 5" xfId="365" xr:uid="{00000000-0005-0000-0000-00000E000000}"/>
    <cellStyle name="20 % - Accent1 4" xfId="92" xr:uid="{00000000-0005-0000-0000-00000F000000}"/>
    <cellStyle name="20 % - Accent1 4 2" xfId="261" xr:uid="{00000000-0005-0000-0000-000010000000}"/>
    <cellStyle name="20 % - Accent1 4 3" xfId="384" xr:uid="{00000000-0005-0000-0000-000011000000}"/>
    <cellStyle name="20 % - Accent1 5" xfId="104" xr:uid="{00000000-0005-0000-0000-000012000000}"/>
    <cellStyle name="20 % - Accent1 5 2" xfId="273" xr:uid="{00000000-0005-0000-0000-000013000000}"/>
    <cellStyle name="20 % - Accent1 5 3" xfId="396" xr:uid="{00000000-0005-0000-0000-000014000000}"/>
    <cellStyle name="20 % - Accent1 6" xfId="154" xr:uid="{00000000-0005-0000-0000-000015000000}"/>
    <cellStyle name="20 % - Accent1 6 2" xfId="323" xr:uid="{00000000-0005-0000-0000-000016000000}"/>
    <cellStyle name="20 % - Accent1 6 3" xfId="446" xr:uid="{00000000-0005-0000-0000-000017000000}"/>
    <cellStyle name="20 % - Accent1 7" xfId="166" xr:uid="{00000000-0005-0000-0000-000018000000}"/>
    <cellStyle name="20 % - Accent1 8" xfId="212" xr:uid="{00000000-0005-0000-0000-000019000000}"/>
    <cellStyle name="20 % - Accent1 9" xfId="335" xr:uid="{00000000-0005-0000-0000-00001A000000}"/>
    <cellStyle name="20 % - Accent2" xfId="26" builtinId="34" customBuiltin="1"/>
    <cellStyle name="20 % - Accent2 2" xfId="55" xr:uid="{00000000-0005-0000-0000-00001C000000}"/>
    <cellStyle name="20 % - Accent2 2 2" xfId="122" xr:uid="{00000000-0005-0000-0000-00001D000000}"/>
    <cellStyle name="20 % - Accent2 2 2 2" xfId="291" xr:uid="{00000000-0005-0000-0000-00001E000000}"/>
    <cellStyle name="20 % - Accent2 2 2 3" xfId="414" xr:uid="{00000000-0005-0000-0000-00001F000000}"/>
    <cellStyle name="20 % - Accent2 2 3" xfId="184" xr:uid="{00000000-0005-0000-0000-000020000000}"/>
    <cellStyle name="20 % - Accent2 2 4" xfId="230" xr:uid="{00000000-0005-0000-0000-000021000000}"/>
    <cellStyle name="20 % - Accent2 2 5" xfId="353" xr:uid="{00000000-0005-0000-0000-000022000000}"/>
    <cellStyle name="20 % - Accent2 3" xfId="74" xr:uid="{00000000-0005-0000-0000-000023000000}"/>
    <cellStyle name="20 % - Accent2 3 2" xfId="136" xr:uid="{00000000-0005-0000-0000-000024000000}"/>
    <cellStyle name="20 % - Accent2 3 2 2" xfId="305" xr:uid="{00000000-0005-0000-0000-000025000000}"/>
    <cellStyle name="20 % - Accent2 3 2 3" xfId="428" xr:uid="{00000000-0005-0000-0000-000026000000}"/>
    <cellStyle name="20 % - Accent2 3 3" xfId="198" xr:uid="{00000000-0005-0000-0000-000027000000}"/>
    <cellStyle name="20 % - Accent2 3 4" xfId="244" xr:uid="{00000000-0005-0000-0000-000028000000}"/>
    <cellStyle name="20 % - Accent2 3 5" xfId="367" xr:uid="{00000000-0005-0000-0000-000029000000}"/>
    <cellStyle name="20 % - Accent2 4" xfId="94" xr:uid="{00000000-0005-0000-0000-00002A000000}"/>
    <cellStyle name="20 % - Accent2 4 2" xfId="263" xr:uid="{00000000-0005-0000-0000-00002B000000}"/>
    <cellStyle name="20 % - Accent2 4 3" xfId="386" xr:uid="{00000000-0005-0000-0000-00002C000000}"/>
    <cellStyle name="20 % - Accent2 5" xfId="106" xr:uid="{00000000-0005-0000-0000-00002D000000}"/>
    <cellStyle name="20 % - Accent2 5 2" xfId="275" xr:uid="{00000000-0005-0000-0000-00002E000000}"/>
    <cellStyle name="20 % - Accent2 5 3" xfId="398" xr:uid="{00000000-0005-0000-0000-00002F000000}"/>
    <cellStyle name="20 % - Accent2 6" xfId="156" xr:uid="{00000000-0005-0000-0000-000030000000}"/>
    <cellStyle name="20 % - Accent2 6 2" xfId="325" xr:uid="{00000000-0005-0000-0000-000031000000}"/>
    <cellStyle name="20 % - Accent2 6 3" xfId="448" xr:uid="{00000000-0005-0000-0000-000032000000}"/>
    <cellStyle name="20 % - Accent2 7" xfId="168" xr:uid="{00000000-0005-0000-0000-000033000000}"/>
    <cellStyle name="20 % - Accent2 8" xfId="214" xr:uid="{00000000-0005-0000-0000-000034000000}"/>
    <cellStyle name="20 % - Accent2 9" xfId="337" xr:uid="{00000000-0005-0000-0000-000035000000}"/>
    <cellStyle name="20 % - Accent3" xfId="30" builtinId="38" customBuiltin="1"/>
    <cellStyle name="20 % - Accent3 2" xfId="57" xr:uid="{00000000-0005-0000-0000-000037000000}"/>
    <cellStyle name="20 % - Accent3 2 2" xfId="124" xr:uid="{00000000-0005-0000-0000-000038000000}"/>
    <cellStyle name="20 % - Accent3 2 2 2" xfId="293" xr:uid="{00000000-0005-0000-0000-000039000000}"/>
    <cellStyle name="20 % - Accent3 2 2 3" xfId="416" xr:uid="{00000000-0005-0000-0000-00003A000000}"/>
    <cellStyle name="20 % - Accent3 2 3" xfId="186" xr:uid="{00000000-0005-0000-0000-00003B000000}"/>
    <cellStyle name="20 % - Accent3 2 4" xfId="232" xr:uid="{00000000-0005-0000-0000-00003C000000}"/>
    <cellStyle name="20 % - Accent3 2 5" xfId="355" xr:uid="{00000000-0005-0000-0000-00003D000000}"/>
    <cellStyle name="20 % - Accent3 3" xfId="76" xr:uid="{00000000-0005-0000-0000-00003E000000}"/>
    <cellStyle name="20 % - Accent3 3 2" xfId="138" xr:uid="{00000000-0005-0000-0000-00003F000000}"/>
    <cellStyle name="20 % - Accent3 3 2 2" xfId="307" xr:uid="{00000000-0005-0000-0000-000040000000}"/>
    <cellStyle name="20 % - Accent3 3 2 3" xfId="430" xr:uid="{00000000-0005-0000-0000-000041000000}"/>
    <cellStyle name="20 % - Accent3 3 3" xfId="200" xr:uid="{00000000-0005-0000-0000-000042000000}"/>
    <cellStyle name="20 % - Accent3 3 4" xfId="246" xr:uid="{00000000-0005-0000-0000-000043000000}"/>
    <cellStyle name="20 % - Accent3 3 5" xfId="369" xr:uid="{00000000-0005-0000-0000-000044000000}"/>
    <cellStyle name="20 % - Accent3 4" xfId="96" xr:uid="{00000000-0005-0000-0000-000045000000}"/>
    <cellStyle name="20 % - Accent3 4 2" xfId="265" xr:uid="{00000000-0005-0000-0000-000046000000}"/>
    <cellStyle name="20 % - Accent3 4 3" xfId="388" xr:uid="{00000000-0005-0000-0000-000047000000}"/>
    <cellStyle name="20 % - Accent3 5" xfId="108" xr:uid="{00000000-0005-0000-0000-000048000000}"/>
    <cellStyle name="20 % - Accent3 5 2" xfId="277" xr:uid="{00000000-0005-0000-0000-000049000000}"/>
    <cellStyle name="20 % - Accent3 5 3" xfId="400" xr:uid="{00000000-0005-0000-0000-00004A000000}"/>
    <cellStyle name="20 % - Accent3 6" xfId="158" xr:uid="{00000000-0005-0000-0000-00004B000000}"/>
    <cellStyle name="20 % - Accent3 6 2" xfId="327" xr:uid="{00000000-0005-0000-0000-00004C000000}"/>
    <cellStyle name="20 % - Accent3 6 3" xfId="450" xr:uid="{00000000-0005-0000-0000-00004D000000}"/>
    <cellStyle name="20 % - Accent3 7" xfId="170" xr:uid="{00000000-0005-0000-0000-00004E000000}"/>
    <cellStyle name="20 % - Accent3 8" xfId="216" xr:uid="{00000000-0005-0000-0000-00004F000000}"/>
    <cellStyle name="20 % - Accent3 9" xfId="339" xr:uid="{00000000-0005-0000-0000-000050000000}"/>
    <cellStyle name="20 % - Accent4" xfId="34" builtinId="42" customBuiltin="1"/>
    <cellStyle name="20 % - Accent4 2" xfId="59" xr:uid="{00000000-0005-0000-0000-000052000000}"/>
    <cellStyle name="20 % - Accent4 2 2" xfId="126" xr:uid="{00000000-0005-0000-0000-000053000000}"/>
    <cellStyle name="20 % - Accent4 2 2 2" xfId="295" xr:uid="{00000000-0005-0000-0000-000054000000}"/>
    <cellStyle name="20 % - Accent4 2 2 3" xfId="418" xr:uid="{00000000-0005-0000-0000-000055000000}"/>
    <cellStyle name="20 % - Accent4 2 3" xfId="188" xr:uid="{00000000-0005-0000-0000-000056000000}"/>
    <cellStyle name="20 % - Accent4 2 4" xfId="234" xr:uid="{00000000-0005-0000-0000-000057000000}"/>
    <cellStyle name="20 % - Accent4 2 5" xfId="357" xr:uid="{00000000-0005-0000-0000-000058000000}"/>
    <cellStyle name="20 % - Accent4 3" xfId="78" xr:uid="{00000000-0005-0000-0000-000059000000}"/>
    <cellStyle name="20 % - Accent4 3 2" xfId="140" xr:uid="{00000000-0005-0000-0000-00005A000000}"/>
    <cellStyle name="20 % - Accent4 3 2 2" xfId="309" xr:uid="{00000000-0005-0000-0000-00005B000000}"/>
    <cellStyle name="20 % - Accent4 3 2 3" xfId="432" xr:uid="{00000000-0005-0000-0000-00005C000000}"/>
    <cellStyle name="20 % - Accent4 3 3" xfId="202" xr:uid="{00000000-0005-0000-0000-00005D000000}"/>
    <cellStyle name="20 % - Accent4 3 4" xfId="248" xr:uid="{00000000-0005-0000-0000-00005E000000}"/>
    <cellStyle name="20 % - Accent4 3 5" xfId="371" xr:uid="{00000000-0005-0000-0000-00005F000000}"/>
    <cellStyle name="20 % - Accent4 4" xfId="98" xr:uid="{00000000-0005-0000-0000-000060000000}"/>
    <cellStyle name="20 % - Accent4 4 2" xfId="267" xr:uid="{00000000-0005-0000-0000-000061000000}"/>
    <cellStyle name="20 % - Accent4 4 3" xfId="390" xr:uid="{00000000-0005-0000-0000-000062000000}"/>
    <cellStyle name="20 % - Accent4 5" xfId="110" xr:uid="{00000000-0005-0000-0000-000063000000}"/>
    <cellStyle name="20 % - Accent4 5 2" xfId="279" xr:uid="{00000000-0005-0000-0000-000064000000}"/>
    <cellStyle name="20 % - Accent4 5 3" xfId="402" xr:uid="{00000000-0005-0000-0000-000065000000}"/>
    <cellStyle name="20 % - Accent4 6" xfId="160" xr:uid="{00000000-0005-0000-0000-000066000000}"/>
    <cellStyle name="20 % - Accent4 6 2" xfId="329" xr:uid="{00000000-0005-0000-0000-000067000000}"/>
    <cellStyle name="20 % - Accent4 6 3" xfId="452" xr:uid="{00000000-0005-0000-0000-000068000000}"/>
    <cellStyle name="20 % - Accent4 7" xfId="172" xr:uid="{00000000-0005-0000-0000-000069000000}"/>
    <cellStyle name="20 % - Accent4 8" xfId="218" xr:uid="{00000000-0005-0000-0000-00006A000000}"/>
    <cellStyle name="20 % - Accent4 9" xfId="341" xr:uid="{00000000-0005-0000-0000-00006B000000}"/>
    <cellStyle name="20 % - Accent5" xfId="38" builtinId="46" customBuiltin="1"/>
    <cellStyle name="20 % - Accent5 2" xfId="61" xr:uid="{00000000-0005-0000-0000-00006D000000}"/>
    <cellStyle name="20 % - Accent5 2 2" xfId="128" xr:uid="{00000000-0005-0000-0000-00006E000000}"/>
    <cellStyle name="20 % - Accent5 2 2 2" xfId="297" xr:uid="{00000000-0005-0000-0000-00006F000000}"/>
    <cellStyle name="20 % - Accent5 2 2 3" xfId="420" xr:uid="{00000000-0005-0000-0000-000070000000}"/>
    <cellStyle name="20 % - Accent5 2 3" xfId="190" xr:uid="{00000000-0005-0000-0000-000071000000}"/>
    <cellStyle name="20 % - Accent5 2 4" xfId="236" xr:uid="{00000000-0005-0000-0000-000072000000}"/>
    <cellStyle name="20 % - Accent5 2 5" xfId="359" xr:uid="{00000000-0005-0000-0000-000073000000}"/>
    <cellStyle name="20 % - Accent5 3" xfId="80" xr:uid="{00000000-0005-0000-0000-000074000000}"/>
    <cellStyle name="20 % - Accent5 3 2" xfId="142" xr:uid="{00000000-0005-0000-0000-000075000000}"/>
    <cellStyle name="20 % - Accent5 3 2 2" xfId="311" xr:uid="{00000000-0005-0000-0000-000076000000}"/>
    <cellStyle name="20 % - Accent5 3 2 3" xfId="434" xr:uid="{00000000-0005-0000-0000-000077000000}"/>
    <cellStyle name="20 % - Accent5 3 3" xfId="204" xr:uid="{00000000-0005-0000-0000-000078000000}"/>
    <cellStyle name="20 % - Accent5 3 4" xfId="250" xr:uid="{00000000-0005-0000-0000-000079000000}"/>
    <cellStyle name="20 % - Accent5 3 5" xfId="373" xr:uid="{00000000-0005-0000-0000-00007A000000}"/>
    <cellStyle name="20 % - Accent5 4" xfId="100" xr:uid="{00000000-0005-0000-0000-00007B000000}"/>
    <cellStyle name="20 % - Accent5 4 2" xfId="269" xr:uid="{00000000-0005-0000-0000-00007C000000}"/>
    <cellStyle name="20 % - Accent5 4 3" xfId="392" xr:uid="{00000000-0005-0000-0000-00007D000000}"/>
    <cellStyle name="20 % - Accent5 5" xfId="112" xr:uid="{00000000-0005-0000-0000-00007E000000}"/>
    <cellStyle name="20 % - Accent5 5 2" xfId="281" xr:uid="{00000000-0005-0000-0000-00007F000000}"/>
    <cellStyle name="20 % - Accent5 5 3" xfId="404" xr:uid="{00000000-0005-0000-0000-000080000000}"/>
    <cellStyle name="20 % - Accent5 6" xfId="162" xr:uid="{00000000-0005-0000-0000-000081000000}"/>
    <cellStyle name="20 % - Accent5 6 2" xfId="331" xr:uid="{00000000-0005-0000-0000-000082000000}"/>
    <cellStyle name="20 % - Accent5 6 3" xfId="454" xr:uid="{00000000-0005-0000-0000-000083000000}"/>
    <cellStyle name="20 % - Accent5 7" xfId="174" xr:uid="{00000000-0005-0000-0000-000084000000}"/>
    <cellStyle name="20 % - Accent5 8" xfId="220" xr:uid="{00000000-0005-0000-0000-000085000000}"/>
    <cellStyle name="20 % - Accent5 9" xfId="343" xr:uid="{00000000-0005-0000-0000-000086000000}"/>
    <cellStyle name="20 % - Accent6" xfId="42" builtinId="50" customBuiltin="1"/>
    <cellStyle name="20 % - Accent6 2" xfId="63" xr:uid="{00000000-0005-0000-0000-000088000000}"/>
    <cellStyle name="20 % - Accent6 2 2" xfId="130" xr:uid="{00000000-0005-0000-0000-000089000000}"/>
    <cellStyle name="20 % - Accent6 2 2 2" xfId="299" xr:uid="{00000000-0005-0000-0000-00008A000000}"/>
    <cellStyle name="20 % - Accent6 2 2 3" xfId="422" xr:uid="{00000000-0005-0000-0000-00008B000000}"/>
    <cellStyle name="20 % - Accent6 2 3" xfId="192" xr:uid="{00000000-0005-0000-0000-00008C000000}"/>
    <cellStyle name="20 % - Accent6 2 4" xfId="238" xr:uid="{00000000-0005-0000-0000-00008D000000}"/>
    <cellStyle name="20 % - Accent6 2 5" xfId="361" xr:uid="{00000000-0005-0000-0000-00008E000000}"/>
    <cellStyle name="20 % - Accent6 3" xfId="82" xr:uid="{00000000-0005-0000-0000-00008F000000}"/>
    <cellStyle name="20 % - Accent6 3 2" xfId="144" xr:uid="{00000000-0005-0000-0000-000090000000}"/>
    <cellStyle name="20 % - Accent6 3 2 2" xfId="313" xr:uid="{00000000-0005-0000-0000-000091000000}"/>
    <cellStyle name="20 % - Accent6 3 2 3" xfId="436" xr:uid="{00000000-0005-0000-0000-000092000000}"/>
    <cellStyle name="20 % - Accent6 3 3" xfId="206" xr:uid="{00000000-0005-0000-0000-000093000000}"/>
    <cellStyle name="20 % - Accent6 3 4" xfId="252" xr:uid="{00000000-0005-0000-0000-000094000000}"/>
    <cellStyle name="20 % - Accent6 3 5" xfId="375" xr:uid="{00000000-0005-0000-0000-000095000000}"/>
    <cellStyle name="20 % - Accent6 4" xfId="102" xr:uid="{00000000-0005-0000-0000-000096000000}"/>
    <cellStyle name="20 % - Accent6 4 2" xfId="271" xr:uid="{00000000-0005-0000-0000-000097000000}"/>
    <cellStyle name="20 % - Accent6 4 3" xfId="394" xr:uid="{00000000-0005-0000-0000-000098000000}"/>
    <cellStyle name="20 % - Accent6 5" xfId="114" xr:uid="{00000000-0005-0000-0000-000099000000}"/>
    <cellStyle name="20 % - Accent6 5 2" xfId="283" xr:uid="{00000000-0005-0000-0000-00009A000000}"/>
    <cellStyle name="20 % - Accent6 5 3" xfId="406" xr:uid="{00000000-0005-0000-0000-00009B000000}"/>
    <cellStyle name="20 % - Accent6 6" xfId="164" xr:uid="{00000000-0005-0000-0000-00009C000000}"/>
    <cellStyle name="20 % - Accent6 6 2" xfId="333" xr:uid="{00000000-0005-0000-0000-00009D000000}"/>
    <cellStyle name="20 % - Accent6 6 3" xfId="456" xr:uid="{00000000-0005-0000-0000-00009E000000}"/>
    <cellStyle name="20 % - Accent6 7" xfId="176" xr:uid="{00000000-0005-0000-0000-00009F000000}"/>
    <cellStyle name="20 % - Accent6 8" xfId="222" xr:uid="{00000000-0005-0000-0000-0000A0000000}"/>
    <cellStyle name="20 % - Accent6 9" xfId="345" xr:uid="{00000000-0005-0000-0000-0000A1000000}"/>
    <cellStyle name="40 % - Accent1" xfId="23" builtinId="31" customBuiltin="1"/>
    <cellStyle name="40 % - Accent1 2" xfId="54" xr:uid="{00000000-0005-0000-0000-0000A3000000}"/>
    <cellStyle name="40 % - Accent1 2 2" xfId="121" xr:uid="{00000000-0005-0000-0000-0000A4000000}"/>
    <cellStyle name="40 % - Accent1 2 2 2" xfId="290" xr:uid="{00000000-0005-0000-0000-0000A5000000}"/>
    <cellStyle name="40 % - Accent1 2 2 3" xfId="413" xr:uid="{00000000-0005-0000-0000-0000A6000000}"/>
    <cellStyle name="40 % - Accent1 2 3" xfId="183" xr:uid="{00000000-0005-0000-0000-0000A7000000}"/>
    <cellStyle name="40 % - Accent1 2 4" xfId="229" xr:uid="{00000000-0005-0000-0000-0000A8000000}"/>
    <cellStyle name="40 % - Accent1 2 5" xfId="352" xr:uid="{00000000-0005-0000-0000-0000A9000000}"/>
    <cellStyle name="40 % - Accent1 3" xfId="73" xr:uid="{00000000-0005-0000-0000-0000AA000000}"/>
    <cellStyle name="40 % - Accent1 3 2" xfId="135" xr:uid="{00000000-0005-0000-0000-0000AB000000}"/>
    <cellStyle name="40 % - Accent1 3 2 2" xfId="304" xr:uid="{00000000-0005-0000-0000-0000AC000000}"/>
    <cellStyle name="40 % - Accent1 3 2 3" xfId="427" xr:uid="{00000000-0005-0000-0000-0000AD000000}"/>
    <cellStyle name="40 % - Accent1 3 3" xfId="197" xr:uid="{00000000-0005-0000-0000-0000AE000000}"/>
    <cellStyle name="40 % - Accent1 3 4" xfId="243" xr:uid="{00000000-0005-0000-0000-0000AF000000}"/>
    <cellStyle name="40 % - Accent1 3 5" xfId="366" xr:uid="{00000000-0005-0000-0000-0000B0000000}"/>
    <cellStyle name="40 % - Accent1 4" xfId="93" xr:uid="{00000000-0005-0000-0000-0000B1000000}"/>
    <cellStyle name="40 % - Accent1 4 2" xfId="262" xr:uid="{00000000-0005-0000-0000-0000B2000000}"/>
    <cellStyle name="40 % - Accent1 4 3" xfId="385" xr:uid="{00000000-0005-0000-0000-0000B3000000}"/>
    <cellStyle name="40 % - Accent1 5" xfId="105" xr:uid="{00000000-0005-0000-0000-0000B4000000}"/>
    <cellStyle name="40 % - Accent1 5 2" xfId="274" xr:uid="{00000000-0005-0000-0000-0000B5000000}"/>
    <cellStyle name="40 % - Accent1 5 3" xfId="397" xr:uid="{00000000-0005-0000-0000-0000B6000000}"/>
    <cellStyle name="40 % - Accent1 6" xfId="155" xr:uid="{00000000-0005-0000-0000-0000B7000000}"/>
    <cellStyle name="40 % - Accent1 6 2" xfId="324" xr:uid="{00000000-0005-0000-0000-0000B8000000}"/>
    <cellStyle name="40 % - Accent1 6 3" xfId="447" xr:uid="{00000000-0005-0000-0000-0000B9000000}"/>
    <cellStyle name="40 % - Accent1 7" xfId="167" xr:uid="{00000000-0005-0000-0000-0000BA000000}"/>
    <cellStyle name="40 % - Accent1 8" xfId="213" xr:uid="{00000000-0005-0000-0000-0000BB000000}"/>
    <cellStyle name="40 % - Accent1 9" xfId="336" xr:uid="{00000000-0005-0000-0000-0000BC000000}"/>
    <cellStyle name="40 % - Accent2" xfId="27" builtinId="35" customBuiltin="1"/>
    <cellStyle name="40 % - Accent2 2" xfId="56" xr:uid="{00000000-0005-0000-0000-0000BE000000}"/>
    <cellStyle name="40 % - Accent2 2 2" xfId="123" xr:uid="{00000000-0005-0000-0000-0000BF000000}"/>
    <cellStyle name="40 % - Accent2 2 2 2" xfId="292" xr:uid="{00000000-0005-0000-0000-0000C0000000}"/>
    <cellStyle name="40 % - Accent2 2 2 3" xfId="415" xr:uid="{00000000-0005-0000-0000-0000C1000000}"/>
    <cellStyle name="40 % - Accent2 2 3" xfId="185" xr:uid="{00000000-0005-0000-0000-0000C2000000}"/>
    <cellStyle name="40 % - Accent2 2 4" xfId="231" xr:uid="{00000000-0005-0000-0000-0000C3000000}"/>
    <cellStyle name="40 % - Accent2 2 5" xfId="354" xr:uid="{00000000-0005-0000-0000-0000C4000000}"/>
    <cellStyle name="40 % - Accent2 3" xfId="75" xr:uid="{00000000-0005-0000-0000-0000C5000000}"/>
    <cellStyle name="40 % - Accent2 3 2" xfId="137" xr:uid="{00000000-0005-0000-0000-0000C6000000}"/>
    <cellStyle name="40 % - Accent2 3 2 2" xfId="306" xr:uid="{00000000-0005-0000-0000-0000C7000000}"/>
    <cellStyle name="40 % - Accent2 3 2 3" xfId="429" xr:uid="{00000000-0005-0000-0000-0000C8000000}"/>
    <cellStyle name="40 % - Accent2 3 3" xfId="199" xr:uid="{00000000-0005-0000-0000-0000C9000000}"/>
    <cellStyle name="40 % - Accent2 3 4" xfId="245" xr:uid="{00000000-0005-0000-0000-0000CA000000}"/>
    <cellStyle name="40 % - Accent2 3 5" xfId="368" xr:uid="{00000000-0005-0000-0000-0000CB000000}"/>
    <cellStyle name="40 % - Accent2 4" xfId="95" xr:uid="{00000000-0005-0000-0000-0000CC000000}"/>
    <cellStyle name="40 % - Accent2 4 2" xfId="264" xr:uid="{00000000-0005-0000-0000-0000CD000000}"/>
    <cellStyle name="40 % - Accent2 4 3" xfId="387" xr:uid="{00000000-0005-0000-0000-0000CE000000}"/>
    <cellStyle name="40 % - Accent2 5" xfId="107" xr:uid="{00000000-0005-0000-0000-0000CF000000}"/>
    <cellStyle name="40 % - Accent2 5 2" xfId="276" xr:uid="{00000000-0005-0000-0000-0000D0000000}"/>
    <cellStyle name="40 % - Accent2 5 3" xfId="399" xr:uid="{00000000-0005-0000-0000-0000D1000000}"/>
    <cellStyle name="40 % - Accent2 6" xfId="157" xr:uid="{00000000-0005-0000-0000-0000D2000000}"/>
    <cellStyle name="40 % - Accent2 6 2" xfId="326" xr:uid="{00000000-0005-0000-0000-0000D3000000}"/>
    <cellStyle name="40 % - Accent2 6 3" xfId="449" xr:uid="{00000000-0005-0000-0000-0000D4000000}"/>
    <cellStyle name="40 % - Accent2 7" xfId="169" xr:uid="{00000000-0005-0000-0000-0000D5000000}"/>
    <cellStyle name="40 % - Accent2 8" xfId="215" xr:uid="{00000000-0005-0000-0000-0000D6000000}"/>
    <cellStyle name="40 % - Accent2 9" xfId="338" xr:uid="{00000000-0005-0000-0000-0000D7000000}"/>
    <cellStyle name="40 % - Accent3" xfId="31" builtinId="39" customBuiltin="1"/>
    <cellStyle name="40 % - Accent3 2" xfId="58" xr:uid="{00000000-0005-0000-0000-0000D9000000}"/>
    <cellStyle name="40 % - Accent3 2 2" xfId="125" xr:uid="{00000000-0005-0000-0000-0000DA000000}"/>
    <cellStyle name="40 % - Accent3 2 2 2" xfId="294" xr:uid="{00000000-0005-0000-0000-0000DB000000}"/>
    <cellStyle name="40 % - Accent3 2 2 3" xfId="417" xr:uid="{00000000-0005-0000-0000-0000DC000000}"/>
    <cellStyle name="40 % - Accent3 2 3" xfId="187" xr:uid="{00000000-0005-0000-0000-0000DD000000}"/>
    <cellStyle name="40 % - Accent3 2 4" xfId="233" xr:uid="{00000000-0005-0000-0000-0000DE000000}"/>
    <cellStyle name="40 % - Accent3 2 5" xfId="356" xr:uid="{00000000-0005-0000-0000-0000DF000000}"/>
    <cellStyle name="40 % - Accent3 3" xfId="77" xr:uid="{00000000-0005-0000-0000-0000E0000000}"/>
    <cellStyle name="40 % - Accent3 3 2" xfId="139" xr:uid="{00000000-0005-0000-0000-0000E1000000}"/>
    <cellStyle name="40 % - Accent3 3 2 2" xfId="308" xr:uid="{00000000-0005-0000-0000-0000E2000000}"/>
    <cellStyle name="40 % - Accent3 3 2 3" xfId="431" xr:uid="{00000000-0005-0000-0000-0000E3000000}"/>
    <cellStyle name="40 % - Accent3 3 3" xfId="201" xr:uid="{00000000-0005-0000-0000-0000E4000000}"/>
    <cellStyle name="40 % - Accent3 3 4" xfId="247" xr:uid="{00000000-0005-0000-0000-0000E5000000}"/>
    <cellStyle name="40 % - Accent3 3 5" xfId="370" xr:uid="{00000000-0005-0000-0000-0000E6000000}"/>
    <cellStyle name="40 % - Accent3 4" xfId="97" xr:uid="{00000000-0005-0000-0000-0000E7000000}"/>
    <cellStyle name="40 % - Accent3 4 2" xfId="266" xr:uid="{00000000-0005-0000-0000-0000E8000000}"/>
    <cellStyle name="40 % - Accent3 4 3" xfId="389" xr:uid="{00000000-0005-0000-0000-0000E9000000}"/>
    <cellStyle name="40 % - Accent3 5" xfId="109" xr:uid="{00000000-0005-0000-0000-0000EA000000}"/>
    <cellStyle name="40 % - Accent3 5 2" xfId="278" xr:uid="{00000000-0005-0000-0000-0000EB000000}"/>
    <cellStyle name="40 % - Accent3 5 3" xfId="401" xr:uid="{00000000-0005-0000-0000-0000EC000000}"/>
    <cellStyle name="40 % - Accent3 6" xfId="159" xr:uid="{00000000-0005-0000-0000-0000ED000000}"/>
    <cellStyle name="40 % - Accent3 6 2" xfId="328" xr:uid="{00000000-0005-0000-0000-0000EE000000}"/>
    <cellStyle name="40 % - Accent3 6 3" xfId="451" xr:uid="{00000000-0005-0000-0000-0000EF000000}"/>
    <cellStyle name="40 % - Accent3 7" xfId="171" xr:uid="{00000000-0005-0000-0000-0000F0000000}"/>
    <cellStyle name="40 % - Accent3 8" xfId="217" xr:uid="{00000000-0005-0000-0000-0000F1000000}"/>
    <cellStyle name="40 % - Accent3 9" xfId="340" xr:uid="{00000000-0005-0000-0000-0000F2000000}"/>
    <cellStyle name="40 % - Accent4" xfId="35" builtinId="43" customBuiltin="1"/>
    <cellStyle name="40 % - Accent4 2" xfId="60" xr:uid="{00000000-0005-0000-0000-0000F4000000}"/>
    <cellStyle name="40 % - Accent4 2 2" xfId="127" xr:uid="{00000000-0005-0000-0000-0000F5000000}"/>
    <cellStyle name="40 % - Accent4 2 2 2" xfId="296" xr:uid="{00000000-0005-0000-0000-0000F6000000}"/>
    <cellStyle name="40 % - Accent4 2 2 3" xfId="419" xr:uid="{00000000-0005-0000-0000-0000F7000000}"/>
    <cellStyle name="40 % - Accent4 2 3" xfId="189" xr:uid="{00000000-0005-0000-0000-0000F8000000}"/>
    <cellStyle name="40 % - Accent4 2 4" xfId="235" xr:uid="{00000000-0005-0000-0000-0000F9000000}"/>
    <cellStyle name="40 % - Accent4 2 5" xfId="358" xr:uid="{00000000-0005-0000-0000-0000FA000000}"/>
    <cellStyle name="40 % - Accent4 3" xfId="79" xr:uid="{00000000-0005-0000-0000-0000FB000000}"/>
    <cellStyle name="40 % - Accent4 3 2" xfId="141" xr:uid="{00000000-0005-0000-0000-0000FC000000}"/>
    <cellStyle name="40 % - Accent4 3 2 2" xfId="310" xr:uid="{00000000-0005-0000-0000-0000FD000000}"/>
    <cellStyle name="40 % - Accent4 3 2 3" xfId="433" xr:uid="{00000000-0005-0000-0000-0000FE000000}"/>
    <cellStyle name="40 % - Accent4 3 3" xfId="203" xr:uid="{00000000-0005-0000-0000-0000FF000000}"/>
    <cellStyle name="40 % - Accent4 3 4" xfId="249" xr:uid="{00000000-0005-0000-0000-000000010000}"/>
    <cellStyle name="40 % - Accent4 3 5" xfId="372" xr:uid="{00000000-0005-0000-0000-000001010000}"/>
    <cellStyle name="40 % - Accent4 4" xfId="99" xr:uid="{00000000-0005-0000-0000-000002010000}"/>
    <cellStyle name="40 % - Accent4 4 2" xfId="268" xr:uid="{00000000-0005-0000-0000-000003010000}"/>
    <cellStyle name="40 % - Accent4 4 3" xfId="391" xr:uid="{00000000-0005-0000-0000-000004010000}"/>
    <cellStyle name="40 % - Accent4 5" xfId="111" xr:uid="{00000000-0005-0000-0000-000005010000}"/>
    <cellStyle name="40 % - Accent4 5 2" xfId="280" xr:uid="{00000000-0005-0000-0000-000006010000}"/>
    <cellStyle name="40 % - Accent4 5 3" xfId="403" xr:uid="{00000000-0005-0000-0000-000007010000}"/>
    <cellStyle name="40 % - Accent4 6" xfId="161" xr:uid="{00000000-0005-0000-0000-000008010000}"/>
    <cellStyle name="40 % - Accent4 6 2" xfId="330" xr:uid="{00000000-0005-0000-0000-000009010000}"/>
    <cellStyle name="40 % - Accent4 6 3" xfId="453" xr:uid="{00000000-0005-0000-0000-00000A010000}"/>
    <cellStyle name="40 % - Accent4 7" xfId="173" xr:uid="{00000000-0005-0000-0000-00000B010000}"/>
    <cellStyle name="40 % - Accent4 8" xfId="219" xr:uid="{00000000-0005-0000-0000-00000C010000}"/>
    <cellStyle name="40 % - Accent4 9" xfId="342" xr:uid="{00000000-0005-0000-0000-00000D010000}"/>
    <cellStyle name="40 % - Accent5" xfId="39" builtinId="47" customBuiltin="1"/>
    <cellStyle name="40 % - Accent5 2" xfId="62" xr:uid="{00000000-0005-0000-0000-00000F010000}"/>
    <cellStyle name="40 % - Accent5 2 2" xfId="129" xr:uid="{00000000-0005-0000-0000-000010010000}"/>
    <cellStyle name="40 % - Accent5 2 2 2" xfId="298" xr:uid="{00000000-0005-0000-0000-000011010000}"/>
    <cellStyle name="40 % - Accent5 2 2 3" xfId="421" xr:uid="{00000000-0005-0000-0000-000012010000}"/>
    <cellStyle name="40 % - Accent5 2 3" xfId="191" xr:uid="{00000000-0005-0000-0000-000013010000}"/>
    <cellStyle name="40 % - Accent5 2 4" xfId="237" xr:uid="{00000000-0005-0000-0000-000014010000}"/>
    <cellStyle name="40 % - Accent5 2 5" xfId="360" xr:uid="{00000000-0005-0000-0000-000015010000}"/>
    <cellStyle name="40 % - Accent5 3" xfId="81" xr:uid="{00000000-0005-0000-0000-000016010000}"/>
    <cellStyle name="40 % - Accent5 3 2" xfId="143" xr:uid="{00000000-0005-0000-0000-000017010000}"/>
    <cellStyle name="40 % - Accent5 3 2 2" xfId="312" xr:uid="{00000000-0005-0000-0000-000018010000}"/>
    <cellStyle name="40 % - Accent5 3 2 3" xfId="435" xr:uid="{00000000-0005-0000-0000-000019010000}"/>
    <cellStyle name="40 % - Accent5 3 3" xfId="205" xr:uid="{00000000-0005-0000-0000-00001A010000}"/>
    <cellStyle name="40 % - Accent5 3 4" xfId="251" xr:uid="{00000000-0005-0000-0000-00001B010000}"/>
    <cellStyle name="40 % - Accent5 3 5" xfId="374" xr:uid="{00000000-0005-0000-0000-00001C010000}"/>
    <cellStyle name="40 % - Accent5 4" xfId="101" xr:uid="{00000000-0005-0000-0000-00001D010000}"/>
    <cellStyle name="40 % - Accent5 4 2" xfId="270" xr:uid="{00000000-0005-0000-0000-00001E010000}"/>
    <cellStyle name="40 % - Accent5 4 3" xfId="393" xr:uid="{00000000-0005-0000-0000-00001F010000}"/>
    <cellStyle name="40 % - Accent5 5" xfId="113" xr:uid="{00000000-0005-0000-0000-000020010000}"/>
    <cellStyle name="40 % - Accent5 5 2" xfId="282" xr:uid="{00000000-0005-0000-0000-000021010000}"/>
    <cellStyle name="40 % - Accent5 5 3" xfId="405" xr:uid="{00000000-0005-0000-0000-000022010000}"/>
    <cellStyle name="40 % - Accent5 6" xfId="163" xr:uid="{00000000-0005-0000-0000-000023010000}"/>
    <cellStyle name="40 % - Accent5 6 2" xfId="332" xr:uid="{00000000-0005-0000-0000-000024010000}"/>
    <cellStyle name="40 % - Accent5 6 3" xfId="455" xr:uid="{00000000-0005-0000-0000-000025010000}"/>
    <cellStyle name="40 % - Accent5 7" xfId="175" xr:uid="{00000000-0005-0000-0000-000026010000}"/>
    <cellStyle name="40 % - Accent5 8" xfId="221" xr:uid="{00000000-0005-0000-0000-000027010000}"/>
    <cellStyle name="40 % - Accent5 9" xfId="344" xr:uid="{00000000-0005-0000-0000-000028010000}"/>
    <cellStyle name="40 % - Accent6" xfId="43" builtinId="51" customBuiltin="1"/>
    <cellStyle name="40 % - Accent6 2" xfId="64" xr:uid="{00000000-0005-0000-0000-00002A010000}"/>
    <cellStyle name="40 % - Accent6 2 2" xfId="131" xr:uid="{00000000-0005-0000-0000-00002B010000}"/>
    <cellStyle name="40 % - Accent6 2 2 2" xfId="300" xr:uid="{00000000-0005-0000-0000-00002C010000}"/>
    <cellStyle name="40 % - Accent6 2 2 3" xfId="423" xr:uid="{00000000-0005-0000-0000-00002D010000}"/>
    <cellStyle name="40 % - Accent6 2 3" xfId="193" xr:uid="{00000000-0005-0000-0000-00002E010000}"/>
    <cellStyle name="40 % - Accent6 2 4" xfId="239" xr:uid="{00000000-0005-0000-0000-00002F010000}"/>
    <cellStyle name="40 % - Accent6 2 5" xfId="362" xr:uid="{00000000-0005-0000-0000-000030010000}"/>
    <cellStyle name="40 % - Accent6 3" xfId="83" xr:uid="{00000000-0005-0000-0000-000031010000}"/>
    <cellStyle name="40 % - Accent6 3 2" xfId="145" xr:uid="{00000000-0005-0000-0000-000032010000}"/>
    <cellStyle name="40 % - Accent6 3 2 2" xfId="314" xr:uid="{00000000-0005-0000-0000-000033010000}"/>
    <cellStyle name="40 % - Accent6 3 2 3" xfId="437" xr:uid="{00000000-0005-0000-0000-000034010000}"/>
    <cellStyle name="40 % - Accent6 3 3" xfId="207" xr:uid="{00000000-0005-0000-0000-000035010000}"/>
    <cellStyle name="40 % - Accent6 3 4" xfId="253" xr:uid="{00000000-0005-0000-0000-000036010000}"/>
    <cellStyle name="40 % - Accent6 3 5" xfId="376" xr:uid="{00000000-0005-0000-0000-000037010000}"/>
    <cellStyle name="40 % - Accent6 4" xfId="103" xr:uid="{00000000-0005-0000-0000-000038010000}"/>
    <cellStyle name="40 % - Accent6 4 2" xfId="272" xr:uid="{00000000-0005-0000-0000-000039010000}"/>
    <cellStyle name="40 % - Accent6 4 3" xfId="395" xr:uid="{00000000-0005-0000-0000-00003A010000}"/>
    <cellStyle name="40 % - Accent6 5" xfId="115" xr:uid="{00000000-0005-0000-0000-00003B010000}"/>
    <cellStyle name="40 % - Accent6 5 2" xfId="284" xr:uid="{00000000-0005-0000-0000-00003C010000}"/>
    <cellStyle name="40 % - Accent6 5 3" xfId="407" xr:uid="{00000000-0005-0000-0000-00003D010000}"/>
    <cellStyle name="40 % - Accent6 6" xfId="165" xr:uid="{00000000-0005-0000-0000-00003E010000}"/>
    <cellStyle name="40 % - Accent6 6 2" xfId="334" xr:uid="{00000000-0005-0000-0000-00003F010000}"/>
    <cellStyle name="40 % - Accent6 6 3" xfId="457" xr:uid="{00000000-0005-0000-0000-000040010000}"/>
    <cellStyle name="40 % - Accent6 7" xfId="177" xr:uid="{00000000-0005-0000-0000-000041010000}"/>
    <cellStyle name="40 % - Accent6 8" xfId="223" xr:uid="{00000000-0005-0000-0000-000042010000}"/>
    <cellStyle name="40 % - Accent6 9" xfId="346" xr:uid="{00000000-0005-0000-0000-000043010000}"/>
    <cellStyle name="60 % - Accent1" xfId="24" builtinId="32" customBuiltin="1"/>
    <cellStyle name="60 % - Accent2" xfId="28" builtinId="36" customBuiltin="1"/>
    <cellStyle name="60 % - Accent3" xfId="32" builtinId="40" customBuiltin="1"/>
    <cellStyle name="60 % - Accent4" xfId="36" builtinId="44" customBuiltin="1"/>
    <cellStyle name="60 % - Accent5" xfId="40" builtinId="48" customBuiltin="1"/>
    <cellStyle name="60 %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Avertissement" xfId="18" builtinId="11" customBuiltin="1"/>
    <cellStyle name="Calcul" xfId="15" builtinId="22" customBuiltin="1"/>
    <cellStyle name="Cellule liée" xfId="16" builtinId="24" customBuiltin="1"/>
    <cellStyle name="Commentaire 2" xfId="46" xr:uid="{00000000-0005-0000-0000-000053010000}"/>
    <cellStyle name="Commentaire 2 2" xfId="85" xr:uid="{00000000-0005-0000-0000-000054010000}"/>
    <cellStyle name="Commentaire 2 2 2" xfId="147" xr:uid="{00000000-0005-0000-0000-000055010000}"/>
    <cellStyle name="Commentaire 2 2 2 2" xfId="316" xr:uid="{00000000-0005-0000-0000-000056010000}"/>
    <cellStyle name="Commentaire 2 2 2 3" xfId="439" xr:uid="{00000000-0005-0000-0000-000057010000}"/>
    <cellStyle name="Commentaire 2 2 3" xfId="209" xr:uid="{00000000-0005-0000-0000-000058010000}"/>
    <cellStyle name="Commentaire 2 2 4" xfId="255" xr:uid="{00000000-0005-0000-0000-000059010000}"/>
    <cellStyle name="Commentaire 2 2 5" xfId="378" xr:uid="{00000000-0005-0000-0000-00005A010000}"/>
    <cellStyle name="Commentaire 2 3" xfId="117" xr:uid="{00000000-0005-0000-0000-00005B010000}"/>
    <cellStyle name="Commentaire 2 3 2" xfId="286" xr:uid="{00000000-0005-0000-0000-00005C010000}"/>
    <cellStyle name="Commentaire 2 3 3" xfId="409" xr:uid="{00000000-0005-0000-0000-00005D010000}"/>
    <cellStyle name="Commentaire 2 4" xfId="179" xr:uid="{00000000-0005-0000-0000-00005E010000}"/>
    <cellStyle name="Commentaire 2 5" xfId="225" xr:uid="{00000000-0005-0000-0000-00005F010000}"/>
    <cellStyle name="Commentaire 2 6" xfId="348" xr:uid="{00000000-0005-0000-0000-000060010000}"/>
    <cellStyle name="Commentaire 3" xfId="52" xr:uid="{00000000-0005-0000-0000-000061010000}"/>
    <cellStyle name="Commentaire 3 2" xfId="119" xr:uid="{00000000-0005-0000-0000-000062010000}"/>
    <cellStyle name="Commentaire 3 2 2" xfId="288" xr:uid="{00000000-0005-0000-0000-000063010000}"/>
    <cellStyle name="Commentaire 3 2 3" xfId="411" xr:uid="{00000000-0005-0000-0000-000064010000}"/>
    <cellStyle name="Commentaire 3 3" xfId="181" xr:uid="{00000000-0005-0000-0000-000065010000}"/>
    <cellStyle name="Commentaire 3 4" xfId="227" xr:uid="{00000000-0005-0000-0000-000066010000}"/>
    <cellStyle name="Commentaire 3 5" xfId="350" xr:uid="{00000000-0005-0000-0000-000067010000}"/>
    <cellStyle name="Commentaire 4" xfId="71" xr:uid="{00000000-0005-0000-0000-000068010000}"/>
    <cellStyle name="Commentaire 4 2" xfId="133" xr:uid="{00000000-0005-0000-0000-000069010000}"/>
    <cellStyle name="Commentaire 4 2 2" xfId="302" xr:uid="{00000000-0005-0000-0000-00006A010000}"/>
    <cellStyle name="Commentaire 4 2 3" xfId="425" xr:uid="{00000000-0005-0000-0000-00006B010000}"/>
    <cellStyle name="Commentaire 4 3" xfId="195" xr:uid="{00000000-0005-0000-0000-00006C010000}"/>
    <cellStyle name="Commentaire 4 4" xfId="241" xr:uid="{00000000-0005-0000-0000-00006D010000}"/>
    <cellStyle name="Commentaire 4 5" xfId="364" xr:uid="{00000000-0005-0000-0000-00006E010000}"/>
    <cellStyle name="Commentaire 5" xfId="91" xr:uid="{00000000-0005-0000-0000-00006F010000}"/>
    <cellStyle name="Commentaire 5 2" xfId="260" xr:uid="{00000000-0005-0000-0000-000070010000}"/>
    <cellStyle name="Commentaire 5 3" xfId="383" xr:uid="{00000000-0005-0000-0000-000071010000}"/>
    <cellStyle name="Commentaire 6" xfId="153" xr:uid="{00000000-0005-0000-0000-000072010000}"/>
    <cellStyle name="Commentaire 6 2" xfId="322" xr:uid="{00000000-0005-0000-0000-000073010000}"/>
    <cellStyle name="Commentaire 6 3" xfId="445" xr:uid="{00000000-0005-0000-0000-000074010000}"/>
    <cellStyle name="Entrée" xfId="13" builtinId="20" customBuiltin="1"/>
    <cellStyle name="Euro" xfId="1" xr:uid="{00000000-0005-0000-0000-000076010000}"/>
    <cellStyle name="Insatisfaisant" xfId="11" builtinId="27" customBuiltin="1"/>
    <cellStyle name="Lien hypertexte" xfId="2" builtinId="8"/>
    <cellStyle name="Lien hypertexte 2" xfId="47" xr:uid="{00000000-0005-0000-0000-000079010000}"/>
    <cellStyle name="Lien hypertexte 3" xfId="68" xr:uid="{00000000-0005-0000-0000-00007A010000}"/>
    <cellStyle name="Lien hypertexte visité" xfId="48" builtinId="9" customBuiltin="1"/>
    <cellStyle name="Milliers" xfId="3" builtinId="3"/>
    <cellStyle name="Milliers 2" xfId="50" xr:uid="{00000000-0005-0000-0000-00007D010000}"/>
    <cellStyle name="Milliers 3" xfId="66" xr:uid="{00000000-0005-0000-0000-00007E010000}"/>
    <cellStyle name="Monétaire 2" xfId="151" xr:uid="{00000000-0005-0000-0000-00007F010000}"/>
    <cellStyle name="Monétaire 2 2" xfId="320" xr:uid="{00000000-0005-0000-0000-000080010000}"/>
    <cellStyle name="Monétaire 2 3" xfId="443" xr:uid="{00000000-0005-0000-0000-000081010000}"/>
    <cellStyle name="Neutre" xfId="12" builtinId="28" customBuiltin="1"/>
    <cellStyle name="Normal" xfId="0" builtinId="0"/>
    <cellStyle name="Normal 10" xfId="90" xr:uid="{00000000-0005-0000-0000-000084010000}"/>
    <cellStyle name="Normal 10 2" xfId="259" xr:uid="{00000000-0005-0000-0000-000085010000}"/>
    <cellStyle name="Normal 10 3" xfId="382" xr:uid="{00000000-0005-0000-0000-000086010000}"/>
    <cellStyle name="Normal 11" xfId="152" xr:uid="{00000000-0005-0000-0000-000087010000}"/>
    <cellStyle name="Normal 11 2" xfId="321" xr:uid="{00000000-0005-0000-0000-000088010000}"/>
    <cellStyle name="Normal 11 3" xfId="444" xr:uid="{00000000-0005-0000-0000-000089010000}"/>
    <cellStyle name="Normal 2" xfId="45" xr:uid="{00000000-0005-0000-0000-00008A010000}"/>
    <cellStyle name="Normal 2 2" xfId="86" xr:uid="{00000000-0005-0000-0000-00008B010000}"/>
    <cellStyle name="Normal 2 3" xfId="84" xr:uid="{00000000-0005-0000-0000-00008C010000}"/>
    <cellStyle name="Normal 2 3 2" xfId="146" xr:uid="{00000000-0005-0000-0000-00008D010000}"/>
    <cellStyle name="Normal 2 3 2 2" xfId="315" xr:uid="{00000000-0005-0000-0000-00008E010000}"/>
    <cellStyle name="Normal 2 3 2 3" xfId="438" xr:uid="{00000000-0005-0000-0000-00008F010000}"/>
    <cellStyle name="Normal 2 3 3" xfId="208" xr:uid="{00000000-0005-0000-0000-000090010000}"/>
    <cellStyle name="Normal 2 3 4" xfId="254" xr:uid="{00000000-0005-0000-0000-000091010000}"/>
    <cellStyle name="Normal 2 3 5" xfId="377" xr:uid="{00000000-0005-0000-0000-000092010000}"/>
    <cellStyle name="Normal 2 4" xfId="116" xr:uid="{00000000-0005-0000-0000-000093010000}"/>
    <cellStyle name="Normal 2 4 2" xfId="285" xr:uid="{00000000-0005-0000-0000-000094010000}"/>
    <cellStyle name="Normal 2 4 3" xfId="408" xr:uid="{00000000-0005-0000-0000-000095010000}"/>
    <cellStyle name="Normal 2 5" xfId="178" xr:uid="{00000000-0005-0000-0000-000096010000}"/>
    <cellStyle name="Normal 2 6" xfId="224" xr:uid="{00000000-0005-0000-0000-000097010000}"/>
    <cellStyle name="Normal 2 7" xfId="347" xr:uid="{00000000-0005-0000-0000-000098010000}"/>
    <cellStyle name="Normal 3" xfId="49" xr:uid="{00000000-0005-0000-0000-000099010000}"/>
    <cellStyle name="Normal 4" xfId="51" xr:uid="{00000000-0005-0000-0000-00009A010000}"/>
    <cellStyle name="Normal 4 2" xfId="118" xr:uid="{00000000-0005-0000-0000-00009B010000}"/>
    <cellStyle name="Normal 4 2 2" xfId="287" xr:uid="{00000000-0005-0000-0000-00009C010000}"/>
    <cellStyle name="Normal 4 2 3" xfId="410" xr:uid="{00000000-0005-0000-0000-00009D010000}"/>
    <cellStyle name="Normal 4 3" xfId="180" xr:uid="{00000000-0005-0000-0000-00009E010000}"/>
    <cellStyle name="Normal 4 4" xfId="226" xr:uid="{00000000-0005-0000-0000-00009F010000}"/>
    <cellStyle name="Normal 4 5" xfId="349" xr:uid="{00000000-0005-0000-0000-0000A0010000}"/>
    <cellStyle name="Normal 5" xfId="65" xr:uid="{00000000-0005-0000-0000-0000A1010000}"/>
    <cellStyle name="Normal 6" xfId="70" xr:uid="{00000000-0005-0000-0000-0000A2010000}"/>
    <cellStyle name="Normal 6 2" xfId="132" xr:uid="{00000000-0005-0000-0000-0000A3010000}"/>
    <cellStyle name="Normal 6 2 2" xfId="301" xr:uid="{00000000-0005-0000-0000-0000A4010000}"/>
    <cellStyle name="Normal 6 2 3" xfId="424" xr:uid="{00000000-0005-0000-0000-0000A5010000}"/>
    <cellStyle name="Normal 6 3" xfId="194" xr:uid="{00000000-0005-0000-0000-0000A6010000}"/>
    <cellStyle name="Normal 6 4" xfId="240" xr:uid="{00000000-0005-0000-0000-0000A7010000}"/>
    <cellStyle name="Normal 6 5" xfId="363" xr:uid="{00000000-0005-0000-0000-0000A8010000}"/>
    <cellStyle name="Normal 7" xfId="87" xr:uid="{00000000-0005-0000-0000-0000A9010000}"/>
    <cellStyle name="Normal 7 2" xfId="148" xr:uid="{00000000-0005-0000-0000-0000AA010000}"/>
    <cellStyle name="Normal 7 2 2" xfId="317" xr:uid="{00000000-0005-0000-0000-0000AB010000}"/>
    <cellStyle name="Normal 7 2 3" xfId="440" xr:uid="{00000000-0005-0000-0000-0000AC010000}"/>
    <cellStyle name="Normal 7 3" xfId="210" xr:uid="{00000000-0005-0000-0000-0000AD010000}"/>
    <cellStyle name="Normal 7 4" xfId="256" xr:uid="{00000000-0005-0000-0000-0000AE010000}"/>
    <cellStyle name="Normal 7 5" xfId="379" xr:uid="{00000000-0005-0000-0000-0000AF010000}"/>
    <cellStyle name="Normal 8" xfId="88" xr:uid="{00000000-0005-0000-0000-0000B0010000}"/>
    <cellStyle name="Normal 8 2" xfId="149" xr:uid="{00000000-0005-0000-0000-0000B1010000}"/>
    <cellStyle name="Normal 8 2 2" xfId="318" xr:uid="{00000000-0005-0000-0000-0000B2010000}"/>
    <cellStyle name="Normal 8 2 3" xfId="441" xr:uid="{00000000-0005-0000-0000-0000B3010000}"/>
    <cellStyle name="Normal 8 3" xfId="211" xr:uid="{00000000-0005-0000-0000-0000B4010000}"/>
    <cellStyle name="Normal 8 4" xfId="257" xr:uid="{00000000-0005-0000-0000-0000B5010000}"/>
    <cellStyle name="Normal 8 5" xfId="380" xr:uid="{00000000-0005-0000-0000-0000B6010000}"/>
    <cellStyle name="Normal 9" xfId="89" xr:uid="{00000000-0005-0000-0000-0000B7010000}"/>
    <cellStyle name="Normal 9 2" xfId="150" xr:uid="{00000000-0005-0000-0000-0000B8010000}"/>
    <cellStyle name="Normal 9 2 2" xfId="319" xr:uid="{00000000-0005-0000-0000-0000B9010000}"/>
    <cellStyle name="Normal 9 2 3" xfId="442" xr:uid="{00000000-0005-0000-0000-0000BA010000}"/>
    <cellStyle name="Normal 9 3" xfId="258" xr:uid="{00000000-0005-0000-0000-0000BB010000}"/>
    <cellStyle name="Normal 9 4" xfId="381" xr:uid="{00000000-0005-0000-0000-0000BC010000}"/>
    <cellStyle name="Normal_CNAF_I_04" xfId="461" xr:uid="{814D3FDE-E4F0-420B-9D07-4B1B405AF49B}"/>
    <cellStyle name="Normal_com" xfId="459" xr:uid="{AE2A49FF-BA49-490F-8568-3BD7A00E8AA9}"/>
    <cellStyle name="Normal_FINCOM" xfId="458" xr:uid="{2A906B0A-6863-4A5A-B992-3C4214A5C8D3}"/>
    <cellStyle name="Normal_iris 2009" xfId="462" xr:uid="{552633A0-0A0B-4494-AAC5-84CD48A89429}"/>
    <cellStyle name="Normal_ZUS_CAF_311208" xfId="460" xr:uid="{E1EA0C8F-01C7-4AA3-BE07-6A0750380B79}"/>
    <cellStyle name="Pourcentage" xfId="4" builtinId="5"/>
    <cellStyle name="Pourcentage 2" xfId="67" xr:uid="{00000000-0005-0000-0000-0000BE010000}"/>
    <cellStyle name="Satisfaisant" xfId="10" builtinId="26" customBuiltin="1"/>
    <cellStyle name="Sortie" xfId="14" builtinId="21" customBuiltin="1"/>
    <cellStyle name="Texte explicatif" xfId="19" builtinId="53" customBuiltin="1"/>
    <cellStyle name="Texte explicatif 2" xfId="69" xr:uid="{00000000-0005-0000-0000-0000C2010000}"/>
    <cellStyle name="Titre" xfId="5" builtinId="15" customBuiltin="1"/>
    <cellStyle name="Titre 1" xfId="6" builtinId="16" customBuiltin="1"/>
    <cellStyle name="Titre 2" xfId="7" builtinId="17" customBuiltin="1"/>
    <cellStyle name="Titre 3" xfId="8" builtinId="18" customBuiltin="1"/>
    <cellStyle name="Titre 4" xfId="9" builtinId="19" customBuiltin="1"/>
    <cellStyle name="Total" xfId="20" builtinId="25" customBuiltin="1"/>
    <cellStyle name="Vérification" xfId="17" builtinId="23" customBuiltin="1"/>
  </cellStyles>
  <dxfs count="2">
    <dxf>
      <fill>
        <patternFill>
          <bgColor rgb="FF7030A0"/>
        </patternFill>
      </fill>
    </dxf>
    <dxf>
      <fill>
        <patternFill>
          <bgColor theme="7" tint="0.39994506668294322"/>
        </patternFill>
      </fill>
    </dxf>
  </dxfs>
  <tableStyles count="0" defaultTableStyle="TableStyleMedium2" defaultPivotStyle="PivotStyleLight16"/>
  <colors>
    <mruColors>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4</xdr:row>
      <xdr:rowOff>85725</xdr:rowOff>
    </xdr:to>
    <xdr:pic>
      <xdr:nvPicPr>
        <xdr:cNvPr id="2049" name="Picture 1">
          <a:extLst>
            <a:ext uri="{FF2B5EF4-FFF2-40B4-BE49-F238E27FC236}">
              <a16:creationId xmlns:a16="http://schemas.microsoft.com/office/drawing/2014/main" id="{00000000-0008-0000-00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1505" name="Picture 1">
          <a:extLst>
            <a:ext uri="{FF2B5EF4-FFF2-40B4-BE49-F238E27FC236}">
              <a16:creationId xmlns:a16="http://schemas.microsoft.com/office/drawing/2014/main" id="{00000000-0008-0000-0900-0000015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952500</xdr:colOff>
      <xdr:row>1</xdr:row>
      <xdr:rowOff>19050</xdr:rowOff>
    </xdr:from>
    <xdr:to>
      <xdr:col>0</xdr:col>
      <xdr:colOff>1590675</xdr:colOff>
      <xdr:row>7</xdr:row>
      <xdr:rowOff>85725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09550"/>
          <a:ext cx="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1025" name="Picture 1">
          <a:extLst>
            <a:ext uri="{FF2B5EF4-FFF2-40B4-BE49-F238E27FC236}">
              <a16:creationId xmlns:a16="http://schemas.microsoft.com/office/drawing/2014/main" id="{00000000-0008-0000-01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3073" name="Picture 1">
          <a:extLst>
            <a:ext uri="{FF2B5EF4-FFF2-40B4-BE49-F238E27FC236}">
              <a16:creationId xmlns:a16="http://schemas.microsoft.com/office/drawing/2014/main" id="{00000000-0008-0000-0200-000001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4097" name="Picture 1">
          <a:extLst>
            <a:ext uri="{FF2B5EF4-FFF2-40B4-BE49-F238E27FC236}">
              <a16:creationId xmlns:a16="http://schemas.microsoft.com/office/drawing/2014/main" id="{00000000-0008-0000-0300-000001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5121" name="Picture 1">
          <a:extLst>
            <a:ext uri="{FF2B5EF4-FFF2-40B4-BE49-F238E27FC236}">
              <a16:creationId xmlns:a16="http://schemas.microsoft.com/office/drawing/2014/main" id="{00000000-0008-0000-0500-000001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6145" name="Picture 1">
          <a:extLst>
            <a:ext uri="{FF2B5EF4-FFF2-40B4-BE49-F238E27FC236}">
              <a16:creationId xmlns:a16="http://schemas.microsoft.com/office/drawing/2014/main" id="{00000000-0008-0000-0600-000001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2" name="Picture 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638175</xdr:colOff>
      <xdr:row>5</xdr:row>
      <xdr:rowOff>114300</xdr:rowOff>
    </xdr:to>
    <xdr:pic>
      <xdr:nvPicPr>
        <xdr:cNvPr id="8193" name="Picture 1">
          <a:extLst>
            <a:ext uri="{FF2B5EF4-FFF2-40B4-BE49-F238E27FC236}">
              <a16:creationId xmlns:a16="http://schemas.microsoft.com/office/drawing/2014/main" id="{00000000-0008-0000-0800-000001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38175" cy="923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3:Q40"/>
  <sheetViews>
    <sheetView showGridLines="0" tabSelected="1" zoomScale="115" zoomScaleNormal="115" zoomScaleSheetLayoutView="100" workbookViewId="0">
      <selection activeCell="T22" sqref="T22"/>
    </sheetView>
  </sheetViews>
  <sheetFormatPr baseColWidth="10" defaultRowHeight="12.75" x14ac:dyDescent="0.2"/>
  <cols>
    <col min="1" max="1" width="9.7109375" customWidth="1"/>
    <col min="2" max="2" width="4.42578125" customWidth="1"/>
    <col min="8" max="8" width="6.140625" customWidth="1"/>
    <col min="9" max="9" width="4.42578125" customWidth="1"/>
    <col min="10" max="10" width="30.7109375" customWidth="1"/>
    <col min="12" max="12" width="5.140625" customWidth="1"/>
    <col min="13" max="13" width="4" customWidth="1"/>
    <col min="14" max="14" width="1.85546875" customWidth="1"/>
    <col min="15" max="15" width="11.42578125" customWidth="1"/>
  </cols>
  <sheetData>
    <row r="3" spans="2:15" ht="20.25" x14ac:dyDescent="0.3">
      <c r="B3" s="489" t="s">
        <v>83</v>
      </c>
      <c r="C3" s="489"/>
      <c r="D3" s="489"/>
      <c r="E3" s="489"/>
      <c r="F3" s="489"/>
      <c r="G3" s="489"/>
      <c r="H3" s="489"/>
      <c r="I3" s="489"/>
      <c r="J3" s="489"/>
      <c r="K3" s="489"/>
    </row>
    <row r="4" spans="2:15" ht="20.25" x14ac:dyDescent="0.3">
      <c r="B4" s="489" t="s">
        <v>293</v>
      </c>
      <c r="C4" s="489"/>
      <c r="D4" s="489"/>
      <c r="E4" s="489"/>
      <c r="F4" s="489"/>
      <c r="G4" s="489"/>
      <c r="H4" s="489"/>
      <c r="I4" s="489"/>
      <c r="J4" s="489"/>
      <c r="K4" s="489"/>
      <c r="L4" s="489"/>
      <c r="M4" s="489"/>
      <c r="N4" s="489"/>
    </row>
    <row r="7" spans="2:15" ht="19.5" x14ac:dyDescent="0.3">
      <c r="B7" s="24" t="s">
        <v>146</v>
      </c>
    </row>
    <row r="9" spans="2:15" ht="15" x14ac:dyDescent="0.25">
      <c r="B9" s="3" t="s">
        <v>107</v>
      </c>
      <c r="I9" s="3" t="s">
        <v>217</v>
      </c>
      <c r="O9" s="1" t="s">
        <v>218</v>
      </c>
    </row>
    <row r="10" spans="2:15" x14ac:dyDescent="0.2">
      <c r="C10" s="23" t="s">
        <v>33</v>
      </c>
      <c r="F10" s="1" t="s">
        <v>87</v>
      </c>
    </row>
    <row r="11" spans="2:15" ht="15" x14ac:dyDescent="0.25">
      <c r="C11" s="23" t="s">
        <v>84</v>
      </c>
      <c r="F11" s="1" t="s">
        <v>87</v>
      </c>
      <c r="I11" s="3" t="s">
        <v>137</v>
      </c>
    </row>
    <row r="12" spans="2:15" x14ac:dyDescent="0.2">
      <c r="C12" s="23" t="s">
        <v>163</v>
      </c>
      <c r="F12" s="1" t="s">
        <v>87</v>
      </c>
      <c r="J12" t="s">
        <v>138</v>
      </c>
      <c r="O12" s="1" t="s">
        <v>141</v>
      </c>
    </row>
    <row r="13" spans="2:15" x14ac:dyDescent="0.2">
      <c r="C13" s="23" t="s">
        <v>34</v>
      </c>
      <c r="F13" s="1" t="s">
        <v>87</v>
      </c>
      <c r="J13" t="s">
        <v>139</v>
      </c>
      <c r="O13" s="1" t="s">
        <v>141</v>
      </c>
    </row>
    <row r="14" spans="2:15" x14ac:dyDescent="0.2">
      <c r="C14" s="23" t="s">
        <v>81</v>
      </c>
      <c r="F14" s="1" t="s">
        <v>87</v>
      </c>
      <c r="J14" t="s">
        <v>140</v>
      </c>
      <c r="O14" s="1" t="s">
        <v>141</v>
      </c>
    </row>
    <row r="15" spans="2:15" x14ac:dyDescent="0.2">
      <c r="C15" s="23" t="s">
        <v>82</v>
      </c>
      <c r="F15" s="1" t="s">
        <v>87</v>
      </c>
      <c r="J15" s="23" t="s">
        <v>225</v>
      </c>
      <c r="O15" s="1" t="s">
        <v>226</v>
      </c>
    </row>
    <row r="16" spans="2:15" x14ac:dyDescent="0.2">
      <c r="C16" s="23" t="s">
        <v>85</v>
      </c>
      <c r="F16" s="1" t="s">
        <v>87</v>
      </c>
    </row>
    <row r="17" spans="2:17" ht="12" customHeight="1" x14ac:dyDescent="0.2">
      <c r="C17" s="23" t="s">
        <v>2</v>
      </c>
      <c r="F17" s="1" t="s">
        <v>87</v>
      </c>
    </row>
    <row r="18" spans="2:17" ht="15" x14ac:dyDescent="0.25">
      <c r="I18" s="3" t="s">
        <v>142</v>
      </c>
    </row>
    <row r="19" spans="2:17" x14ac:dyDescent="0.2">
      <c r="J19" t="s">
        <v>143</v>
      </c>
      <c r="O19" s="1" t="s">
        <v>145</v>
      </c>
    </row>
    <row r="20" spans="2:17" ht="15" x14ac:dyDescent="0.25">
      <c r="B20" s="3" t="s">
        <v>164</v>
      </c>
      <c r="J20" t="s">
        <v>144</v>
      </c>
      <c r="O20" s="1" t="s">
        <v>145</v>
      </c>
    </row>
    <row r="21" spans="2:17" x14ac:dyDescent="0.2">
      <c r="B21" s="10"/>
      <c r="C21" s="23" t="s">
        <v>88</v>
      </c>
      <c r="F21" s="1" t="s">
        <v>104</v>
      </c>
    </row>
    <row r="22" spans="2:17" ht="15" x14ac:dyDescent="0.25">
      <c r="C22" s="23" t="s">
        <v>89</v>
      </c>
      <c r="F22" s="1" t="s">
        <v>104</v>
      </c>
      <c r="I22" s="3" t="s">
        <v>274</v>
      </c>
      <c r="O22" s="1" t="s">
        <v>275</v>
      </c>
    </row>
    <row r="24" spans="2:17" ht="15" x14ac:dyDescent="0.25">
      <c r="I24" s="3" t="s">
        <v>314</v>
      </c>
      <c r="O24" s="1" t="s">
        <v>315</v>
      </c>
    </row>
    <row r="25" spans="2:17" ht="15" x14ac:dyDescent="0.25">
      <c r="B25" s="3" t="s">
        <v>106</v>
      </c>
      <c r="F25" s="1" t="s">
        <v>112</v>
      </c>
      <c r="I25" s="426"/>
    </row>
    <row r="26" spans="2:17" ht="15" x14ac:dyDescent="0.25">
      <c r="I26" s="3" t="s">
        <v>316</v>
      </c>
      <c r="O26" s="1" t="s">
        <v>317</v>
      </c>
    </row>
    <row r="27" spans="2:17" x14ac:dyDescent="0.2">
      <c r="I27" s="426"/>
    </row>
    <row r="28" spans="2:17" ht="15" x14ac:dyDescent="0.25">
      <c r="B28" s="3" t="s">
        <v>113</v>
      </c>
      <c r="H28" s="428"/>
      <c r="I28" s="429"/>
      <c r="J28" s="428"/>
      <c r="K28" s="428"/>
      <c r="L28" s="429"/>
      <c r="M28" s="429"/>
      <c r="N28" s="429"/>
      <c r="O28" s="429"/>
      <c r="P28" s="428"/>
    </row>
    <row r="29" spans="2:17" ht="12.75" customHeight="1" x14ac:dyDescent="0.2">
      <c r="C29" t="s">
        <v>162</v>
      </c>
      <c r="F29" s="1" t="s">
        <v>135</v>
      </c>
      <c r="H29" s="429"/>
      <c r="I29" s="429"/>
      <c r="J29" s="428"/>
      <c r="K29" s="428"/>
      <c r="L29" s="429"/>
      <c r="M29" s="429"/>
      <c r="N29" s="429"/>
      <c r="O29" s="430"/>
      <c r="P29" s="428"/>
    </row>
    <row r="30" spans="2:17" x14ac:dyDescent="0.2">
      <c r="C30" t="s">
        <v>114</v>
      </c>
      <c r="F30" s="1" t="s">
        <v>135</v>
      </c>
    </row>
    <row r="31" spans="2:17" x14ac:dyDescent="0.2">
      <c r="C31" t="s">
        <v>115</v>
      </c>
      <c r="F31" s="1" t="s">
        <v>135</v>
      </c>
      <c r="H31" s="480" t="s">
        <v>307</v>
      </c>
      <c r="I31" s="481"/>
      <c r="J31" s="481"/>
      <c r="K31" s="481"/>
      <c r="L31" s="481"/>
      <c r="M31" s="481"/>
      <c r="N31" s="481"/>
      <c r="O31" s="481"/>
      <c r="P31" s="481"/>
      <c r="Q31" s="482"/>
    </row>
    <row r="32" spans="2:17" x14ac:dyDescent="0.2">
      <c r="C32" t="s">
        <v>130</v>
      </c>
      <c r="F32" s="1" t="s">
        <v>135</v>
      </c>
      <c r="H32" s="483"/>
      <c r="I32" s="484"/>
      <c r="J32" s="484"/>
      <c r="K32" s="484"/>
      <c r="L32" s="484"/>
      <c r="M32" s="484"/>
      <c r="N32" s="484"/>
      <c r="O32" s="484"/>
      <c r="P32" s="484"/>
      <c r="Q32" s="485"/>
    </row>
    <row r="33" spans="1:17" ht="12.75" customHeight="1" x14ac:dyDescent="0.2">
      <c r="C33" t="s">
        <v>116</v>
      </c>
      <c r="F33" s="1" t="s">
        <v>136</v>
      </c>
      <c r="H33" s="486"/>
      <c r="I33" s="487"/>
      <c r="J33" s="487"/>
      <c r="K33" s="487"/>
      <c r="L33" s="487"/>
      <c r="M33" s="487"/>
      <c r="N33" s="487"/>
      <c r="O33" s="487"/>
      <c r="P33" s="487"/>
      <c r="Q33" s="488"/>
    </row>
    <row r="34" spans="1:17" ht="12.75" customHeight="1" x14ac:dyDescent="0.2">
      <c r="F34" s="1"/>
    </row>
    <row r="35" spans="1:17" ht="4.5" customHeight="1" x14ac:dyDescent="0.2">
      <c r="C35" s="32"/>
      <c r="D35" s="32"/>
      <c r="H35" s="427"/>
      <c r="I35" s="427"/>
      <c r="J35" s="427"/>
      <c r="K35" s="427"/>
      <c r="L35" s="427"/>
      <c r="M35" s="427"/>
      <c r="N35" s="427"/>
      <c r="O35" s="427"/>
      <c r="P35" s="427"/>
      <c r="Q35" s="427"/>
    </row>
    <row r="36" spans="1:17" ht="40.5" customHeight="1" x14ac:dyDescent="0.2">
      <c r="A36" s="479" t="s">
        <v>291</v>
      </c>
      <c r="B36" s="479"/>
      <c r="C36" s="479"/>
      <c r="D36" s="479"/>
      <c r="E36" s="479"/>
      <c r="F36" s="479"/>
      <c r="G36" s="479"/>
      <c r="H36" s="479"/>
      <c r="I36" s="479"/>
      <c r="J36" s="479"/>
      <c r="K36" s="479"/>
      <c r="L36" s="479"/>
      <c r="M36" s="479"/>
      <c r="N36" s="479"/>
      <c r="O36" s="479"/>
      <c r="P36" s="479"/>
      <c r="Q36" s="479"/>
    </row>
    <row r="37" spans="1:17" x14ac:dyDescent="0.2">
      <c r="A37" s="427"/>
      <c r="B37" s="427"/>
      <c r="C37" s="427"/>
      <c r="D37" s="427"/>
      <c r="E37" s="427"/>
      <c r="F37" s="427"/>
      <c r="G37" s="427"/>
      <c r="H37" s="427"/>
      <c r="I37" s="427"/>
      <c r="J37" s="427"/>
      <c r="K37" s="427"/>
      <c r="L37" s="427"/>
      <c r="M37" s="427"/>
      <c r="N37" s="427"/>
      <c r="O37" s="427"/>
      <c r="P37" s="427"/>
      <c r="Q37" s="427"/>
    </row>
    <row r="38" spans="1:17" x14ac:dyDescent="0.2">
      <c r="A38" s="427"/>
      <c r="B38" s="427"/>
      <c r="C38" s="427"/>
      <c r="D38" s="427"/>
      <c r="E38" s="427"/>
      <c r="F38" s="427"/>
      <c r="G38" s="427"/>
      <c r="Q38" s="32"/>
    </row>
    <row r="39" spans="1:17" x14ac:dyDescent="0.2">
      <c r="A39" s="427"/>
      <c r="B39" s="427"/>
      <c r="C39" s="427"/>
      <c r="D39" s="427"/>
      <c r="E39" s="427"/>
      <c r="F39" s="427"/>
      <c r="G39" s="427"/>
    </row>
    <row r="40" spans="1:17" x14ac:dyDescent="0.2">
      <c r="G40" s="32"/>
    </row>
  </sheetData>
  <mergeCells count="4">
    <mergeCell ref="A36:Q36"/>
    <mergeCell ref="H31:Q33"/>
    <mergeCell ref="B3:K3"/>
    <mergeCell ref="B4:N4"/>
  </mergeCells>
  <phoneticPr fontId="16" type="noConversion"/>
  <hyperlinks>
    <hyperlink ref="F10" location="ALLOC!B11" display="ALLOC" xr:uid="{00000000-0004-0000-0000-000000000000}"/>
    <hyperlink ref="F11" location="ALLOC!C11" display="ALLOC" xr:uid="{00000000-0004-0000-0000-000001000000}"/>
    <hyperlink ref="F12" location="ALLOC!D11" display="ALLOC" xr:uid="{00000000-0004-0000-0000-000002000000}"/>
    <hyperlink ref="F13" location="ALLOC!F11" display="ALLOC" xr:uid="{00000000-0004-0000-0000-000003000000}"/>
    <hyperlink ref="F14" location="ALLOC!O11" display="ALLOC" xr:uid="{00000000-0004-0000-0000-000004000000}"/>
    <hyperlink ref="F16" location="ALLOC!X11" display="ALLOC" xr:uid="{00000000-0004-0000-0000-000005000000}"/>
    <hyperlink ref="F15" location="ALLOC!R11" display="ALLOC" xr:uid="{00000000-0004-0000-0000-000006000000}"/>
    <hyperlink ref="F21" location="PREST_ENF!B8" display="PREST_ENF" xr:uid="{00000000-0004-0000-0000-000007000000}"/>
    <hyperlink ref="F22" location="PREST_ENF!J8" display="PREST_ENF" xr:uid="{00000000-0004-0000-0000-000008000000}"/>
    <hyperlink ref="F25" location="AIDE_LOGT!B9" display="AIDE_LOGT" xr:uid="{00000000-0004-0000-0000-000009000000}"/>
    <hyperlink ref="F30" location="MINIMA_1!O8" display="MINIMA_1" xr:uid="{00000000-0004-0000-0000-00000A000000}"/>
    <hyperlink ref="F31" location="MINIMA_1!W8" display="MINIMA_1" xr:uid="{00000000-0004-0000-0000-00000B000000}"/>
    <hyperlink ref="F32" location="MINIMA_1!AA8" display="MINIMA_1" xr:uid="{00000000-0004-0000-0000-00000C000000}"/>
    <hyperlink ref="F33" location="MINIMA_2!B8" display="MINIMA_2" xr:uid="{00000000-0004-0000-0000-00000D000000}"/>
    <hyperlink ref="O12" location="RESS!B8" display="RESS" xr:uid="{00000000-0004-0000-0000-00000E000000}"/>
    <hyperlink ref="O13" location="RESS!H8" display="RESS" xr:uid="{00000000-0004-0000-0000-00000F000000}"/>
    <hyperlink ref="O14" location="RESS!L8" display="RESS" xr:uid="{00000000-0004-0000-0000-000010000000}"/>
    <hyperlink ref="O19" location="ENFANT!B8" display="ENFANT" xr:uid="{00000000-0004-0000-0000-000011000000}"/>
    <hyperlink ref="O20" location="ENFANT!C8" display="ENFANT" xr:uid="{00000000-0004-0000-0000-000012000000}"/>
    <hyperlink ref="F17" location="ALLOC!AC11" display="ALLOC" xr:uid="{00000000-0004-0000-0000-000013000000}"/>
    <hyperlink ref="F29" location="MINIMA_1!AA8" display="MINIMA_1" xr:uid="{00000000-0004-0000-0000-000014000000}"/>
    <hyperlink ref="O22" location="MONTANTS_PAYES!Zone_d_impression" display="MONTANTS_PAYES" xr:uid="{00000000-0004-0000-0000-000015000000}"/>
    <hyperlink ref="O15" location="'BAS REVENUS'!L8" display="BASREV" xr:uid="{00000000-0004-0000-0000-000016000000}"/>
    <hyperlink ref="O9" location="PPA!B9" display="PPA" xr:uid="{00000000-0004-0000-0000-000017000000}"/>
    <hyperlink ref="O24" location="QPV!A1" display="QPV" xr:uid="{7FDD3B5B-4E69-4101-843A-9A986B8AB1AD}"/>
    <hyperlink ref="O26" location="IRIS!A1" display="IRIS" xr:uid="{40FE7AF4-3113-4CEA-A909-983B75660826}"/>
  </hyperlinks>
  <pageMargins left="0.39370078740157483" right="0.39370078740157483" top="0.59055118110236227" bottom="0.59055118110236227" header="0.51181102362204722" footer="0.51181102362204722"/>
  <pageSetup paperSize="9" scale="83" orientation="landscape" r:id="rId1"/>
  <headerFooter alignWithMargins="0">
    <oddHeader>&amp;R&amp;"Arial,Italique"&amp;8Observatoire Statistiques et Etudes - CAF de la Réunion - janvier 2022</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9">
    <pageSetUpPr fitToPage="1"/>
  </sheetPr>
  <dimension ref="A3:X50"/>
  <sheetViews>
    <sheetView showGridLines="0" topLeftCell="A7" zoomScaleNormal="100" zoomScaleSheetLayoutView="80" workbookViewId="0">
      <selection activeCell="A36" sqref="A36:XFD36"/>
    </sheetView>
  </sheetViews>
  <sheetFormatPr baseColWidth="10" defaultColWidth="11.42578125" defaultRowHeight="12.75" x14ac:dyDescent="0.2"/>
  <cols>
    <col min="1" max="1" width="21.5703125" style="4" customWidth="1"/>
    <col min="2" max="2" width="13" style="4" customWidth="1"/>
    <col min="3" max="22" width="9.5703125" style="4" customWidth="1"/>
    <col min="23" max="23" width="12.7109375" style="4" customWidth="1"/>
    <col min="24" max="16384" width="11.42578125" style="4"/>
  </cols>
  <sheetData>
    <row r="3" spans="1:24" x14ac:dyDescent="0.2">
      <c r="B3" s="505" t="str">
        <f>ALLOC!B3</f>
        <v>LES ALLOCATAIRES DE LA CAF DE LA REUNION EN 2020</v>
      </c>
      <c r="C3" s="505"/>
      <c r="D3" s="505"/>
      <c r="E3" s="505"/>
      <c r="F3" s="505"/>
      <c r="G3" s="505"/>
      <c r="H3" s="505"/>
      <c r="I3" s="505"/>
      <c r="J3" s="505"/>
      <c r="K3" s="505"/>
      <c r="L3" s="505"/>
      <c r="M3" s="505" t="str">
        <f>ALLOC!B3</f>
        <v>LES ALLOCATAIRES DE LA CAF DE LA REUNION EN 2020</v>
      </c>
      <c r="N3" s="505"/>
      <c r="O3" s="505"/>
      <c r="P3" s="505"/>
      <c r="Q3" s="505"/>
      <c r="R3" s="505"/>
      <c r="S3" s="505"/>
      <c r="T3" s="505"/>
      <c r="U3" s="505"/>
      <c r="V3" s="505"/>
      <c r="W3" s="505"/>
      <c r="X3" s="42"/>
    </row>
    <row r="5" spans="1:24" x14ac:dyDescent="0.2">
      <c r="C5" s="511" t="s">
        <v>142</v>
      </c>
      <c r="D5" s="511"/>
      <c r="E5" s="511"/>
      <c r="F5" s="511"/>
      <c r="G5" s="511"/>
      <c r="H5" s="511"/>
      <c r="I5" s="511"/>
      <c r="J5" s="511"/>
      <c r="K5" s="511"/>
      <c r="N5" s="511" t="s">
        <v>142</v>
      </c>
      <c r="O5" s="511"/>
      <c r="P5" s="511"/>
      <c r="Q5" s="511"/>
      <c r="R5" s="511"/>
      <c r="S5" s="511"/>
      <c r="T5" s="511"/>
      <c r="U5" s="511"/>
      <c r="V5" s="511"/>
      <c r="W5" s="13"/>
    </row>
    <row r="6" spans="1:24" s="96" customFormat="1" x14ac:dyDescent="0.2">
      <c r="C6" s="511"/>
      <c r="D6" s="511"/>
      <c r="E6" s="511"/>
      <c r="F6" s="511"/>
      <c r="G6" s="511"/>
      <c r="H6" s="511"/>
      <c r="I6" s="511"/>
      <c r="J6" s="511"/>
      <c r="K6" s="511"/>
      <c r="N6" s="511"/>
      <c r="O6" s="511"/>
      <c r="P6" s="511"/>
      <c r="Q6" s="511"/>
      <c r="R6" s="511"/>
      <c r="S6" s="511"/>
      <c r="T6" s="511"/>
      <c r="U6" s="511"/>
      <c r="V6" s="511"/>
      <c r="W6" s="13"/>
    </row>
    <row r="7" spans="1:24" ht="20.45" customHeight="1" x14ac:dyDescent="0.2"/>
    <row r="8" spans="1:24" ht="24" customHeight="1" thickBot="1" x14ac:dyDescent="0.25">
      <c r="A8" s="62" t="s">
        <v>166</v>
      </c>
      <c r="B8" s="9"/>
      <c r="C8" s="9"/>
      <c r="D8" s="9"/>
      <c r="E8" s="9"/>
      <c r="F8" s="9"/>
      <c r="G8" s="9"/>
      <c r="H8" s="9"/>
    </row>
    <row r="9" spans="1:24" s="16" customFormat="1" ht="30.75" customHeight="1" thickTop="1" x14ac:dyDescent="0.2">
      <c r="A9" s="517" t="s">
        <v>32</v>
      </c>
      <c r="B9" s="659" t="s">
        <v>160</v>
      </c>
      <c r="C9" s="660"/>
      <c r="D9" s="660"/>
      <c r="E9" s="660"/>
      <c r="F9" s="660"/>
      <c r="G9" s="660"/>
      <c r="H9" s="660"/>
      <c r="I9" s="660"/>
      <c r="J9" s="660"/>
      <c r="K9" s="660"/>
      <c r="L9" s="661"/>
      <c r="M9" s="659" t="s">
        <v>160</v>
      </c>
      <c r="N9" s="660"/>
      <c r="O9" s="660"/>
      <c r="P9" s="660"/>
      <c r="Q9" s="660"/>
      <c r="R9" s="660"/>
      <c r="S9" s="660"/>
      <c r="T9" s="660"/>
      <c r="U9" s="660"/>
      <c r="V9" s="660"/>
      <c r="W9" s="661"/>
    </row>
    <row r="10" spans="1:24" s="16" customFormat="1" ht="39" customHeight="1" thickBot="1" x14ac:dyDescent="0.25">
      <c r="A10" s="602"/>
      <c r="B10" s="40" t="s">
        <v>9</v>
      </c>
      <c r="C10" s="41" t="s">
        <v>10</v>
      </c>
      <c r="D10" s="41" t="s">
        <v>11</v>
      </c>
      <c r="E10" s="41" t="s">
        <v>12</v>
      </c>
      <c r="F10" s="41" t="s">
        <v>13</v>
      </c>
      <c r="G10" s="41" t="s">
        <v>14</v>
      </c>
      <c r="H10" s="41" t="s">
        <v>15</v>
      </c>
      <c r="I10" s="41" t="s">
        <v>16</v>
      </c>
      <c r="J10" s="41" t="s">
        <v>17</v>
      </c>
      <c r="K10" s="41" t="s">
        <v>18</v>
      </c>
      <c r="L10" s="43" t="s">
        <v>19</v>
      </c>
      <c r="M10" s="40" t="s">
        <v>20</v>
      </c>
      <c r="N10" s="41" t="s">
        <v>21</v>
      </c>
      <c r="O10" s="41" t="s">
        <v>22</v>
      </c>
      <c r="P10" s="41" t="s">
        <v>23</v>
      </c>
      <c r="Q10" s="41" t="s">
        <v>24</v>
      </c>
      <c r="R10" s="41" t="s">
        <v>25</v>
      </c>
      <c r="S10" s="41" t="s">
        <v>26</v>
      </c>
      <c r="T10" s="41" t="s">
        <v>27</v>
      </c>
      <c r="U10" s="41" t="s">
        <v>28</v>
      </c>
      <c r="V10" s="48" t="s">
        <v>29</v>
      </c>
      <c r="W10" s="49" t="s">
        <v>63</v>
      </c>
    </row>
    <row r="11" spans="1:24" ht="13.5" customHeight="1" thickTop="1" x14ac:dyDescent="0.2">
      <c r="A11" s="34" t="s">
        <v>39</v>
      </c>
      <c r="B11" s="185">
        <v>163</v>
      </c>
      <c r="C11" s="187">
        <v>191</v>
      </c>
      <c r="D11" s="187">
        <v>188</v>
      </c>
      <c r="E11" s="187">
        <v>179</v>
      </c>
      <c r="F11" s="187">
        <v>197</v>
      </c>
      <c r="G11" s="187">
        <v>219</v>
      </c>
      <c r="H11" s="187">
        <v>233</v>
      </c>
      <c r="I11" s="187">
        <v>203</v>
      </c>
      <c r="J11" s="187">
        <v>205</v>
      </c>
      <c r="K11" s="187">
        <v>209</v>
      </c>
      <c r="L11" s="186">
        <v>202</v>
      </c>
      <c r="M11" s="185">
        <v>203</v>
      </c>
      <c r="N11" s="187">
        <v>226</v>
      </c>
      <c r="O11" s="187">
        <v>231</v>
      </c>
      <c r="P11" s="187">
        <v>235</v>
      </c>
      <c r="Q11" s="187">
        <v>224</v>
      </c>
      <c r="R11" s="187">
        <v>218</v>
      </c>
      <c r="S11" s="187">
        <v>208</v>
      </c>
      <c r="T11" s="187">
        <v>165</v>
      </c>
      <c r="U11" s="187">
        <v>153</v>
      </c>
      <c r="V11" s="186">
        <v>135</v>
      </c>
      <c r="W11" s="145">
        <v>4187</v>
      </c>
    </row>
    <row r="12" spans="1:24" x14ac:dyDescent="0.2">
      <c r="A12" s="35" t="s">
        <v>48</v>
      </c>
      <c r="B12" s="188">
        <v>101</v>
      </c>
      <c r="C12" s="190">
        <v>95</v>
      </c>
      <c r="D12" s="190">
        <v>95</v>
      </c>
      <c r="E12" s="190">
        <v>99</v>
      </c>
      <c r="F12" s="190">
        <v>118</v>
      </c>
      <c r="G12" s="190">
        <v>109</v>
      </c>
      <c r="H12" s="190">
        <v>113</v>
      </c>
      <c r="I12" s="190">
        <v>122</v>
      </c>
      <c r="J12" s="190">
        <v>133</v>
      </c>
      <c r="K12" s="190">
        <v>102</v>
      </c>
      <c r="L12" s="189">
        <v>134</v>
      </c>
      <c r="M12" s="188">
        <v>117</v>
      </c>
      <c r="N12" s="190">
        <v>149</v>
      </c>
      <c r="O12" s="190">
        <v>133</v>
      </c>
      <c r="P12" s="190">
        <v>120</v>
      </c>
      <c r="Q12" s="190">
        <v>144</v>
      </c>
      <c r="R12" s="190">
        <v>125</v>
      </c>
      <c r="S12" s="190">
        <v>134</v>
      </c>
      <c r="T12" s="190">
        <v>101</v>
      </c>
      <c r="U12" s="190">
        <v>64</v>
      </c>
      <c r="V12" s="189">
        <v>95</v>
      </c>
      <c r="W12" s="189">
        <v>2403</v>
      </c>
    </row>
    <row r="13" spans="1:24" x14ac:dyDescent="0.2">
      <c r="A13" s="35" t="s">
        <v>49</v>
      </c>
      <c r="B13" s="188">
        <v>101</v>
      </c>
      <c r="C13" s="190">
        <v>86</v>
      </c>
      <c r="D13" s="190">
        <v>112</v>
      </c>
      <c r="E13" s="190">
        <v>121</v>
      </c>
      <c r="F13" s="190">
        <v>135</v>
      </c>
      <c r="G13" s="190">
        <v>115</v>
      </c>
      <c r="H13" s="190">
        <v>119</v>
      </c>
      <c r="I13" s="190">
        <v>143</v>
      </c>
      <c r="J13" s="190">
        <v>135</v>
      </c>
      <c r="K13" s="190">
        <v>112</v>
      </c>
      <c r="L13" s="189">
        <v>108</v>
      </c>
      <c r="M13" s="188">
        <v>113</v>
      </c>
      <c r="N13" s="190">
        <v>124</v>
      </c>
      <c r="O13" s="190">
        <v>105</v>
      </c>
      <c r="P13" s="190">
        <v>128</v>
      </c>
      <c r="Q13" s="190">
        <v>116</v>
      </c>
      <c r="R13" s="190">
        <v>121</v>
      </c>
      <c r="S13" s="190">
        <v>102</v>
      </c>
      <c r="T13" s="190">
        <v>94</v>
      </c>
      <c r="U13" s="190">
        <v>85</v>
      </c>
      <c r="V13" s="189">
        <v>80</v>
      </c>
      <c r="W13" s="189">
        <v>2355</v>
      </c>
    </row>
    <row r="14" spans="1:24" x14ac:dyDescent="0.2">
      <c r="A14" s="35" t="s">
        <v>50</v>
      </c>
      <c r="B14" s="188">
        <v>972</v>
      </c>
      <c r="C14" s="190">
        <v>967</v>
      </c>
      <c r="D14" s="190">
        <v>1001</v>
      </c>
      <c r="E14" s="190">
        <v>1070</v>
      </c>
      <c r="F14" s="190">
        <v>1097</v>
      </c>
      <c r="G14" s="190">
        <v>1037</v>
      </c>
      <c r="H14" s="190">
        <v>1072</v>
      </c>
      <c r="I14" s="190">
        <v>1114</v>
      </c>
      <c r="J14" s="190">
        <v>1037</v>
      </c>
      <c r="K14" s="190">
        <v>1080</v>
      </c>
      <c r="L14" s="189">
        <v>1062</v>
      </c>
      <c r="M14" s="188">
        <v>1062</v>
      </c>
      <c r="N14" s="190">
        <v>1125</v>
      </c>
      <c r="O14" s="190">
        <v>1091</v>
      </c>
      <c r="P14" s="190">
        <v>1046</v>
      </c>
      <c r="Q14" s="190">
        <v>1084</v>
      </c>
      <c r="R14" s="190">
        <v>1088</v>
      </c>
      <c r="S14" s="190">
        <v>1010</v>
      </c>
      <c r="T14" s="190">
        <v>909</v>
      </c>
      <c r="U14" s="190">
        <v>750</v>
      </c>
      <c r="V14" s="189">
        <v>1089</v>
      </c>
      <c r="W14" s="189">
        <v>21763</v>
      </c>
    </row>
    <row r="15" spans="1:24" x14ac:dyDescent="0.2">
      <c r="A15" s="35" t="s">
        <v>51</v>
      </c>
      <c r="B15" s="188">
        <v>637</v>
      </c>
      <c r="C15" s="190">
        <v>696</v>
      </c>
      <c r="D15" s="190">
        <v>717</v>
      </c>
      <c r="E15" s="190">
        <v>688</v>
      </c>
      <c r="F15" s="190">
        <v>747</v>
      </c>
      <c r="G15" s="190">
        <v>756</v>
      </c>
      <c r="H15" s="190">
        <v>733</v>
      </c>
      <c r="I15" s="190">
        <v>714</v>
      </c>
      <c r="J15" s="190">
        <v>711</v>
      </c>
      <c r="K15" s="190">
        <v>741</v>
      </c>
      <c r="L15" s="189">
        <v>737</v>
      </c>
      <c r="M15" s="188">
        <v>731</v>
      </c>
      <c r="N15" s="190">
        <v>711</v>
      </c>
      <c r="O15" s="190">
        <v>713</v>
      </c>
      <c r="P15" s="190">
        <v>732</v>
      </c>
      <c r="Q15" s="190">
        <v>721</v>
      </c>
      <c r="R15" s="190">
        <v>764</v>
      </c>
      <c r="S15" s="190">
        <v>715</v>
      </c>
      <c r="T15" s="190">
        <v>593</v>
      </c>
      <c r="U15" s="190">
        <v>509</v>
      </c>
      <c r="V15" s="189">
        <v>715</v>
      </c>
      <c r="W15" s="189">
        <v>14781</v>
      </c>
    </row>
    <row r="16" spans="1:24" x14ac:dyDescent="0.2">
      <c r="A16" s="332" t="s">
        <v>60</v>
      </c>
      <c r="B16" s="333">
        <v>95</v>
      </c>
      <c r="C16" s="337">
        <v>90</v>
      </c>
      <c r="D16" s="337">
        <v>95</v>
      </c>
      <c r="E16" s="337">
        <v>111</v>
      </c>
      <c r="F16" s="337">
        <v>90</v>
      </c>
      <c r="G16" s="337">
        <v>99</v>
      </c>
      <c r="H16" s="337">
        <v>92</v>
      </c>
      <c r="I16" s="337">
        <v>104</v>
      </c>
      <c r="J16" s="337">
        <v>96</v>
      </c>
      <c r="K16" s="337">
        <v>88</v>
      </c>
      <c r="L16" s="336">
        <v>111</v>
      </c>
      <c r="M16" s="333">
        <v>105</v>
      </c>
      <c r="N16" s="337">
        <v>114</v>
      </c>
      <c r="O16" s="337">
        <v>101</v>
      </c>
      <c r="P16" s="337">
        <v>94</v>
      </c>
      <c r="Q16" s="337">
        <v>117</v>
      </c>
      <c r="R16" s="337">
        <v>127</v>
      </c>
      <c r="S16" s="337">
        <v>105</v>
      </c>
      <c r="T16" s="337">
        <v>90</v>
      </c>
      <c r="U16" s="337">
        <v>59</v>
      </c>
      <c r="V16" s="336">
        <v>81</v>
      </c>
      <c r="W16" s="336">
        <v>2064</v>
      </c>
    </row>
    <row r="17" spans="1:24" x14ac:dyDescent="0.2">
      <c r="A17" s="35" t="s">
        <v>52</v>
      </c>
      <c r="B17" s="188">
        <v>2154</v>
      </c>
      <c r="C17" s="190">
        <v>2252</v>
      </c>
      <c r="D17" s="190">
        <v>2276</v>
      </c>
      <c r="E17" s="190">
        <v>2312</v>
      </c>
      <c r="F17" s="190">
        <v>2320</v>
      </c>
      <c r="G17" s="190">
        <v>2337</v>
      </c>
      <c r="H17" s="190">
        <v>2341</v>
      </c>
      <c r="I17" s="190">
        <v>2250</v>
      </c>
      <c r="J17" s="190">
        <v>2347</v>
      </c>
      <c r="K17" s="190">
        <v>2371</v>
      </c>
      <c r="L17" s="189">
        <v>2384</v>
      </c>
      <c r="M17" s="188">
        <v>2310</v>
      </c>
      <c r="N17" s="190">
        <v>2344</v>
      </c>
      <c r="O17" s="190">
        <v>2333</v>
      </c>
      <c r="P17" s="190">
        <v>2463</v>
      </c>
      <c r="Q17" s="190">
        <v>2299</v>
      </c>
      <c r="R17" s="190">
        <v>2325</v>
      </c>
      <c r="S17" s="190">
        <v>2175</v>
      </c>
      <c r="T17" s="190">
        <v>2035</v>
      </c>
      <c r="U17" s="190">
        <v>1666</v>
      </c>
      <c r="V17" s="189">
        <v>1890</v>
      </c>
      <c r="W17" s="189">
        <v>47184</v>
      </c>
    </row>
    <row r="18" spans="1:24" x14ac:dyDescent="0.2">
      <c r="A18" s="35" t="s">
        <v>59</v>
      </c>
      <c r="B18" s="188">
        <v>574</v>
      </c>
      <c r="C18" s="190">
        <v>605</v>
      </c>
      <c r="D18" s="190">
        <v>569</v>
      </c>
      <c r="E18" s="190">
        <v>605</v>
      </c>
      <c r="F18" s="190">
        <v>591</v>
      </c>
      <c r="G18" s="190">
        <v>639</v>
      </c>
      <c r="H18" s="190">
        <v>659</v>
      </c>
      <c r="I18" s="190">
        <v>594</v>
      </c>
      <c r="J18" s="190">
        <v>600</v>
      </c>
      <c r="K18" s="190">
        <v>590</v>
      </c>
      <c r="L18" s="189">
        <v>590</v>
      </c>
      <c r="M18" s="188">
        <v>567</v>
      </c>
      <c r="N18" s="190">
        <v>607</v>
      </c>
      <c r="O18" s="190">
        <v>569</v>
      </c>
      <c r="P18" s="190">
        <v>617</v>
      </c>
      <c r="Q18" s="190">
        <v>611</v>
      </c>
      <c r="R18" s="190">
        <v>559</v>
      </c>
      <c r="S18" s="190">
        <v>565</v>
      </c>
      <c r="T18" s="190">
        <v>492</v>
      </c>
      <c r="U18" s="190">
        <v>444</v>
      </c>
      <c r="V18" s="189">
        <v>405</v>
      </c>
      <c r="W18" s="189">
        <v>12052</v>
      </c>
    </row>
    <row r="19" spans="1:24" ht="12.75" customHeight="1" x14ac:dyDescent="0.2">
      <c r="A19" s="35" t="s">
        <v>61</v>
      </c>
      <c r="B19" s="188">
        <v>329</v>
      </c>
      <c r="C19" s="190">
        <v>361</v>
      </c>
      <c r="D19" s="190">
        <v>356</v>
      </c>
      <c r="E19" s="190">
        <v>363</v>
      </c>
      <c r="F19" s="190">
        <v>376</v>
      </c>
      <c r="G19" s="190">
        <v>386</v>
      </c>
      <c r="H19" s="190">
        <v>384</v>
      </c>
      <c r="I19" s="190">
        <v>377</v>
      </c>
      <c r="J19" s="190">
        <v>375</v>
      </c>
      <c r="K19" s="190">
        <v>367</v>
      </c>
      <c r="L19" s="189">
        <v>416</v>
      </c>
      <c r="M19" s="188">
        <v>428</v>
      </c>
      <c r="N19" s="190">
        <v>368</v>
      </c>
      <c r="O19" s="190">
        <v>391</v>
      </c>
      <c r="P19" s="190">
        <v>419</v>
      </c>
      <c r="Q19" s="190">
        <v>406</v>
      </c>
      <c r="R19" s="190">
        <v>383</v>
      </c>
      <c r="S19" s="190">
        <v>437</v>
      </c>
      <c r="T19" s="190">
        <v>349</v>
      </c>
      <c r="U19" s="190">
        <v>344</v>
      </c>
      <c r="V19" s="189">
        <v>330</v>
      </c>
      <c r="W19" s="189">
        <v>7945</v>
      </c>
    </row>
    <row r="20" spans="1:24" x14ac:dyDescent="0.2">
      <c r="A20" s="61" t="s">
        <v>43</v>
      </c>
      <c r="B20" s="70">
        <v>601</v>
      </c>
      <c r="C20" s="319">
        <v>609</v>
      </c>
      <c r="D20" s="319">
        <v>642</v>
      </c>
      <c r="E20" s="319">
        <v>637</v>
      </c>
      <c r="F20" s="319">
        <v>649</v>
      </c>
      <c r="G20" s="319">
        <v>633</v>
      </c>
      <c r="H20" s="319">
        <v>631</v>
      </c>
      <c r="I20" s="319">
        <v>602</v>
      </c>
      <c r="J20" s="319">
        <v>632</v>
      </c>
      <c r="K20" s="319">
        <v>627</v>
      </c>
      <c r="L20" s="71">
        <v>651</v>
      </c>
      <c r="M20" s="70">
        <v>599</v>
      </c>
      <c r="N20" s="319">
        <v>648</v>
      </c>
      <c r="O20" s="319">
        <v>637</v>
      </c>
      <c r="P20" s="319">
        <v>576</v>
      </c>
      <c r="Q20" s="319">
        <v>601</v>
      </c>
      <c r="R20" s="319">
        <v>571</v>
      </c>
      <c r="S20" s="319">
        <v>544</v>
      </c>
      <c r="T20" s="319">
        <v>439</v>
      </c>
      <c r="U20" s="319">
        <v>401</v>
      </c>
      <c r="V20" s="71">
        <v>353</v>
      </c>
      <c r="W20" s="71">
        <v>12283</v>
      </c>
    </row>
    <row r="21" spans="1:24" x14ac:dyDescent="0.2">
      <c r="A21" s="35" t="s">
        <v>44</v>
      </c>
      <c r="B21" s="188">
        <v>531</v>
      </c>
      <c r="C21" s="190">
        <v>512</v>
      </c>
      <c r="D21" s="190">
        <v>549</v>
      </c>
      <c r="E21" s="190">
        <v>496</v>
      </c>
      <c r="F21" s="190">
        <v>537</v>
      </c>
      <c r="G21" s="190">
        <v>565</v>
      </c>
      <c r="H21" s="190">
        <v>546</v>
      </c>
      <c r="I21" s="190">
        <v>534</v>
      </c>
      <c r="J21" s="190">
        <v>548</v>
      </c>
      <c r="K21" s="190">
        <v>578</v>
      </c>
      <c r="L21" s="189">
        <v>501</v>
      </c>
      <c r="M21" s="188">
        <v>596</v>
      </c>
      <c r="N21" s="190">
        <v>611</v>
      </c>
      <c r="O21" s="190">
        <v>600</v>
      </c>
      <c r="P21" s="190">
        <v>639</v>
      </c>
      <c r="Q21" s="190">
        <v>633</v>
      </c>
      <c r="R21" s="190">
        <v>609</v>
      </c>
      <c r="S21" s="190">
        <v>614</v>
      </c>
      <c r="T21" s="190">
        <v>570</v>
      </c>
      <c r="U21" s="190">
        <v>503</v>
      </c>
      <c r="V21" s="189">
        <v>692</v>
      </c>
      <c r="W21" s="189">
        <v>11964</v>
      </c>
    </row>
    <row r="22" spans="1:24" x14ac:dyDescent="0.2">
      <c r="A22" s="35" t="s">
        <v>54</v>
      </c>
      <c r="B22" s="188">
        <v>488</v>
      </c>
      <c r="C22" s="190">
        <v>531</v>
      </c>
      <c r="D22" s="190">
        <v>526</v>
      </c>
      <c r="E22" s="190">
        <v>504</v>
      </c>
      <c r="F22" s="190">
        <v>563</v>
      </c>
      <c r="G22" s="190">
        <v>540</v>
      </c>
      <c r="H22" s="190">
        <v>546</v>
      </c>
      <c r="I22" s="190">
        <v>561</v>
      </c>
      <c r="J22" s="190">
        <v>530</v>
      </c>
      <c r="K22" s="190">
        <v>548</v>
      </c>
      <c r="L22" s="189">
        <v>607</v>
      </c>
      <c r="M22" s="188">
        <v>581</v>
      </c>
      <c r="N22" s="190">
        <v>631</v>
      </c>
      <c r="O22" s="190">
        <v>570</v>
      </c>
      <c r="P22" s="190">
        <v>588</v>
      </c>
      <c r="Q22" s="190">
        <v>565</v>
      </c>
      <c r="R22" s="190">
        <v>499</v>
      </c>
      <c r="S22" s="190">
        <v>575</v>
      </c>
      <c r="T22" s="190">
        <v>433</v>
      </c>
      <c r="U22" s="190">
        <v>353</v>
      </c>
      <c r="V22" s="189">
        <v>383</v>
      </c>
      <c r="W22" s="189">
        <v>11122</v>
      </c>
    </row>
    <row r="23" spans="1:24" x14ac:dyDescent="0.2">
      <c r="A23" s="35" t="s">
        <v>56</v>
      </c>
      <c r="B23" s="188">
        <v>1399</v>
      </c>
      <c r="C23" s="190">
        <v>1425</v>
      </c>
      <c r="D23" s="190">
        <v>1423</v>
      </c>
      <c r="E23" s="190">
        <v>1444</v>
      </c>
      <c r="F23" s="190">
        <v>1509</v>
      </c>
      <c r="G23" s="190">
        <v>1499</v>
      </c>
      <c r="H23" s="190">
        <v>1645</v>
      </c>
      <c r="I23" s="190">
        <v>1516</v>
      </c>
      <c r="J23" s="190">
        <v>1563</v>
      </c>
      <c r="K23" s="190">
        <v>1639</v>
      </c>
      <c r="L23" s="189">
        <v>1670</v>
      </c>
      <c r="M23" s="188">
        <v>1715</v>
      </c>
      <c r="N23" s="190">
        <v>1717</v>
      </c>
      <c r="O23" s="190">
        <v>1707</v>
      </c>
      <c r="P23" s="190">
        <v>1776</v>
      </c>
      <c r="Q23" s="190">
        <v>1672</v>
      </c>
      <c r="R23" s="190">
        <v>1658</v>
      </c>
      <c r="S23" s="190">
        <v>1667</v>
      </c>
      <c r="T23" s="190">
        <v>1295</v>
      </c>
      <c r="U23" s="190">
        <v>1135</v>
      </c>
      <c r="V23" s="189">
        <v>1230</v>
      </c>
      <c r="W23" s="189">
        <v>32304</v>
      </c>
      <c r="X23" s="27"/>
    </row>
    <row r="24" spans="1:24" x14ac:dyDescent="0.2">
      <c r="A24" s="332" t="s">
        <v>62</v>
      </c>
      <c r="B24" s="333">
        <v>96</v>
      </c>
      <c r="C24" s="337">
        <v>109</v>
      </c>
      <c r="D24" s="337">
        <v>88</v>
      </c>
      <c r="E24" s="337">
        <v>94</v>
      </c>
      <c r="F24" s="337">
        <v>112</v>
      </c>
      <c r="G24" s="337">
        <v>92</v>
      </c>
      <c r="H24" s="337">
        <v>98</v>
      </c>
      <c r="I24" s="337">
        <v>94</v>
      </c>
      <c r="J24" s="337">
        <v>100</v>
      </c>
      <c r="K24" s="337">
        <v>109</v>
      </c>
      <c r="L24" s="336">
        <v>105</v>
      </c>
      <c r="M24" s="333">
        <v>121</v>
      </c>
      <c r="N24" s="337">
        <v>123</v>
      </c>
      <c r="O24" s="337">
        <v>125</v>
      </c>
      <c r="P24" s="337">
        <v>127</v>
      </c>
      <c r="Q24" s="337">
        <v>119</v>
      </c>
      <c r="R24" s="337">
        <v>110</v>
      </c>
      <c r="S24" s="337">
        <v>111</v>
      </c>
      <c r="T24" s="337">
        <v>78</v>
      </c>
      <c r="U24" s="337">
        <v>90</v>
      </c>
      <c r="V24" s="336">
        <v>106</v>
      </c>
      <c r="W24" s="336">
        <v>2207</v>
      </c>
      <c r="X24" s="27"/>
    </row>
    <row r="25" spans="1:24" x14ac:dyDescent="0.2">
      <c r="A25" s="35" t="s">
        <v>40</v>
      </c>
      <c r="B25" s="188">
        <v>76</v>
      </c>
      <c r="C25" s="190">
        <v>69</v>
      </c>
      <c r="D25" s="190">
        <v>58</v>
      </c>
      <c r="E25" s="190">
        <v>53</v>
      </c>
      <c r="F25" s="190">
        <v>85</v>
      </c>
      <c r="G25" s="190">
        <v>82</v>
      </c>
      <c r="H25" s="190">
        <v>74</v>
      </c>
      <c r="I25" s="190">
        <v>89</v>
      </c>
      <c r="J25" s="190">
        <v>84</v>
      </c>
      <c r="K25" s="190">
        <v>79</v>
      </c>
      <c r="L25" s="189">
        <v>88</v>
      </c>
      <c r="M25" s="188">
        <v>83</v>
      </c>
      <c r="N25" s="190">
        <v>75</v>
      </c>
      <c r="O25" s="190">
        <v>81</v>
      </c>
      <c r="P25" s="190">
        <v>90</v>
      </c>
      <c r="Q25" s="190">
        <v>76</v>
      </c>
      <c r="R25" s="190">
        <v>100</v>
      </c>
      <c r="S25" s="190">
        <v>79</v>
      </c>
      <c r="T25" s="190">
        <v>52</v>
      </c>
      <c r="U25" s="190">
        <v>44</v>
      </c>
      <c r="V25" s="189">
        <v>64</v>
      </c>
      <c r="W25" s="189">
        <v>1581</v>
      </c>
    </row>
    <row r="26" spans="1:24" x14ac:dyDescent="0.2">
      <c r="A26" s="35" t="s">
        <v>41</v>
      </c>
      <c r="B26" s="188">
        <v>89</v>
      </c>
      <c r="C26" s="190">
        <v>81</v>
      </c>
      <c r="D26" s="190">
        <v>97</v>
      </c>
      <c r="E26" s="190">
        <v>100</v>
      </c>
      <c r="F26" s="190">
        <v>96</v>
      </c>
      <c r="G26" s="190">
        <v>93</v>
      </c>
      <c r="H26" s="190">
        <v>107</v>
      </c>
      <c r="I26" s="190">
        <v>101</v>
      </c>
      <c r="J26" s="190">
        <v>115</v>
      </c>
      <c r="K26" s="190">
        <v>114</v>
      </c>
      <c r="L26" s="189">
        <v>104</v>
      </c>
      <c r="M26" s="188">
        <v>107</v>
      </c>
      <c r="N26" s="190">
        <v>107</v>
      </c>
      <c r="O26" s="190">
        <v>107</v>
      </c>
      <c r="P26" s="190">
        <v>105</v>
      </c>
      <c r="Q26" s="190">
        <v>103</v>
      </c>
      <c r="R26" s="190">
        <v>111</v>
      </c>
      <c r="S26" s="190">
        <v>106</v>
      </c>
      <c r="T26" s="190">
        <v>65</v>
      </c>
      <c r="U26" s="190">
        <v>80</v>
      </c>
      <c r="V26" s="189">
        <v>46</v>
      </c>
      <c r="W26" s="189">
        <v>2034</v>
      </c>
    </row>
    <row r="27" spans="1:24" x14ac:dyDescent="0.2">
      <c r="A27" s="35" t="s">
        <v>42</v>
      </c>
      <c r="B27" s="188">
        <v>157</v>
      </c>
      <c r="C27" s="190">
        <v>194</v>
      </c>
      <c r="D27" s="190">
        <v>190</v>
      </c>
      <c r="E27" s="190">
        <v>217</v>
      </c>
      <c r="F27" s="190">
        <v>178</v>
      </c>
      <c r="G27" s="190">
        <v>200</v>
      </c>
      <c r="H27" s="190">
        <v>221</v>
      </c>
      <c r="I27" s="190">
        <v>219</v>
      </c>
      <c r="J27" s="190">
        <v>202</v>
      </c>
      <c r="K27" s="190">
        <v>187</v>
      </c>
      <c r="L27" s="189">
        <v>213</v>
      </c>
      <c r="M27" s="188">
        <v>243</v>
      </c>
      <c r="N27" s="190">
        <v>223</v>
      </c>
      <c r="O27" s="190">
        <v>214</v>
      </c>
      <c r="P27" s="190">
        <v>218</v>
      </c>
      <c r="Q27" s="190">
        <v>237</v>
      </c>
      <c r="R27" s="190">
        <v>223</v>
      </c>
      <c r="S27" s="190">
        <v>210</v>
      </c>
      <c r="T27" s="190">
        <v>171</v>
      </c>
      <c r="U27" s="190">
        <v>123</v>
      </c>
      <c r="V27" s="189">
        <v>124</v>
      </c>
      <c r="W27" s="189">
        <v>4164</v>
      </c>
    </row>
    <row r="28" spans="1:24" x14ac:dyDescent="0.2">
      <c r="A28" s="35" t="s">
        <v>46</v>
      </c>
      <c r="B28" s="188">
        <v>137</v>
      </c>
      <c r="C28" s="190">
        <v>152</v>
      </c>
      <c r="D28" s="190">
        <v>146</v>
      </c>
      <c r="E28" s="190">
        <v>164</v>
      </c>
      <c r="F28" s="190">
        <v>150</v>
      </c>
      <c r="G28" s="190">
        <v>159</v>
      </c>
      <c r="H28" s="190">
        <v>164</v>
      </c>
      <c r="I28" s="190">
        <v>194</v>
      </c>
      <c r="J28" s="190">
        <v>153</v>
      </c>
      <c r="K28" s="190">
        <v>184</v>
      </c>
      <c r="L28" s="189">
        <v>181</v>
      </c>
      <c r="M28" s="188">
        <v>171</v>
      </c>
      <c r="N28" s="190">
        <v>185</v>
      </c>
      <c r="O28" s="190">
        <v>160</v>
      </c>
      <c r="P28" s="190">
        <v>164</v>
      </c>
      <c r="Q28" s="190">
        <v>176</v>
      </c>
      <c r="R28" s="190">
        <v>164</v>
      </c>
      <c r="S28" s="190">
        <v>160</v>
      </c>
      <c r="T28" s="190">
        <v>120</v>
      </c>
      <c r="U28" s="190">
        <v>99</v>
      </c>
      <c r="V28" s="189">
        <v>82</v>
      </c>
      <c r="W28" s="189">
        <v>3265</v>
      </c>
    </row>
    <row r="29" spans="1:24" x14ac:dyDescent="0.2">
      <c r="A29" s="35" t="s">
        <v>55</v>
      </c>
      <c r="B29" s="188">
        <v>962</v>
      </c>
      <c r="C29" s="190">
        <v>948</v>
      </c>
      <c r="D29" s="190">
        <v>969</v>
      </c>
      <c r="E29" s="190">
        <v>959</v>
      </c>
      <c r="F29" s="190">
        <v>1002</v>
      </c>
      <c r="G29" s="190">
        <v>996</v>
      </c>
      <c r="H29" s="190">
        <v>996</v>
      </c>
      <c r="I29" s="190">
        <v>994</v>
      </c>
      <c r="J29" s="190">
        <v>1001</v>
      </c>
      <c r="K29" s="190">
        <v>1002</v>
      </c>
      <c r="L29" s="189">
        <v>1051</v>
      </c>
      <c r="M29" s="188">
        <v>1017</v>
      </c>
      <c r="N29" s="190">
        <v>1032</v>
      </c>
      <c r="O29" s="190">
        <v>1095</v>
      </c>
      <c r="P29" s="190">
        <v>1027</v>
      </c>
      <c r="Q29" s="190">
        <v>1034</v>
      </c>
      <c r="R29" s="190">
        <v>1069</v>
      </c>
      <c r="S29" s="190">
        <v>960</v>
      </c>
      <c r="T29" s="190">
        <v>887</v>
      </c>
      <c r="U29" s="190">
        <v>760</v>
      </c>
      <c r="V29" s="189">
        <v>916</v>
      </c>
      <c r="W29" s="189">
        <v>20677</v>
      </c>
    </row>
    <row r="30" spans="1:24" x14ac:dyDescent="0.2">
      <c r="A30" s="35" t="s">
        <v>53</v>
      </c>
      <c r="B30" s="188">
        <v>489</v>
      </c>
      <c r="C30" s="190">
        <v>490</v>
      </c>
      <c r="D30" s="190">
        <v>554</v>
      </c>
      <c r="E30" s="190">
        <v>538</v>
      </c>
      <c r="F30" s="190">
        <v>548</v>
      </c>
      <c r="G30" s="190">
        <v>622</v>
      </c>
      <c r="H30" s="190">
        <v>594</v>
      </c>
      <c r="I30" s="190">
        <v>549</v>
      </c>
      <c r="J30" s="190">
        <v>628</v>
      </c>
      <c r="K30" s="190">
        <v>610</v>
      </c>
      <c r="L30" s="189">
        <v>631</v>
      </c>
      <c r="M30" s="188">
        <v>613</v>
      </c>
      <c r="N30" s="190">
        <v>628</v>
      </c>
      <c r="O30" s="190">
        <v>597</v>
      </c>
      <c r="P30" s="190">
        <v>612</v>
      </c>
      <c r="Q30" s="190">
        <v>602</v>
      </c>
      <c r="R30" s="190">
        <v>595</v>
      </c>
      <c r="S30" s="190">
        <v>581</v>
      </c>
      <c r="T30" s="190">
        <v>498</v>
      </c>
      <c r="U30" s="190">
        <v>430</v>
      </c>
      <c r="V30" s="189">
        <v>417</v>
      </c>
      <c r="W30" s="189">
        <v>11826</v>
      </c>
    </row>
    <row r="31" spans="1:24" x14ac:dyDescent="0.2">
      <c r="A31" s="35" t="s">
        <v>57</v>
      </c>
      <c r="B31" s="188">
        <v>64</v>
      </c>
      <c r="C31" s="190">
        <v>65</v>
      </c>
      <c r="D31" s="190">
        <v>73</v>
      </c>
      <c r="E31" s="190">
        <v>60</v>
      </c>
      <c r="F31" s="190">
        <v>75</v>
      </c>
      <c r="G31" s="190">
        <v>71</v>
      </c>
      <c r="H31" s="190">
        <v>70</v>
      </c>
      <c r="I31" s="190">
        <v>63</v>
      </c>
      <c r="J31" s="190">
        <v>72</v>
      </c>
      <c r="K31" s="190">
        <v>74</v>
      </c>
      <c r="L31" s="189">
        <v>85</v>
      </c>
      <c r="M31" s="188">
        <v>74</v>
      </c>
      <c r="N31" s="190">
        <v>78</v>
      </c>
      <c r="O31" s="190">
        <v>92</v>
      </c>
      <c r="P31" s="190">
        <v>79</v>
      </c>
      <c r="Q31" s="190">
        <v>74</v>
      </c>
      <c r="R31" s="190">
        <v>90</v>
      </c>
      <c r="S31" s="190">
        <v>75</v>
      </c>
      <c r="T31" s="190">
        <v>61</v>
      </c>
      <c r="U31" s="190">
        <v>54</v>
      </c>
      <c r="V31" s="189">
        <v>70</v>
      </c>
      <c r="W31" s="189">
        <v>1519</v>
      </c>
    </row>
    <row r="32" spans="1:24" ht="12.75" customHeight="1" x14ac:dyDescent="0.2">
      <c r="A32" s="35" t="s">
        <v>45</v>
      </c>
      <c r="B32" s="188">
        <v>1118</v>
      </c>
      <c r="C32" s="190">
        <v>1173</v>
      </c>
      <c r="D32" s="190">
        <v>1170</v>
      </c>
      <c r="E32" s="190">
        <v>1194</v>
      </c>
      <c r="F32" s="190">
        <v>1264</v>
      </c>
      <c r="G32" s="190">
        <v>1268</v>
      </c>
      <c r="H32" s="190">
        <v>1261</v>
      </c>
      <c r="I32" s="190">
        <v>1337</v>
      </c>
      <c r="J32" s="190">
        <v>1286</v>
      </c>
      <c r="K32" s="190">
        <v>1254</v>
      </c>
      <c r="L32" s="189">
        <v>1266</v>
      </c>
      <c r="M32" s="188">
        <v>1282</v>
      </c>
      <c r="N32" s="190">
        <v>1202</v>
      </c>
      <c r="O32" s="190">
        <v>1224</v>
      </c>
      <c r="P32" s="190">
        <v>1342</v>
      </c>
      <c r="Q32" s="190">
        <v>1273</v>
      </c>
      <c r="R32" s="190">
        <v>1192</v>
      </c>
      <c r="S32" s="190">
        <v>1202</v>
      </c>
      <c r="T32" s="190">
        <v>1080</v>
      </c>
      <c r="U32" s="190">
        <v>883</v>
      </c>
      <c r="V32" s="189">
        <v>785</v>
      </c>
      <c r="W32" s="189">
        <v>25056</v>
      </c>
    </row>
    <row r="33" spans="1:24" x14ac:dyDescent="0.2">
      <c r="A33" s="35" t="s">
        <v>47</v>
      </c>
      <c r="B33" s="188">
        <v>143</v>
      </c>
      <c r="C33" s="190">
        <v>140</v>
      </c>
      <c r="D33" s="190">
        <v>143</v>
      </c>
      <c r="E33" s="190">
        <v>170</v>
      </c>
      <c r="F33" s="190">
        <v>164</v>
      </c>
      <c r="G33" s="190">
        <v>171</v>
      </c>
      <c r="H33" s="190">
        <v>188</v>
      </c>
      <c r="I33" s="190">
        <v>183</v>
      </c>
      <c r="J33" s="190">
        <v>201</v>
      </c>
      <c r="K33" s="190">
        <v>181</v>
      </c>
      <c r="L33" s="189">
        <v>179</v>
      </c>
      <c r="M33" s="188">
        <v>201</v>
      </c>
      <c r="N33" s="190">
        <v>184</v>
      </c>
      <c r="O33" s="190">
        <v>183</v>
      </c>
      <c r="P33" s="190">
        <v>193</v>
      </c>
      <c r="Q33" s="190">
        <v>178</v>
      </c>
      <c r="R33" s="190">
        <v>177</v>
      </c>
      <c r="S33" s="190">
        <v>178</v>
      </c>
      <c r="T33" s="190">
        <v>147</v>
      </c>
      <c r="U33" s="190">
        <v>135</v>
      </c>
      <c r="V33" s="189">
        <v>96</v>
      </c>
      <c r="W33" s="189">
        <v>3535</v>
      </c>
    </row>
    <row r="34" spans="1:24" ht="13.5" thickBot="1" x14ac:dyDescent="0.25">
      <c r="A34" s="35" t="s">
        <v>58</v>
      </c>
      <c r="B34" s="188">
        <v>1175</v>
      </c>
      <c r="C34" s="190">
        <v>1196</v>
      </c>
      <c r="D34" s="190">
        <v>1200</v>
      </c>
      <c r="E34" s="190">
        <v>1290</v>
      </c>
      <c r="F34" s="190">
        <v>1248</v>
      </c>
      <c r="G34" s="190">
        <v>1309</v>
      </c>
      <c r="H34" s="190">
        <v>1309</v>
      </c>
      <c r="I34" s="190">
        <v>1415</v>
      </c>
      <c r="J34" s="190">
        <v>1305</v>
      </c>
      <c r="K34" s="190">
        <v>1292</v>
      </c>
      <c r="L34" s="189">
        <v>1356</v>
      </c>
      <c r="M34" s="188">
        <v>1359</v>
      </c>
      <c r="N34" s="190">
        <v>1426</v>
      </c>
      <c r="O34" s="190">
        <v>1349</v>
      </c>
      <c r="P34" s="190">
        <v>1378</v>
      </c>
      <c r="Q34" s="190">
        <v>1367</v>
      </c>
      <c r="R34" s="190">
        <v>1394</v>
      </c>
      <c r="S34" s="190">
        <v>1256</v>
      </c>
      <c r="T34" s="190">
        <v>1182</v>
      </c>
      <c r="U34" s="190">
        <v>996</v>
      </c>
      <c r="V34" s="189">
        <v>1085</v>
      </c>
      <c r="W34" s="189">
        <v>26887</v>
      </c>
    </row>
    <row r="35" spans="1:24" ht="25.5" customHeight="1" thickTop="1" thickBot="1" x14ac:dyDescent="0.25">
      <c r="A35" s="401" t="s">
        <v>309</v>
      </c>
      <c r="B35" s="326">
        <v>0</v>
      </c>
      <c r="C35" s="327">
        <v>0</v>
      </c>
      <c r="D35" s="327">
        <v>0</v>
      </c>
      <c r="E35" s="327">
        <v>0</v>
      </c>
      <c r="F35" s="327">
        <v>0</v>
      </c>
      <c r="G35" s="327">
        <v>0</v>
      </c>
      <c r="H35" s="327">
        <v>0</v>
      </c>
      <c r="I35" s="327">
        <v>0</v>
      </c>
      <c r="J35" s="327">
        <v>0</v>
      </c>
      <c r="K35" s="327">
        <v>0</v>
      </c>
      <c r="L35" s="165">
        <v>0</v>
      </c>
      <c r="M35" s="326">
        <v>1</v>
      </c>
      <c r="N35" s="327">
        <v>1</v>
      </c>
      <c r="O35" s="327">
        <v>1</v>
      </c>
      <c r="P35" s="327">
        <v>2</v>
      </c>
      <c r="Q35" s="327">
        <v>0</v>
      </c>
      <c r="R35" s="327">
        <v>0</v>
      </c>
      <c r="S35" s="327">
        <v>0</v>
      </c>
      <c r="T35" s="327">
        <v>0</v>
      </c>
      <c r="U35" s="327">
        <v>0</v>
      </c>
      <c r="V35" s="328">
        <v>1</v>
      </c>
      <c r="W35" s="329">
        <v>6</v>
      </c>
    </row>
    <row r="36" spans="1:24" s="6" customFormat="1" ht="14.25" thickTop="1" thickBot="1" x14ac:dyDescent="0.25">
      <c r="A36" s="36" t="s">
        <v>63</v>
      </c>
      <c r="B36" s="74">
        <v>12651</v>
      </c>
      <c r="C36" s="76">
        <v>13037</v>
      </c>
      <c r="D36" s="76">
        <v>13237</v>
      </c>
      <c r="E36" s="76">
        <v>13468</v>
      </c>
      <c r="F36" s="76">
        <v>13851</v>
      </c>
      <c r="G36" s="76">
        <v>13997</v>
      </c>
      <c r="H36" s="76">
        <v>14196</v>
      </c>
      <c r="I36" s="76">
        <v>14072</v>
      </c>
      <c r="J36" s="76">
        <v>14059</v>
      </c>
      <c r="K36" s="76">
        <v>14138</v>
      </c>
      <c r="L36" s="75">
        <v>14432</v>
      </c>
      <c r="M36" s="74">
        <v>14399</v>
      </c>
      <c r="N36" s="76">
        <v>14639</v>
      </c>
      <c r="O36" s="76">
        <v>14409</v>
      </c>
      <c r="P36" s="76">
        <v>14770</v>
      </c>
      <c r="Q36" s="76">
        <v>14432</v>
      </c>
      <c r="R36" s="76">
        <v>14272</v>
      </c>
      <c r="S36" s="76">
        <v>13769</v>
      </c>
      <c r="T36" s="76">
        <v>11906</v>
      </c>
      <c r="U36" s="76">
        <v>10160</v>
      </c>
      <c r="V36" s="75">
        <v>11270</v>
      </c>
      <c r="W36" s="75">
        <v>285164</v>
      </c>
      <c r="X36" s="44"/>
    </row>
    <row r="37" spans="1:24" s="6" customFormat="1" ht="4.5" customHeight="1" thickTop="1" x14ac:dyDescent="0.2">
      <c r="A37" s="90"/>
      <c r="B37" s="91"/>
      <c r="C37" s="91"/>
      <c r="D37" s="91"/>
      <c r="E37" s="91"/>
      <c r="F37" s="91"/>
      <c r="G37" s="91"/>
      <c r="H37" s="91"/>
      <c r="I37" s="91"/>
      <c r="J37" s="91"/>
      <c r="K37" s="91"/>
      <c r="L37" s="91"/>
      <c r="M37" s="91"/>
      <c r="N37" s="91"/>
      <c r="O37" s="91"/>
      <c r="P37" s="91"/>
      <c r="Q37" s="91"/>
      <c r="R37" s="91"/>
      <c r="S37" s="91"/>
      <c r="T37" s="91"/>
      <c r="U37" s="91"/>
      <c r="V37" s="91"/>
      <c r="W37" s="91"/>
      <c r="X37" s="44"/>
    </row>
    <row r="38" spans="1:24" s="196" customFormat="1" ht="22.5" customHeight="1" x14ac:dyDescent="0.2">
      <c r="A38" s="322" t="s">
        <v>297</v>
      </c>
      <c r="B38" s="325">
        <v>-1.5888072089162913E-2</v>
      </c>
      <c r="C38" s="325">
        <v>-1.5187543146429392E-2</v>
      </c>
      <c r="D38" s="325">
        <v>-2.0170733549898012E-2</v>
      </c>
      <c r="E38" s="325">
        <v>-3.021978021978022E-2</v>
      </c>
      <c r="F38" s="325">
        <v>-1.5738935816908526E-2</v>
      </c>
      <c r="G38" s="325">
        <v>-1.5503322140458669E-2</v>
      </c>
      <c r="H38" s="325">
        <v>7.678219216680755E-3</v>
      </c>
      <c r="I38" s="325">
        <v>-1.2080727686185333E-3</v>
      </c>
      <c r="J38" s="325">
        <v>-9.2467458567465684E-3</v>
      </c>
      <c r="K38" s="325">
        <v>-2.3412080916678454E-2</v>
      </c>
      <c r="L38" s="325">
        <v>-1.6629711751662971E-3</v>
      </c>
      <c r="M38" s="325">
        <v>-1.9931939718035974E-2</v>
      </c>
      <c r="N38" s="325">
        <v>1.0793086959491769E-2</v>
      </c>
      <c r="O38" s="325">
        <v>-2.9842459573877437E-2</v>
      </c>
      <c r="P38" s="325">
        <v>1.4759647935003384E-2</v>
      </c>
      <c r="Q38" s="325">
        <v>3.2566518847006653E-3</v>
      </c>
      <c r="R38" s="325">
        <v>-2.0319506726457397E-3</v>
      </c>
      <c r="S38" s="325">
        <v>1.6704190573026364E-3</v>
      </c>
      <c r="T38" s="325">
        <v>-1.1590794557366033E-2</v>
      </c>
      <c r="U38" s="325">
        <v>1.9881889763779529E-2</v>
      </c>
      <c r="V38" s="325">
        <v>6.5039929015084291E-2</v>
      </c>
      <c r="W38" s="325">
        <v>-4.9234826275406434E-3</v>
      </c>
      <c r="X38" s="198"/>
    </row>
    <row r="39" spans="1:24" ht="28.5" customHeight="1" x14ac:dyDescent="0.2">
      <c r="A39" s="2" t="str">
        <f>ALLOC!A43</f>
        <v>Sources : FR6 de septembre 2020 - CAF de La Réunion</v>
      </c>
      <c r="B39" s="105" t="s">
        <v>279</v>
      </c>
      <c r="C39" s="7" t="s">
        <v>161</v>
      </c>
      <c r="F39" s="7"/>
      <c r="G39" s="7"/>
      <c r="H39" s="27"/>
      <c r="J39" s="8"/>
      <c r="M39" s="105" t="s">
        <v>279</v>
      </c>
      <c r="N39" s="7" t="s">
        <v>161</v>
      </c>
      <c r="O39" s="96"/>
      <c r="P39" s="96"/>
      <c r="Q39" s="7"/>
      <c r="R39" s="7"/>
      <c r="S39" s="27"/>
      <c r="T39" s="96"/>
      <c r="U39" s="8"/>
      <c r="V39" s="96"/>
      <c r="W39" s="27"/>
    </row>
    <row r="40" spans="1:24" s="8" customFormat="1" ht="21.75" customHeight="1" x14ac:dyDescent="0.2"/>
    <row r="41" spans="1:24" s="8" customFormat="1" ht="22.5" customHeight="1" x14ac:dyDescent="0.2"/>
    <row r="42" spans="1:24" s="8" customFormat="1" ht="11.25" x14ac:dyDescent="0.2"/>
    <row r="43" spans="1:24" s="8" customFormat="1" ht="20.25" customHeight="1" x14ac:dyDescent="0.2"/>
    <row r="44" spans="1:24" s="8" customFormat="1" ht="11.25" x14ac:dyDescent="0.2"/>
    <row r="45" spans="1:24" s="8" customFormat="1" ht="19.5" customHeight="1" x14ac:dyDescent="0.2"/>
    <row r="46" spans="1:24" s="8" customFormat="1" ht="11.25" x14ac:dyDescent="0.2"/>
    <row r="47" spans="1:24" s="8" customFormat="1" ht="22.5" customHeight="1" x14ac:dyDescent="0.2"/>
    <row r="48" spans="1:24" s="8" customFormat="1" ht="11.25" x14ac:dyDescent="0.2"/>
    <row r="49" s="8" customFormat="1" ht="19.5" customHeight="1" x14ac:dyDescent="0.2"/>
    <row r="50" s="8" customFormat="1" ht="11.25" x14ac:dyDescent="0.2"/>
  </sheetData>
  <mergeCells count="7">
    <mergeCell ref="M9:W9"/>
    <mergeCell ref="M3:W3"/>
    <mergeCell ref="A9:A10"/>
    <mergeCell ref="B9:L9"/>
    <mergeCell ref="B3:L3"/>
    <mergeCell ref="C5:K6"/>
    <mergeCell ref="N5:V6"/>
  </mergeCells>
  <phoneticPr fontId="16" type="noConversion"/>
  <hyperlinks>
    <hyperlink ref="A8" location="Sommaire!A1" display="Sommaire" xr:uid="{00000000-0004-0000-0900-000000000000}"/>
  </hyperlinks>
  <pageMargins left="0.39370078740157483" right="0.39370078740157483" top="0.59055118110236227" bottom="0.59055118110236227" header="0.51181102362204722" footer="0.51181102362204722"/>
  <pageSetup paperSize="9" scale="88" fitToWidth="3" orientation="landscape" r:id="rId1"/>
  <headerFooter alignWithMargins="0">
    <oddHeader>&amp;R&amp;"Arial,Italique"&amp;8Observatoire Statistiques et Etudes - CAF de la Réunion - Janvier 2022</oddHeader>
  </headerFooter>
  <colBreaks count="1" manualBreakCount="1">
    <brk id="12" max="38"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J69"/>
  <sheetViews>
    <sheetView showGridLines="0" zoomScale="130" zoomScaleNormal="130" zoomScaleSheetLayoutView="70" workbookViewId="0">
      <selection activeCell="S13" sqref="S13:S14"/>
    </sheetView>
  </sheetViews>
  <sheetFormatPr baseColWidth="10" defaultRowHeight="12.75" x14ac:dyDescent="0.2"/>
  <cols>
    <col min="1" max="1" width="40.7109375" style="285" customWidth="1"/>
    <col min="2" max="2" width="19" style="285" bestFit="1" customWidth="1"/>
    <col min="3" max="3" width="18" style="217" bestFit="1" customWidth="1"/>
    <col min="4" max="4" width="15" style="218" customWidth="1"/>
    <col min="5" max="5" width="13.42578125" style="216" customWidth="1"/>
    <col min="6" max="6" width="13.5703125" style="218" customWidth="1"/>
    <col min="7" max="7" width="16.28515625" style="285" customWidth="1"/>
    <col min="8" max="256" width="11.42578125" style="285"/>
    <col min="257" max="257" width="40.7109375" style="285" customWidth="1"/>
    <col min="258" max="258" width="19" style="285" bestFit="1" customWidth="1"/>
    <col min="259" max="259" width="18" style="285" bestFit="1" customWidth="1"/>
    <col min="260" max="260" width="11.5703125" style="285" customWidth="1"/>
    <col min="261" max="261" width="13.42578125" style="285" customWidth="1"/>
    <col min="262" max="262" width="13.5703125" style="285" customWidth="1"/>
    <col min="263" max="263" width="12.42578125" style="285" customWidth="1"/>
    <col min="264" max="512" width="11.42578125" style="285"/>
    <col min="513" max="513" width="40.7109375" style="285" customWidth="1"/>
    <col min="514" max="514" width="19" style="285" bestFit="1" customWidth="1"/>
    <col min="515" max="515" width="18" style="285" bestFit="1" customWidth="1"/>
    <col min="516" max="516" width="11.5703125" style="285" customWidth="1"/>
    <col min="517" max="517" width="13.42578125" style="285" customWidth="1"/>
    <col min="518" max="518" width="13.5703125" style="285" customWidth="1"/>
    <col min="519" max="519" width="12.42578125" style="285" customWidth="1"/>
    <col min="520" max="768" width="11.42578125" style="285"/>
    <col min="769" max="769" width="40.7109375" style="285" customWidth="1"/>
    <col min="770" max="770" width="19" style="285" bestFit="1" customWidth="1"/>
    <col min="771" max="771" width="18" style="285" bestFit="1" customWidth="1"/>
    <col min="772" max="772" width="11.5703125" style="285" customWidth="1"/>
    <col min="773" max="773" width="13.42578125" style="285" customWidth="1"/>
    <col min="774" max="774" width="13.5703125" style="285" customWidth="1"/>
    <col min="775" max="775" width="12.42578125" style="285" customWidth="1"/>
    <col min="776" max="1024" width="11.42578125" style="285"/>
    <col min="1025" max="1025" width="40.7109375" style="285" customWidth="1"/>
    <col min="1026" max="1026" width="19" style="285" bestFit="1" customWidth="1"/>
    <col min="1027" max="1027" width="18" style="285" bestFit="1" customWidth="1"/>
    <col min="1028" max="1028" width="11.5703125" style="285" customWidth="1"/>
    <col min="1029" max="1029" width="13.42578125" style="285" customWidth="1"/>
    <col min="1030" max="1030" width="13.5703125" style="285" customWidth="1"/>
    <col min="1031" max="1031" width="12.42578125" style="285" customWidth="1"/>
    <col min="1032" max="1280" width="11.42578125" style="285"/>
    <col min="1281" max="1281" width="40.7109375" style="285" customWidth="1"/>
    <col min="1282" max="1282" width="19" style="285" bestFit="1" customWidth="1"/>
    <col min="1283" max="1283" width="18" style="285" bestFit="1" customWidth="1"/>
    <col min="1284" max="1284" width="11.5703125" style="285" customWidth="1"/>
    <col min="1285" max="1285" width="13.42578125" style="285" customWidth="1"/>
    <col min="1286" max="1286" width="13.5703125" style="285" customWidth="1"/>
    <col min="1287" max="1287" width="12.42578125" style="285" customWidth="1"/>
    <col min="1288" max="1536" width="11.42578125" style="285"/>
    <col min="1537" max="1537" width="40.7109375" style="285" customWidth="1"/>
    <col min="1538" max="1538" width="19" style="285" bestFit="1" customWidth="1"/>
    <col min="1539" max="1539" width="18" style="285" bestFit="1" customWidth="1"/>
    <col min="1540" max="1540" width="11.5703125" style="285" customWidth="1"/>
    <col min="1541" max="1541" width="13.42578125" style="285" customWidth="1"/>
    <col min="1542" max="1542" width="13.5703125" style="285" customWidth="1"/>
    <col min="1543" max="1543" width="12.42578125" style="285" customWidth="1"/>
    <col min="1544" max="1792" width="11.42578125" style="285"/>
    <col min="1793" max="1793" width="40.7109375" style="285" customWidth="1"/>
    <col min="1794" max="1794" width="19" style="285" bestFit="1" customWidth="1"/>
    <col min="1795" max="1795" width="18" style="285" bestFit="1" customWidth="1"/>
    <col min="1796" max="1796" width="11.5703125" style="285" customWidth="1"/>
    <col min="1797" max="1797" width="13.42578125" style="285" customWidth="1"/>
    <col min="1798" max="1798" width="13.5703125" style="285" customWidth="1"/>
    <col min="1799" max="1799" width="12.42578125" style="285" customWidth="1"/>
    <col min="1800" max="2048" width="11.42578125" style="285"/>
    <col min="2049" max="2049" width="40.7109375" style="285" customWidth="1"/>
    <col min="2050" max="2050" width="19" style="285" bestFit="1" customWidth="1"/>
    <col min="2051" max="2051" width="18" style="285" bestFit="1" customWidth="1"/>
    <col min="2052" max="2052" width="11.5703125" style="285" customWidth="1"/>
    <col min="2053" max="2053" width="13.42578125" style="285" customWidth="1"/>
    <col min="2054" max="2054" width="13.5703125" style="285" customWidth="1"/>
    <col min="2055" max="2055" width="12.42578125" style="285" customWidth="1"/>
    <col min="2056" max="2304" width="11.42578125" style="285"/>
    <col min="2305" max="2305" width="40.7109375" style="285" customWidth="1"/>
    <col min="2306" max="2306" width="19" style="285" bestFit="1" customWidth="1"/>
    <col min="2307" max="2307" width="18" style="285" bestFit="1" customWidth="1"/>
    <col min="2308" max="2308" width="11.5703125" style="285" customWidth="1"/>
    <col min="2309" max="2309" width="13.42578125" style="285" customWidth="1"/>
    <col min="2310" max="2310" width="13.5703125" style="285" customWidth="1"/>
    <col min="2311" max="2311" width="12.42578125" style="285" customWidth="1"/>
    <col min="2312" max="2560" width="11.42578125" style="285"/>
    <col min="2561" max="2561" width="40.7109375" style="285" customWidth="1"/>
    <col min="2562" max="2562" width="19" style="285" bestFit="1" customWidth="1"/>
    <col min="2563" max="2563" width="18" style="285" bestFit="1" customWidth="1"/>
    <col min="2564" max="2564" width="11.5703125" style="285" customWidth="1"/>
    <col min="2565" max="2565" width="13.42578125" style="285" customWidth="1"/>
    <col min="2566" max="2566" width="13.5703125" style="285" customWidth="1"/>
    <col min="2567" max="2567" width="12.42578125" style="285" customWidth="1"/>
    <col min="2568" max="2816" width="11.42578125" style="285"/>
    <col min="2817" max="2817" width="40.7109375" style="285" customWidth="1"/>
    <col min="2818" max="2818" width="19" style="285" bestFit="1" customWidth="1"/>
    <col min="2819" max="2819" width="18" style="285" bestFit="1" customWidth="1"/>
    <col min="2820" max="2820" width="11.5703125" style="285" customWidth="1"/>
    <col min="2821" max="2821" width="13.42578125" style="285" customWidth="1"/>
    <col min="2822" max="2822" width="13.5703125" style="285" customWidth="1"/>
    <col min="2823" max="2823" width="12.42578125" style="285" customWidth="1"/>
    <col min="2824" max="3072" width="11.42578125" style="285"/>
    <col min="3073" max="3073" width="40.7109375" style="285" customWidth="1"/>
    <col min="3074" max="3074" width="19" style="285" bestFit="1" customWidth="1"/>
    <col min="3075" max="3075" width="18" style="285" bestFit="1" customWidth="1"/>
    <col min="3076" max="3076" width="11.5703125" style="285" customWidth="1"/>
    <col min="3077" max="3077" width="13.42578125" style="285" customWidth="1"/>
    <col min="3078" max="3078" width="13.5703125" style="285" customWidth="1"/>
    <col min="3079" max="3079" width="12.42578125" style="285" customWidth="1"/>
    <col min="3080" max="3328" width="11.42578125" style="285"/>
    <col min="3329" max="3329" width="40.7109375" style="285" customWidth="1"/>
    <col min="3330" max="3330" width="19" style="285" bestFit="1" customWidth="1"/>
    <col min="3331" max="3331" width="18" style="285" bestFit="1" customWidth="1"/>
    <col min="3332" max="3332" width="11.5703125" style="285" customWidth="1"/>
    <col min="3333" max="3333" width="13.42578125" style="285" customWidth="1"/>
    <col min="3334" max="3334" width="13.5703125" style="285" customWidth="1"/>
    <col min="3335" max="3335" width="12.42578125" style="285" customWidth="1"/>
    <col min="3336" max="3584" width="11.42578125" style="285"/>
    <col min="3585" max="3585" width="40.7109375" style="285" customWidth="1"/>
    <col min="3586" max="3586" width="19" style="285" bestFit="1" customWidth="1"/>
    <col min="3587" max="3587" width="18" style="285" bestFit="1" customWidth="1"/>
    <col min="3588" max="3588" width="11.5703125" style="285" customWidth="1"/>
    <col min="3589" max="3589" width="13.42578125" style="285" customWidth="1"/>
    <col min="3590" max="3590" width="13.5703125" style="285" customWidth="1"/>
    <col min="3591" max="3591" width="12.42578125" style="285" customWidth="1"/>
    <col min="3592" max="3840" width="11.42578125" style="285"/>
    <col min="3841" max="3841" width="40.7109375" style="285" customWidth="1"/>
    <col min="3842" max="3842" width="19" style="285" bestFit="1" customWidth="1"/>
    <col min="3843" max="3843" width="18" style="285" bestFit="1" customWidth="1"/>
    <col min="3844" max="3844" width="11.5703125" style="285" customWidth="1"/>
    <col min="3845" max="3845" width="13.42578125" style="285" customWidth="1"/>
    <col min="3846" max="3846" width="13.5703125" style="285" customWidth="1"/>
    <col min="3847" max="3847" width="12.42578125" style="285" customWidth="1"/>
    <col min="3848" max="4096" width="11.42578125" style="285"/>
    <col min="4097" max="4097" width="40.7109375" style="285" customWidth="1"/>
    <col min="4098" max="4098" width="19" style="285" bestFit="1" customWidth="1"/>
    <col min="4099" max="4099" width="18" style="285" bestFit="1" customWidth="1"/>
    <col min="4100" max="4100" width="11.5703125" style="285" customWidth="1"/>
    <col min="4101" max="4101" width="13.42578125" style="285" customWidth="1"/>
    <col min="4102" max="4102" width="13.5703125" style="285" customWidth="1"/>
    <col min="4103" max="4103" width="12.42578125" style="285" customWidth="1"/>
    <col min="4104" max="4352" width="11.42578125" style="285"/>
    <col min="4353" max="4353" width="40.7109375" style="285" customWidth="1"/>
    <col min="4354" max="4354" width="19" style="285" bestFit="1" customWidth="1"/>
    <col min="4355" max="4355" width="18" style="285" bestFit="1" customWidth="1"/>
    <col min="4356" max="4356" width="11.5703125" style="285" customWidth="1"/>
    <col min="4357" max="4357" width="13.42578125" style="285" customWidth="1"/>
    <col min="4358" max="4358" width="13.5703125" style="285" customWidth="1"/>
    <col min="4359" max="4359" width="12.42578125" style="285" customWidth="1"/>
    <col min="4360" max="4608" width="11.42578125" style="285"/>
    <col min="4609" max="4609" width="40.7109375" style="285" customWidth="1"/>
    <col min="4610" max="4610" width="19" style="285" bestFit="1" customWidth="1"/>
    <col min="4611" max="4611" width="18" style="285" bestFit="1" customWidth="1"/>
    <col min="4612" max="4612" width="11.5703125" style="285" customWidth="1"/>
    <col min="4613" max="4613" width="13.42578125" style="285" customWidth="1"/>
    <col min="4614" max="4614" width="13.5703125" style="285" customWidth="1"/>
    <col min="4615" max="4615" width="12.42578125" style="285" customWidth="1"/>
    <col min="4616" max="4864" width="11.42578125" style="285"/>
    <col min="4865" max="4865" width="40.7109375" style="285" customWidth="1"/>
    <col min="4866" max="4866" width="19" style="285" bestFit="1" customWidth="1"/>
    <col min="4867" max="4867" width="18" style="285" bestFit="1" customWidth="1"/>
    <col min="4868" max="4868" width="11.5703125" style="285" customWidth="1"/>
    <col min="4869" max="4869" width="13.42578125" style="285" customWidth="1"/>
    <col min="4870" max="4870" width="13.5703125" style="285" customWidth="1"/>
    <col min="4871" max="4871" width="12.42578125" style="285" customWidth="1"/>
    <col min="4872" max="5120" width="11.42578125" style="285"/>
    <col min="5121" max="5121" width="40.7109375" style="285" customWidth="1"/>
    <col min="5122" max="5122" width="19" style="285" bestFit="1" customWidth="1"/>
    <col min="5123" max="5123" width="18" style="285" bestFit="1" customWidth="1"/>
    <col min="5124" max="5124" width="11.5703125" style="285" customWidth="1"/>
    <col min="5125" max="5125" width="13.42578125" style="285" customWidth="1"/>
    <col min="5126" max="5126" width="13.5703125" style="285" customWidth="1"/>
    <col min="5127" max="5127" width="12.42578125" style="285" customWidth="1"/>
    <col min="5128" max="5376" width="11.42578125" style="285"/>
    <col min="5377" max="5377" width="40.7109375" style="285" customWidth="1"/>
    <col min="5378" max="5378" width="19" style="285" bestFit="1" customWidth="1"/>
    <col min="5379" max="5379" width="18" style="285" bestFit="1" customWidth="1"/>
    <col min="5380" max="5380" width="11.5703125" style="285" customWidth="1"/>
    <col min="5381" max="5381" width="13.42578125" style="285" customWidth="1"/>
    <col min="5382" max="5382" width="13.5703125" style="285" customWidth="1"/>
    <col min="5383" max="5383" width="12.42578125" style="285" customWidth="1"/>
    <col min="5384" max="5632" width="11.42578125" style="285"/>
    <col min="5633" max="5633" width="40.7109375" style="285" customWidth="1"/>
    <col min="5634" max="5634" width="19" style="285" bestFit="1" customWidth="1"/>
    <col min="5635" max="5635" width="18" style="285" bestFit="1" customWidth="1"/>
    <col min="5636" max="5636" width="11.5703125" style="285" customWidth="1"/>
    <col min="5637" max="5637" width="13.42578125" style="285" customWidth="1"/>
    <col min="5638" max="5638" width="13.5703125" style="285" customWidth="1"/>
    <col min="5639" max="5639" width="12.42578125" style="285" customWidth="1"/>
    <col min="5640" max="5888" width="11.42578125" style="285"/>
    <col min="5889" max="5889" width="40.7109375" style="285" customWidth="1"/>
    <col min="5890" max="5890" width="19" style="285" bestFit="1" customWidth="1"/>
    <col min="5891" max="5891" width="18" style="285" bestFit="1" customWidth="1"/>
    <col min="5892" max="5892" width="11.5703125" style="285" customWidth="1"/>
    <col min="5893" max="5893" width="13.42578125" style="285" customWidth="1"/>
    <col min="5894" max="5894" width="13.5703125" style="285" customWidth="1"/>
    <col min="5895" max="5895" width="12.42578125" style="285" customWidth="1"/>
    <col min="5896" max="6144" width="11.42578125" style="285"/>
    <col min="6145" max="6145" width="40.7109375" style="285" customWidth="1"/>
    <col min="6146" max="6146" width="19" style="285" bestFit="1" customWidth="1"/>
    <col min="6147" max="6147" width="18" style="285" bestFit="1" customWidth="1"/>
    <col min="6148" max="6148" width="11.5703125" style="285" customWidth="1"/>
    <col min="6149" max="6149" width="13.42578125" style="285" customWidth="1"/>
    <col min="6150" max="6150" width="13.5703125" style="285" customWidth="1"/>
    <col min="6151" max="6151" width="12.42578125" style="285" customWidth="1"/>
    <col min="6152" max="6400" width="11.42578125" style="285"/>
    <col min="6401" max="6401" width="40.7109375" style="285" customWidth="1"/>
    <col min="6402" max="6402" width="19" style="285" bestFit="1" customWidth="1"/>
    <col min="6403" max="6403" width="18" style="285" bestFit="1" customWidth="1"/>
    <col min="6404" max="6404" width="11.5703125" style="285" customWidth="1"/>
    <col min="6405" max="6405" width="13.42578125" style="285" customWidth="1"/>
    <col min="6406" max="6406" width="13.5703125" style="285" customWidth="1"/>
    <col min="6407" max="6407" width="12.42578125" style="285" customWidth="1"/>
    <col min="6408" max="6656" width="11.42578125" style="285"/>
    <col min="6657" max="6657" width="40.7109375" style="285" customWidth="1"/>
    <col min="6658" max="6658" width="19" style="285" bestFit="1" customWidth="1"/>
    <col min="6659" max="6659" width="18" style="285" bestFit="1" customWidth="1"/>
    <col min="6660" max="6660" width="11.5703125" style="285" customWidth="1"/>
    <col min="6661" max="6661" width="13.42578125" style="285" customWidth="1"/>
    <col min="6662" max="6662" width="13.5703125" style="285" customWidth="1"/>
    <col min="6663" max="6663" width="12.42578125" style="285" customWidth="1"/>
    <col min="6664" max="6912" width="11.42578125" style="285"/>
    <col min="6913" max="6913" width="40.7109375" style="285" customWidth="1"/>
    <col min="6914" max="6914" width="19" style="285" bestFit="1" customWidth="1"/>
    <col min="6915" max="6915" width="18" style="285" bestFit="1" customWidth="1"/>
    <col min="6916" max="6916" width="11.5703125" style="285" customWidth="1"/>
    <col min="6917" max="6917" width="13.42578125" style="285" customWidth="1"/>
    <col min="6918" max="6918" width="13.5703125" style="285" customWidth="1"/>
    <col min="6919" max="6919" width="12.42578125" style="285" customWidth="1"/>
    <col min="6920" max="7168" width="11.42578125" style="285"/>
    <col min="7169" max="7169" width="40.7109375" style="285" customWidth="1"/>
    <col min="7170" max="7170" width="19" style="285" bestFit="1" customWidth="1"/>
    <col min="7171" max="7171" width="18" style="285" bestFit="1" customWidth="1"/>
    <col min="7172" max="7172" width="11.5703125" style="285" customWidth="1"/>
    <col min="7173" max="7173" width="13.42578125" style="285" customWidth="1"/>
    <col min="7174" max="7174" width="13.5703125" style="285" customWidth="1"/>
    <col min="7175" max="7175" width="12.42578125" style="285" customWidth="1"/>
    <col min="7176" max="7424" width="11.42578125" style="285"/>
    <col min="7425" max="7425" width="40.7109375" style="285" customWidth="1"/>
    <col min="7426" max="7426" width="19" style="285" bestFit="1" customWidth="1"/>
    <col min="7427" max="7427" width="18" style="285" bestFit="1" customWidth="1"/>
    <col min="7428" max="7428" width="11.5703125" style="285" customWidth="1"/>
    <col min="7429" max="7429" width="13.42578125" style="285" customWidth="1"/>
    <col min="7430" max="7430" width="13.5703125" style="285" customWidth="1"/>
    <col min="7431" max="7431" width="12.42578125" style="285" customWidth="1"/>
    <col min="7432" max="7680" width="11.42578125" style="285"/>
    <col min="7681" max="7681" width="40.7109375" style="285" customWidth="1"/>
    <col min="7682" max="7682" width="19" style="285" bestFit="1" customWidth="1"/>
    <col min="7683" max="7683" width="18" style="285" bestFit="1" customWidth="1"/>
    <col min="7684" max="7684" width="11.5703125" style="285" customWidth="1"/>
    <col min="7685" max="7685" width="13.42578125" style="285" customWidth="1"/>
    <col min="7686" max="7686" width="13.5703125" style="285" customWidth="1"/>
    <col min="7687" max="7687" width="12.42578125" style="285" customWidth="1"/>
    <col min="7688" max="7936" width="11.42578125" style="285"/>
    <col min="7937" max="7937" width="40.7109375" style="285" customWidth="1"/>
    <col min="7938" max="7938" width="19" style="285" bestFit="1" customWidth="1"/>
    <col min="7939" max="7939" width="18" style="285" bestFit="1" customWidth="1"/>
    <col min="7940" max="7940" width="11.5703125" style="285" customWidth="1"/>
    <col min="7941" max="7941" width="13.42578125" style="285" customWidth="1"/>
    <col min="7942" max="7942" width="13.5703125" style="285" customWidth="1"/>
    <col min="7943" max="7943" width="12.42578125" style="285" customWidth="1"/>
    <col min="7944" max="8192" width="11.42578125" style="285"/>
    <col min="8193" max="8193" width="40.7109375" style="285" customWidth="1"/>
    <col min="8194" max="8194" width="19" style="285" bestFit="1" customWidth="1"/>
    <col min="8195" max="8195" width="18" style="285" bestFit="1" customWidth="1"/>
    <col min="8196" max="8196" width="11.5703125" style="285" customWidth="1"/>
    <col min="8197" max="8197" width="13.42578125" style="285" customWidth="1"/>
    <col min="8198" max="8198" width="13.5703125" style="285" customWidth="1"/>
    <col min="8199" max="8199" width="12.42578125" style="285" customWidth="1"/>
    <col min="8200" max="8448" width="11.42578125" style="285"/>
    <col min="8449" max="8449" width="40.7109375" style="285" customWidth="1"/>
    <col min="8450" max="8450" width="19" style="285" bestFit="1" customWidth="1"/>
    <col min="8451" max="8451" width="18" style="285" bestFit="1" customWidth="1"/>
    <col min="8452" max="8452" width="11.5703125" style="285" customWidth="1"/>
    <col min="8453" max="8453" width="13.42578125" style="285" customWidth="1"/>
    <col min="8454" max="8454" width="13.5703125" style="285" customWidth="1"/>
    <col min="8455" max="8455" width="12.42578125" style="285" customWidth="1"/>
    <col min="8456" max="8704" width="11.42578125" style="285"/>
    <col min="8705" max="8705" width="40.7109375" style="285" customWidth="1"/>
    <col min="8706" max="8706" width="19" style="285" bestFit="1" customWidth="1"/>
    <col min="8707" max="8707" width="18" style="285" bestFit="1" customWidth="1"/>
    <col min="8708" max="8708" width="11.5703125" style="285" customWidth="1"/>
    <col min="8709" max="8709" width="13.42578125" style="285" customWidth="1"/>
    <col min="8710" max="8710" width="13.5703125" style="285" customWidth="1"/>
    <col min="8711" max="8711" width="12.42578125" style="285" customWidth="1"/>
    <col min="8712" max="8960" width="11.42578125" style="285"/>
    <col min="8961" max="8961" width="40.7109375" style="285" customWidth="1"/>
    <col min="8962" max="8962" width="19" style="285" bestFit="1" customWidth="1"/>
    <col min="8963" max="8963" width="18" style="285" bestFit="1" customWidth="1"/>
    <col min="8964" max="8964" width="11.5703125" style="285" customWidth="1"/>
    <col min="8965" max="8965" width="13.42578125" style="285" customWidth="1"/>
    <col min="8966" max="8966" width="13.5703125" style="285" customWidth="1"/>
    <col min="8967" max="8967" width="12.42578125" style="285" customWidth="1"/>
    <col min="8968" max="9216" width="11.42578125" style="285"/>
    <col min="9217" max="9217" width="40.7109375" style="285" customWidth="1"/>
    <col min="9218" max="9218" width="19" style="285" bestFit="1" customWidth="1"/>
    <col min="9219" max="9219" width="18" style="285" bestFit="1" customWidth="1"/>
    <col min="9220" max="9220" width="11.5703125" style="285" customWidth="1"/>
    <col min="9221" max="9221" width="13.42578125" style="285" customWidth="1"/>
    <col min="9222" max="9222" width="13.5703125" style="285" customWidth="1"/>
    <col min="9223" max="9223" width="12.42578125" style="285" customWidth="1"/>
    <col min="9224" max="9472" width="11.42578125" style="285"/>
    <col min="9473" max="9473" width="40.7109375" style="285" customWidth="1"/>
    <col min="9474" max="9474" width="19" style="285" bestFit="1" customWidth="1"/>
    <col min="9475" max="9475" width="18" style="285" bestFit="1" customWidth="1"/>
    <col min="9476" max="9476" width="11.5703125" style="285" customWidth="1"/>
    <col min="9477" max="9477" width="13.42578125" style="285" customWidth="1"/>
    <col min="9478" max="9478" width="13.5703125" style="285" customWidth="1"/>
    <col min="9479" max="9479" width="12.42578125" style="285" customWidth="1"/>
    <col min="9480" max="9728" width="11.42578125" style="285"/>
    <col min="9729" max="9729" width="40.7109375" style="285" customWidth="1"/>
    <col min="9730" max="9730" width="19" style="285" bestFit="1" customWidth="1"/>
    <col min="9731" max="9731" width="18" style="285" bestFit="1" customWidth="1"/>
    <col min="9732" max="9732" width="11.5703125" style="285" customWidth="1"/>
    <col min="9733" max="9733" width="13.42578125" style="285" customWidth="1"/>
    <col min="9734" max="9734" width="13.5703125" style="285" customWidth="1"/>
    <col min="9735" max="9735" width="12.42578125" style="285" customWidth="1"/>
    <col min="9736" max="9984" width="11.42578125" style="285"/>
    <col min="9985" max="9985" width="40.7109375" style="285" customWidth="1"/>
    <col min="9986" max="9986" width="19" style="285" bestFit="1" customWidth="1"/>
    <col min="9987" max="9987" width="18" style="285" bestFit="1" customWidth="1"/>
    <col min="9988" max="9988" width="11.5703125" style="285" customWidth="1"/>
    <col min="9989" max="9989" width="13.42578125" style="285" customWidth="1"/>
    <col min="9990" max="9990" width="13.5703125" style="285" customWidth="1"/>
    <col min="9991" max="9991" width="12.42578125" style="285" customWidth="1"/>
    <col min="9992" max="10240" width="11.42578125" style="285"/>
    <col min="10241" max="10241" width="40.7109375" style="285" customWidth="1"/>
    <col min="10242" max="10242" width="19" style="285" bestFit="1" customWidth="1"/>
    <col min="10243" max="10243" width="18" style="285" bestFit="1" customWidth="1"/>
    <col min="10244" max="10244" width="11.5703125" style="285" customWidth="1"/>
    <col min="10245" max="10245" width="13.42578125" style="285" customWidth="1"/>
    <col min="10246" max="10246" width="13.5703125" style="285" customWidth="1"/>
    <col min="10247" max="10247" width="12.42578125" style="285" customWidth="1"/>
    <col min="10248" max="10496" width="11.42578125" style="285"/>
    <col min="10497" max="10497" width="40.7109375" style="285" customWidth="1"/>
    <col min="10498" max="10498" width="19" style="285" bestFit="1" customWidth="1"/>
    <col min="10499" max="10499" width="18" style="285" bestFit="1" customWidth="1"/>
    <col min="10500" max="10500" width="11.5703125" style="285" customWidth="1"/>
    <col min="10501" max="10501" width="13.42578125" style="285" customWidth="1"/>
    <col min="10502" max="10502" width="13.5703125" style="285" customWidth="1"/>
    <col min="10503" max="10503" width="12.42578125" style="285" customWidth="1"/>
    <col min="10504" max="10752" width="11.42578125" style="285"/>
    <col min="10753" max="10753" width="40.7109375" style="285" customWidth="1"/>
    <col min="10754" max="10754" width="19" style="285" bestFit="1" customWidth="1"/>
    <col min="10755" max="10755" width="18" style="285" bestFit="1" customWidth="1"/>
    <col min="10756" max="10756" width="11.5703125" style="285" customWidth="1"/>
    <col min="10757" max="10757" width="13.42578125" style="285" customWidth="1"/>
    <col min="10758" max="10758" width="13.5703125" style="285" customWidth="1"/>
    <col min="10759" max="10759" width="12.42578125" style="285" customWidth="1"/>
    <col min="10760" max="11008" width="11.42578125" style="285"/>
    <col min="11009" max="11009" width="40.7109375" style="285" customWidth="1"/>
    <col min="11010" max="11010" width="19" style="285" bestFit="1" customWidth="1"/>
    <col min="11011" max="11011" width="18" style="285" bestFit="1" customWidth="1"/>
    <col min="11012" max="11012" width="11.5703125" style="285" customWidth="1"/>
    <col min="11013" max="11013" width="13.42578125" style="285" customWidth="1"/>
    <col min="11014" max="11014" width="13.5703125" style="285" customWidth="1"/>
    <col min="11015" max="11015" width="12.42578125" style="285" customWidth="1"/>
    <col min="11016" max="11264" width="11.42578125" style="285"/>
    <col min="11265" max="11265" width="40.7109375" style="285" customWidth="1"/>
    <col min="11266" max="11266" width="19" style="285" bestFit="1" customWidth="1"/>
    <col min="11267" max="11267" width="18" style="285" bestFit="1" customWidth="1"/>
    <col min="11268" max="11268" width="11.5703125" style="285" customWidth="1"/>
    <col min="11269" max="11269" width="13.42578125" style="285" customWidth="1"/>
    <col min="11270" max="11270" width="13.5703125" style="285" customWidth="1"/>
    <col min="11271" max="11271" width="12.42578125" style="285" customWidth="1"/>
    <col min="11272" max="11520" width="11.42578125" style="285"/>
    <col min="11521" max="11521" width="40.7109375" style="285" customWidth="1"/>
    <col min="11522" max="11522" width="19" style="285" bestFit="1" customWidth="1"/>
    <col min="11523" max="11523" width="18" style="285" bestFit="1" customWidth="1"/>
    <col min="11524" max="11524" width="11.5703125" style="285" customWidth="1"/>
    <col min="11525" max="11525" width="13.42578125" style="285" customWidth="1"/>
    <col min="11526" max="11526" width="13.5703125" style="285" customWidth="1"/>
    <col min="11527" max="11527" width="12.42578125" style="285" customWidth="1"/>
    <col min="11528" max="11776" width="11.42578125" style="285"/>
    <col min="11777" max="11777" width="40.7109375" style="285" customWidth="1"/>
    <col min="11778" max="11778" width="19" style="285" bestFit="1" customWidth="1"/>
    <col min="11779" max="11779" width="18" style="285" bestFit="1" customWidth="1"/>
    <col min="11780" max="11780" width="11.5703125" style="285" customWidth="1"/>
    <col min="11781" max="11781" width="13.42578125" style="285" customWidth="1"/>
    <col min="11782" max="11782" width="13.5703125" style="285" customWidth="1"/>
    <col min="11783" max="11783" width="12.42578125" style="285" customWidth="1"/>
    <col min="11784" max="12032" width="11.42578125" style="285"/>
    <col min="12033" max="12033" width="40.7109375" style="285" customWidth="1"/>
    <col min="12034" max="12034" width="19" style="285" bestFit="1" customWidth="1"/>
    <col min="12035" max="12035" width="18" style="285" bestFit="1" customWidth="1"/>
    <col min="12036" max="12036" width="11.5703125" style="285" customWidth="1"/>
    <col min="12037" max="12037" width="13.42578125" style="285" customWidth="1"/>
    <col min="12038" max="12038" width="13.5703125" style="285" customWidth="1"/>
    <col min="12039" max="12039" width="12.42578125" style="285" customWidth="1"/>
    <col min="12040" max="12288" width="11.42578125" style="285"/>
    <col min="12289" max="12289" width="40.7109375" style="285" customWidth="1"/>
    <col min="12290" max="12290" width="19" style="285" bestFit="1" customWidth="1"/>
    <col min="12291" max="12291" width="18" style="285" bestFit="1" customWidth="1"/>
    <col min="12292" max="12292" width="11.5703125" style="285" customWidth="1"/>
    <col min="12293" max="12293" width="13.42578125" style="285" customWidth="1"/>
    <col min="12294" max="12294" width="13.5703125" style="285" customWidth="1"/>
    <col min="12295" max="12295" width="12.42578125" style="285" customWidth="1"/>
    <col min="12296" max="12544" width="11.42578125" style="285"/>
    <col min="12545" max="12545" width="40.7109375" style="285" customWidth="1"/>
    <col min="12546" max="12546" width="19" style="285" bestFit="1" customWidth="1"/>
    <col min="12547" max="12547" width="18" style="285" bestFit="1" customWidth="1"/>
    <col min="12548" max="12548" width="11.5703125" style="285" customWidth="1"/>
    <col min="12549" max="12549" width="13.42578125" style="285" customWidth="1"/>
    <col min="12550" max="12550" width="13.5703125" style="285" customWidth="1"/>
    <col min="12551" max="12551" width="12.42578125" style="285" customWidth="1"/>
    <col min="12552" max="12800" width="11.42578125" style="285"/>
    <col min="12801" max="12801" width="40.7109375" style="285" customWidth="1"/>
    <col min="12802" max="12802" width="19" style="285" bestFit="1" customWidth="1"/>
    <col min="12803" max="12803" width="18" style="285" bestFit="1" customWidth="1"/>
    <col min="12804" max="12804" width="11.5703125" style="285" customWidth="1"/>
    <col min="12805" max="12805" width="13.42578125" style="285" customWidth="1"/>
    <col min="12806" max="12806" width="13.5703125" style="285" customWidth="1"/>
    <col min="12807" max="12807" width="12.42578125" style="285" customWidth="1"/>
    <col min="12808" max="13056" width="11.42578125" style="285"/>
    <col min="13057" max="13057" width="40.7109375" style="285" customWidth="1"/>
    <col min="13058" max="13058" width="19" style="285" bestFit="1" customWidth="1"/>
    <col min="13059" max="13059" width="18" style="285" bestFit="1" customWidth="1"/>
    <col min="13060" max="13060" width="11.5703125" style="285" customWidth="1"/>
    <col min="13061" max="13061" width="13.42578125" style="285" customWidth="1"/>
    <col min="13062" max="13062" width="13.5703125" style="285" customWidth="1"/>
    <col min="13063" max="13063" width="12.42578125" style="285" customWidth="1"/>
    <col min="13064" max="13312" width="11.42578125" style="285"/>
    <col min="13313" max="13313" width="40.7109375" style="285" customWidth="1"/>
    <col min="13314" max="13314" width="19" style="285" bestFit="1" customWidth="1"/>
    <col min="13315" max="13315" width="18" style="285" bestFit="1" customWidth="1"/>
    <col min="13316" max="13316" width="11.5703125" style="285" customWidth="1"/>
    <col min="13317" max="13317" width="13.42578125" style="285" customWidth="1"/>
    <col min="13318" max="13318" width="13.5703125" style="285" customWidth="1"/>
    <col min="13319" max="13319" width="12.42578125" style="285" customWidth="1"/>
    <col min="13320" max="13568" width="11.42578125" style="285"/>
    <col min="13569" max="13569" width="40.7109375" style="285" customWidth="1"/>
    <col min="13570" max="13570" width="19" style="285" bestFit="1" customWidth="1"/>
    <col min="13571" max="13571" width="18" style="285" bestFit="1" customWidth="1"/>
    <col min="13572" max="13572" width="11.5703125" style="285" customWidth="1"/>
    <col min="13573" max="13573" width="13.42578125" style="285" customWidth="1"/>
    <col min="13574" max="13574" width="13.5703125" style="285" customWidth="1"/>
    <col min="13575" max="13575" width="12.42578125" style="285" customWidth="1"/>
    <col min="13576" max="13824" width="11.42578125" style="285"/>
    <col min="13825" max="13825" width="40.7109375" style="285" customWidth="1"/>
    <col min="13826" max="13826" width="19" style="285" bestFit="1" customWidth="1"/>
    <col min="13827" max="13827" width="18" style="285" bestFit="1" customWidth="1"/>
    <col min="13828" max="13828" width="11.5703125" style="285" customWidth="1"/>
    <col min="13829" max="13829" width="13.42578125" style="285" customWidth="1"/>
    <col min="13830" max="13830" width="13.5703125" style="285" customWidth="1"/>
    <col min="13831" max="13831" width="12.42578125" style="285" customWidth="1"/>
    <col min="13832" max="14080" width="11.42578125" style="285"/>
    <col min="14081" max="14081" width="40.7109375" style="285" customWidth="1"/>
    <col min="14082" max="14082" width="19" style="285" bestFit="1" customWidth="1"/>
    <col min="14083" max="14083" width="18" style="285" bestFit="1" customWidth="1"/>
    <col min="14084" max="14084" width="11.5703125" style="285" customWidth="1"/>
    <col min="14085" max="14085" width="13.42578125" style="285" customWidth="1"/>
    <col min="14086" max="14086" width="13.5703125" style="285" customWidth="1"/>
    <col min="14087" max="14087" width="12.42578125" style="285" customWidth="1"/>
    <col min="14088" max="14336" width="11.42578125" style="285"/>
    <col min="14337" max="14337" width="40.7109375" style="285" customWidth="1"/>
    <col min="14338" max="14338" width="19" style="285" bestFit="1" customWidth="1"/>
    <col min="14339" max="14339" width="18" style="285" bestFit="1" customWidth="1"/>
    <col min="14340" max="14340" width="11.5703125" style="285" customWidth="1"/>
    <col min="14341" max="14341" width="13.42578125" style="285" customWidth="1"/>
    <col min="14342" max="14342" width="13.5703125" style="285" customWidth="1"/>
    <col min="14343" max="14343" width="12.42578125" style="285" customWidth="1"/>
    <col min="14344" max="14592" width="11.42578125" style="285"/>
    <col min="14593" max="14593" width="40.7109375" style="285" customWidth="1"/>
    <col min="14594" max="14594" width="19" style="285" bestFit="1" customWidth="1"/>
    <col min="14595" max="14595" width="18" style="285" bestFit="1" customWidth="1"/>
    <col min="14596" max="14596" width="11.5703125" style="285" customWidth="1"/>
    <col min="14597" max="14597" width="13.42578125" style="285" customWidth="1"/>
    <col min="14598" max="14598" width="13.5703125" style="285" customWidth="1"/>
    <col min="14599" max="14599" width="12.42578125" style="285" customWidth="1"/>
    <col min="14600" max="14848" width="11.42578125" style="285"/>
    <col min="14849" max="14849" width="40.7109375" style="285" customWidth="1"/>
    <col min="14850" max="14850" width="19" style="285" bestFit="1" customWidth="1"/>
    <col min="14851" max="14851" width="18" style="285" bestFit="1" customWidth="1"/>
    <col min="14852" max="14852" width="11.5703125" style="285" customWidth="1"/>
    <col min="14853" max="14853" width="13.42578125" style="285" customWidth="1"/>
    <col min="14854" max="14854" width="13.5703125" style="285" customWidth="1"/>
    <col min="14855" max="14855" width="12.42578125" style="285" customWidth="1"/>
    <col min="14856" max="15104" width="11.42578125" style="285"/>
    <col min="15105" max="15105" width="40.7109375" style="285" customWidth="1"/>
    <col min="15106" max="15106" width="19" style="285" bestFit="1" customWidth="1"/>
    <col min="15107" max="15107" width="18" style="285" bestFit="1" customWidth="1"/>
    <col min="15108" max="15108" width="11.5703125" style="285" customWidth="1"/>
    <col min="15109" max="15109" width="13.42578125" style="285" customWidth="1"/>
    <col min="15110" max="15110" width="13.5703125" style="285" customWidth="1"/>
    <col min="15111" max="15111" width="12.42578125" style="285" customWidth="1"/>
    <col min="15112" max="15360" width="11.42578125" style="285"/>
    <col min="15361" max="15361" width="40.7109375" style="285" customWidth="1"/>
    <col min="15362" max="15362" width="19" style="285" bestFit="1" customWidth="1"/>
    <col min="15363" max="15363" width="18" style="285" bestFit="1" customWidth="1"/>
    <col min="15364" max="15364" width="11.5703125" style="285" customWidth="1"/>
    <col min="15365" max="15365" width="13.42578125" style="285" customWidth="1"/>
    <col min="15366" max="15366" width="13.5703125" style="285" customWidth="1"/>
    <col min="15367" max="15367" width="12.42578125" style="285" customWidth="1"/>
    <col min="15368" max="15616" width="11.42578125" style="285"/>
    <col min="15617" max="15617" width="40.7109375" style="285" customWidth="1"/>
    <col min="15618" max="15618" width="19" style="285" bestFit="1" customWidth="1"/>
    <col min="15619" max="15619" width="18" style="285" bestFit="1" customWidth="1"/>
    <col min="15620" max="15620" width="11.5703125" style="285" customWidth="1"/>
    <col min="15621" max="15621" width="13.42578125" style="285" customWidth="1"/>
    <col min="15622" max="15622" width="13.5703125" style="285" customWidth="1"/>
    <col min="15623" max="15623" width="12.42578125" style="285" customWidth="1"/>
    <col min="15624" max="15872" width="11.42578125" style="285"/>
    <col min="15873" max="15873" width="40.7109375" style="285" customWidth="1"/>
    <col min="15874" max="15874" width="19" style="285" bestFit="1" customWidth="1"/>
    <col min="15875" max="15875" width="18" style="285" bestFit="1" customWidth="1"/>
    <col min="15876" max="15876" width="11.5703125" style="285" customWidth="1"/>
    <col min="15877" max="15877" width="13.42578125" style="285" customWidth="1"/>
    <col min="15878" max="15878" width="13.5703125" style="285" customWidth="1"/>
    <col min="15879" max="15879" width="12.42578125" style="285" customWidth="1"/>
    <col min="15880" max="16128" width="11.42578125" style="285"/>
    <col min="16129" max="16129" width="40.7109375" style="285" customWidth="1"/>
    <col min="16130" max="16130" width="19" style="285" bestFit="1" customWidth="1"/>
    <col min="16131" max="16131" width="18" style="285" bestFit="1" customWidth="1"/>
    <col min="16132" max="16132" width="11.5703125" style="285" customWidth="1"/>
    <col min="16133" max="16133" width="13.42578125" style="285" customWidth="1"/>
    <col min="16134" max="16134" width="13.5703125" style="285" customWidth="1"/>
    <col min="16135" max="16135" width="12.42578125" style="285" customWidth="1"/>
    <col min="16136" max="16384" width="11.42578125" style="285"/>
  </cols>
  <sheetData>
    <row r="2" spans="1:8" ht="11.25" customHeight="1" x14ac:dyDescent="0.2">
      <c r="B2" s="662" t="s">
        <v>273</v>
      </c>
      <c r="C2" s="662"/>
      <c r="D2" s="662"/>
      <c r="E2" s="662"/>
      <c r="F2" s="662"/>
      <c r="G2" s="662"/>
    </row>
    <row r="3" spans="1:8" ht="11.25" customHeight="1" x14ac:dyDescent="0.2">
      <c r="B3" s="662"/>
      <c r="C3" s="662"/>
      <c r="D3" s="662"/>
      <c r="E3" s="662"/>
      <c r="F3" s="662"/>
      <c r="G3" s="662"/>
    </row>
    <row r="4" spans="1:8" s="216" customFormat="1" ht="11.25" customHeight="1" x14ac:dyDescent="0.2">
      <c r="B4" s="662"/>
      <c r="C4" s="662"/>
      <c r="D4" s="662"/>
      <c r="E4" s="662"/>
      <c r="F4" s="662"/>
      <c r="G4" s="662"/>
    </row>
    <row r="5" spans="1:8" s="216" customFormat="1" ht="11.25" customHeight="1" x14ac:dyDescent="0.2">
      <c r="C5" s="307"/>
      <c r="D5" s="307"/>
      <c r="E5" s="307"/>
      <c r="F5" s="307"/>
      <c r="G5" s="307"/>
    </row>
    <row r="6" spans="1:8" ht="11.25" customHeight="1" x14ac:dyDescent="0.2">
      <c r="B6" s="663" t="s">
        <v>306</v>
      </c>
      <c r="C6" s="663"/>
      <c r="D6" s="663"/>
      <c r="E6" s="663"/>
      <c r="F6" s="663"/>
      <c r="G6" s="663"/>
    </row>
    <row r="7" spans="1:8" ht="11.25" customHeight="1" x14ac:dyDescent="0.2">
      <c r="B7" s="663"/>
      <c r="C7" s="663"/>
      <c r="D7" s="663"/>
      <c r="E7" s="663"/>
      <c r="F7" s="663"/>
      <c r="G7" s="663"/>
    </row>
    <row r="8" spans="1:8" ht="11.25" customHeight="1" x14ac:dyDescent="0.2">
      <c r="B8" s="663"/>
      <c r="C8" s="663"/>
      <c r="D8" s="663"/>
      <c r="E8" s="663"/>
      <c r="F8" s="663"/>
      <c r="G8" s="663"/>
    </row>
    <row r="9" spans="1:8" ht="11.25" customHeight="1" x14ac:dyDescent="0.2"/>
    <row r="10" spans="1:8" x14ac:dyDescent="0.2">
      <c r="B10" s="219"/>
    </row>
    <row r="11" spans="1:8" x14ac:dyDescent="0.2">
      <c r="A11" s="203" t="s">
        <v>166</v>
      </c>
    </row>
    <row r="12" spans="1:8" s="216" customFormat="1" x14ac:dyDescent="0.2">
      <c r="A12" s="282"/>
      <c r="C12" s="283"/>
      <c r="D12" s="284"/>
      <c r="F12" s="284"/>
    </row>
    <row r="13" spans="1:8" ht="51" x14ac:dyDescent="0.2">
      <c r="A13" s="288" t="s">
        <v>171</v>
      </c>
      <c r="B13" s="289" t="s">
        <v>287</v>
      </c>
      <c r="C13" s="220" t="s">
        <v>305</v>
      </c>
      <c r="D13" s="289" t="s">
        <v>304</v>
      </c>
      <c r="E13" s="290" t="s">
        <v>288</v>
      </c>
      <c r="F13" s="254" t="s">
        <v>303</v>
      </c>
      <c r="G13" s="289" t="s">
        <v>302</v>
      </c>
    </row>
    <row r="14" spans="1:8" x14ac:dyDescent="0.2">
      <c r="C14" s="221"/>
      <c r="D14" s="222"/>
      <c r="E14" s="204"/>
      <c r="F14" s="255"/>
    </row>
    <row r="15" spans="1:8" ht="13.15" customHeight="1" x14ac:dyDescent="0.2">
      <c r="A15" s="223" t="s">
        <v>172</v>
      </c>
      <c r="C15" s="221"/>
      <c r="D15" s="222"/>
      <c r="E15" s="204"/>
      <c r="F15" s="255"/>
    </row>
    <row r="16" spans="1:8" ht="13.15" customHeight="1" x14ac:dyDescent="0.2">
      <c r="A16" s="224" t="s">
        <v>199</v>
      </c>
      <c r="B16" s="205">
        <v>263864160.59</v>
      </c>
      <c r="C16" s="275">
        <v>264073619.08000001</v>
      </c>
      <c r="D16" s="263">
        <f t="shared" ref="D16:D21" si="0">+(C16-B16)/B16</f>
        <v>7.9381182170272979E-4</v>
      </c>
      <c r="E16" s="225">
        <v>136385</v>
      </c>
      <c r="F16" s="287">
        <v>136302</v>
      </c>
      <c r="G16" s="263">
        <f t="shared" ref="G16:G21" si="1">+(F16-E16)/E16</f>
        <v>-6.0857132382593397E-4</v>
      </c>
      <c r="H16" s="286"/>
    </row>
    <row r="17" spans="1:8" ht="13.15" customHeight="1" x14ac:dyDescent="0.2">
      <c r="A17" s="224" t="s">
        <v>173</v>
      </c>
      <c r="B17" s="205">
        <v>38909112.420000002</v>
      </c>
      <c r="C17" s="275">
        <v>45185623.200000003</v>
      </c>
      <c r="D17" s="263">
        <f t="shared" si="0"/>
        <v>0.16131210376245331</v>
      </c>
      <c r="E17" s="225">
        <v>17131</v>
      </c>
      <c r="F17" s="287">
        <v>16618</v>
      </c>
      <c r="G17" s="263">
        <f t="shared" si="1"/>
        <v>-2.9945712451112019E-2</v>
      </c>
      <c r="H17" s="286"/>
    </row>
    <row r="18" spans="1:8" ht="13.15" customHeight="1" x14ac:dyDescent="0.2">
      <c r="A18" s="224" t="s">
        <v>174</v>
      </c>
      <c r="B18" s="424">
        <v>50613742.549999997</v>
      </c>
      <c r="C18" s="275">
        <v>63914795.740000002</v>
      </c>
      <c r="D18" s="263">
        <f t="shared" si="0"/>
        <v>0.26279529076239011</v>
      </c>
      <c r="E18" s="225">
        <v>80463</v>
      </c>
      <c r="F18" s="287">
        <v>80382</v>
      </c>
      <c r="G18" s="263">
        <f t="shared" si="1"/>
        <v>-1.0066738749487342E-3</v>
      </c>
      <c r="H18" s="286"/>
    </row>
    <row r="19" spans="1:8" ht="13.15" customHeight="1" x14ac:dyDescent="0.2">
      <c r="A19" s="226" t="s">
        <v>175</v>
      </c>
      <c r="B19" s="205">
        <v>494266.21</v>
      </c>
      <c r="C19" s="275">
        <v>524179.43</v>
      </c>
      <c r="D19" s="263">
        <f t="shared" si="0"/>
        <v>6.0520463254002274E-2</v>
      </c>
      <c r="E19" s="225">
        <v>41</v>
      </c>
      <c r="F19" s="287">
        <v>43</v>
      </c>
      <c r="G19" s="263">
        <f t="shared" si="1"/>
        <v>4.878048780487805E-2</v>
      </c>
      <c r="H19" s="286"/>
    </row>
    <row r="20" spans="1:8" ht="13.15" customHeight="1" x14ac:dyDescent="0.2">
      <c r="A20" s="224" t="s">
        <v>176</v>
      </c>
      <c r="B20" s="205">
        <v>92454210.319999993</v>
      </c>
      <c r="C20" s="275">
        <v>92122265.409999996</v>
      </c>
      <c r="D20" s="263">
        <f t="shared" si="0"/>
        <v>-3.5903709398531201E-3</v>
      </c>
      <c r="E20" s="225">
        <v>37977</v>
      </c>
      <c r="F20" s="287">
        <v>37955</v>
      </c>
      <c r="G20" s="263">
        <f t="shared" si="1"/>
        <v>-5.7929799615556786E-4</v>
      </c>
      <c r="H20" s="286"/>
    </row>
    <row r="21" spans="1:8" ht="13.15" customHeight="1" x14ac:dyDescent="0.2">
      <c r="A21" s="224" t="s">
        <v>177</v>
      </c>
      <c r="B21" s="205">
        <v>23951563.09</v>
      </c>
      <c r="C21" s="275">
        <v>27013067.850000001</v>
      </c>
      <c r="D21" s="263">
        <f t="shared" si="0"/>
        <v>0.12782066658848701</v>
      </c>
      <c r="E21" s="225">
        <v>6309</v>
      </c>
      <c r="F21" s="287">
        <v>7161</v>
      </c>
      <c r="G21" s="263">
        <f t="shared" si="1"/>
        <v>0.13504517356157869</v>
      </c>
      <c r="H21" s="286"/>
    </row>
    <row r="22" spans="1:8" ht="13.15" customHeight="1" x14ac:dyDescent="0.2">
      <c r="A22" s="227" t="s">
        <v>178</v>
      </c>
      <c r="B22" s="206">
        <v>470287055.17999995</v>
      </c>
      <c r="C22" s="278">
        <f>SUM(C16:C21)</f>
        <v>492833550.71000004</v>
      </c>
      <c r="D22" s="264"/>
      <c r="E22" s="199"/>
      <c r="F22" s="258"/>
      <c r="G22" s="272"/>
      <c r="H22" s="286"/>
    </row>
    <row r="23" spans="1:8" ht="13.15" customHeight="1" x14ac:dyDescent="0.2">
      <c r="A23" s="228"/>
      <c r="B23" s="207"/>
      <c r="C23" s="285"/>
      <c r="D23" s="265"/>
      <c r="E23" s="229"/>
      <c r="F23" s="259"/>
      <c r="G23" s="272"/>
      <c r="H23" s="286"/>
    </row>
    <row r="24" spans="1:8" ht="13.15" customHeight="1" x14ac:dyDescent="0.2">
      <c r="A24" s="223" t="s">
        <v>179</v>
      </c>
      <c r="B24" s="207"/>
      <c r="C24" s="207"/>
      <c r="D24" s="265"/>
      <c r="E24" s="229"/>
      <c r="F24" s="259"/>
      <c r="G24" s="272"/>
      <c r="H24" s="286"/>
    </row>
    <row r="25" spans="1:8" ht="13.15" customHeight="1" x14ac:dyDescent="0.2">
      <c r="A25" s="226" t="s">
        <v>180</v>
      </c>
      <c r="B25" s="205">
        <v>147104017.56</v>
      </c>
      <c r="C25" s="297">
        <v>142954934.96000001</v>
      </c>
      <c r="D25" s="298">
        <f>+(C25-B25)/B25</f>
        <v>-2.8205093707299247E-2</v>
      </c>
      <c r="E25" s="299">
        <v>35442</v>
      </c>
      <c r="F25" s="300">
        <v>34867</v>
      </c>
      <c r="G25" s="298">
        <f>+(F25-E25)/E25</f>
        <v>-1.622368940804695E-2</v>
      </c>
      <c r="H25" s="286"/>
    </row>
    <row r="26" spans="1:8" s="292" customFormat="1" ht="13.15" customHeight="1" x14ac:dyDescent="0.2">
      <c r="A26" s="231" t="s">
        <v>181</v>
      </c>
      <c r="B26" s="205">
        <v>11136277.77</v>
      </c>
      <c r="C26" s="301">
        <v>11203519.01</v>
      </c>
      <c r="D26" s="298">
        <f>+(C26-B26)/B26</f>
        <v>6.0380354539235088E-3</v>
      </c>
      <c r="E26" s="302">
        <v>942</v>
      </c>
      <c r="F26" s="300">
        <v>914</v>
      </c>
      <c r="G26" s="298">
        <f>+(F26-E26)/E26</f>
        <v>-2.9723991507430998E-2</v>
      </c>
      <c r="H26" s="291"/>
    </row>
    <row r="27" spans="1:8" ht="13.15" customHeight="1" x14ac:dyDescent="0.2">
      <c r="A27" s="231" t="s">
        <v>182</v>
      </c>
      <c r="B27" s="205">
        <v>69755872.620000005</v>
      </c>
      <c r="C27" s="301">
        <v>66481379.200000003</v>
      </c>
      <c r="D27" s="298">
        <f>+(C27-B27)/B27</f>
        <v>-4.694218991192374E-2</v>
      </c>
      <c r="E27" s="302">
        <v>32392</v>
      </c>
      <c r="F27" s="300">
        <v>31557</v>
      </c>
      <c r="G27" s="298">
        <f>+(F27-E27)/E27</f>
        <v>-2.5777969869103481E-2</v>
      </c>
      <c r="H27" s="286"/>
    </row>
    <row r="28" spans="1:8" s="292" customFormat="1" ht="14.45" customHeight="1" x14ac:dyDescent="0.2">
      <c r="A28" s="231" t="s">
        <v>183</v>
      </c>
      <c r="B28" s="205">
        <v>60291134.039999999</v>
      </c>
      <c r="C28" s="301">
        <v>59506181.030000001</v>
      </c>
      <c r="D28" s="298">
        <f>+(C28-B28)/B28</f>
        <v>-1.3019377102431394E-2</v>
      </c>
      <c r="E28" s="302">
        <v>6933</v>
      </c>
      <c r="F28" s="300">
        <f>7148+6</f>
        <v>7154</v>
      </c>
      <c r="G28" s="298">
        <f>+(F28-E28)/E28</f>
        <v>3.1876532525602193E-2</v>
      </c>
      <c r="H28" s="291"/>
    </row>
    <row r="29" spans="1:8" ht="13.15" customHeight="1" x14ac:dyDescent="0.2">
      <c r="A29" s="231" t="s">
        <v>206</v>
      </c>
      <c r="B29" s="205">
        <v>5920733.1299999999</v>
      </c>
      <c r="C29" s="301">
        <v>5763855.7199999997</v>
      </c>
      <c r="D29" s="298">
        <f>+(C29-B29)/B29</f>
        <v>-2.6496281213066623E-2</v>
      </c>
      <c r="E29" s="302">
        <v>1489</v>
      </c>
      <c r="F29" s="300">
        <v>1371</v>
      </c>
      <c r="G29" s="298">
        <f>+(F29-E29)/E29</f>
        <v>-7.9247817327065151E-2</v>
      </c>
      <c r="H29" s="286"/>
    </row>
    <row r="30" spans="1:8" ht="13.15" customHeight="1" x14ac:dyDescent="0.2">
      <c r="A30" s="227" t="s">
        <v>184</v>
      </c>
      <c r="B30" s="206">
        <v>147104017.56</v>
      </c>
      <c r="C30" s="278">
        <f>+C25</f>
        <v>142954934.96000001</v>
      </c>
      <c r="D30" s="264"/>
      <c r="E30" s="208"/>
      <c r="F30" s="259"/>
      <c r="G30" s="272"/>
      <c r="H30" s="286"/>
    </row>
    <row r="31" spans="1:8" ht="13.15" customHeight="1" x14ac:dyDescent="0.2">
      <c r="A31" s="228"/>
      <c r="B31" s="207"/>
      <c r="C31" s="207"/>
      <c r="D31" s="265"/>
      <c r="E31" s="229"/>
      <c r="F31" s="259"/>
      <c r="G31" s="272"/>
      <c r="H31" s="286"/>
    </row>
    <row r="32" spans="1:8" ht="13.15" customHeight="1" x14ac:dyDescent="0.2">
      <c r="A32" s="223" t="s">
        <v>185</v>
      </c>
      <c r="B32" s="207"/>
      <c r="C32" s="207"/>
      <c r="D32" s="265"/>
      <c r="E32" s="229"/>
      <c r="F32" s="259"/>
      <c r="G32" s="272"/>
      <c r="H32" s="286"/>
    </row>
    <row r="33" spans="1:9" ht="13.15" customHeight="1" x14ac:dyDescent="0.2">
      <c r="A33" s="224" t="s">
        <v>186</v>
      </c>
      <c r="B33" s="209">
        <v>280509147.35000002</v>
      </c>
      <c r="C33" s="275">
        <v>283809853.75999999</v>
      </c>
      <c r="D33" s="263">
        <f>+(C33-B33)/B33</f>
        <v>1.1766840551126742E-2</v>
      </c>
      <c r="E33" s="230">
        <v>65937</v>
      </c>
      <c r="F33" s="287">
        <v>65774</v>
      </c>
      <c r="G33" s="263">
        <f>+(F33-E33)/E33</f>
        <v>-2.4720566601452902E-3</v>
      </c>
      <c r="H33" s="286"/>
    </row>
    <row r="34" spans="1:9" ht="13.15" customHeight="1" x14ac:dyDescent="0.2">
      <c r="A34" s="224" t="s">
        <v>187</v>
      </c>
      <c r="B34" s="209">
        <v>124373829.97</v>
      </c>
      <c r="C34" s="277">
        <v>130002401.06999999</v>
      </c>
      <c r="D34" s="263">
        <f>+(C34-B34)/B34</f>
        <v>4.525526874389614E-2</v>
      </c>
      <c r="E34" s="230">
        <v>51407</v>
      </c>
      <c r="F34" s="287">
        <v>53691</v>
      </c>
      <c r="G34" s="263">
        <f>+(F34-E34)/E34</f>
        <v>4.4429746921625463E-2</v>
      </c>
      <c r="H34" s="286"/>
    </row>
    <row r="35" spans="1:9" s="292" customFormat="1" ht="13.15" customHeight="1" x14ac:dyDescent="0.2">
      <c r="A35" s="224" t="s">
        <v>188</v>
      </c>
      <c r="B35" s="303">
        <v>53975.55</v>
      </c>
      <c r="C35" s="301">
        <v>43321.13</v>
      </c>
      <c r="D35" s="293"/>
      <c r="E35" s="299">
        <v>45</v>
      </c>
      <c r="F35" s="300">
        <v>37</v>
      </c>
      <c r="G35" s="298">
        <f>+(F35-E35)/E35</f>
        <v>-0.17777777777777778</v>
      </c>
      <c r="H35" s="291"/>
    </row>
    <row r="36" spans="1:9" ht="13.15" customHeight="1" x14ac:dyDescent="0.2">
      <c r="A36" s="227" t="s">
        <v>189</v>
      </c>
      <c r="B36" s="210">
        <v>404936952.87000006</v>
      </c>
      <c r="C36" s="278">
        <f>SUM(C31:C35)</f>
        <v>413855575.95999998</v>
      </c>
      <c r="D36" s="266"/>
      <c r="E36" s="208"/>
      <c r="F36" s="259"/>
      <c r="G36" s="272"/>
      <c r="H36" s="286"/>
    </row>
    <row r="37" spans="1:9" ht="13.15" customHeight="1" x14ac:dyDescent="0.2">
      <c r="A37" s="228"/>
      <c r="B37" s="207"/>
      <c r="C37" s="207"/>
      <c r="D37" s="265"/>
      <c r="E37" s="229"/>
      <c r="F37" s="259"/>
      <c r="G37" s="272"/>
      <c r="H37" s="286"/>
    </row>
    <row r="38" spans="1:9" ht="13.15" customHeight="1" x14ac:dyDescent="0.2">
      <c r="A38" s="223" t="s">
        <v>190</v>
      </c>
      <c r="B38" s="207"/>
      <c r="C38" s="207"/>
      <c r="D38" s="265"/>
      <c r="E38" s="229"/>
      <c r="F38" s="259"/>
      <c r="G38" s="272"/>
      <c r="H38" s="286"/>
    </row>
    <row r="39" spans="1:9" ht="22.5" x14ac:dyDescent="0.2">
      <c r="A39" s="226" t="s">
        <v>289</v>
      </c>
      <c r="B39" s="205">
        <v>649705463.94000006</v>
      </c>
      <c r="C39" s="276">
        <f>(694636897.61+59447.49+90723459.83)-(66795500+591.24)</f>
        <v>718623713.69000006</v>
      </c>
      <c r="D39" s="263">
        <f t="shared" ref="D39:D46" si="2">+(C39-B39)/B39</f>
        <v>0.10607614307575619</v>
      </c>
      <c r="E39" s="230">
        <v>101217</v>
      </c>
      <c r="F39" s="287">
        <v>103105</v>
      </c>
      <c r="G39" s="263">
        <f>+(F39-E39)/E39</f>
        <v>1.8652993074285942E-2</v>
      </c>
      <c r="H39" s="286"/>
    </row>
    <row r="40" spans="1:9" ht="13.15" customHeight="1" x14ac:dyDescent="0.2">
      <c r="A40" s="224" t="s">
        <v>200</v>
      </c>
      <c r="B40" s="211">
        <v>47734.14</v>
      </c>
      <c r="C40" s="212">
        <v>218107.55</v>
      </c>
      <c r="D40" s="415"/>
      <c r="E40" s="414"/>
      <c r="F40" s="260"/>
      <c r="G40" s="272"/>
      <c r="H40" s="286"/>
    </row>
    <row r="41" spans="1:9" ht="13.15" customHeight="1" x14ac:dyDescent="0.2">
      <c r="A41" s="224" t="s">
        <v>207</v>
      </c>
      <c r="B41" s="205">
        <v>36695497.130000003</v>
      </c>
      <c r="C41" s="277">
        <v>35560591.960000001</v>
      </c>
      <c r="D41" s="263">
        <f t="shared" si="2"/>
        <v>-3.0927641230187135E-2</v>
      </c>
      <c r="E41" s="230">
        <v>5814</v>
      </c>
      <c r="F41" s="287">
        <v>5603</v>
      </c>
      <c r="G41" s="263">
        <f>+(F41-E41)/E41</f>
        <v>-3.6291709666322669E-2</v>
      </c>
      <c r="H41" s="286"/>
    </row>
    <row r="42" spans="1:9" ht="13.15" customHeight="1" x14ac:dyDescent="0.2">
      <c r="A42" s="224" t="s">
        <v>203</v>
      </c>
      <c r="B42" s="211">
        <v>-777.9</v>
      </c>
      <c r="C42" s="281">
        <v>-1864.79</v>
      </c>
      <c r="D42" s="263"/>
      <c r="E42" s="213"/>
      <c r="F42" s="260"/>
      <c r="G42" s="272"/>
      <c r="H42" s="286"/>
    </row>
    <row r="43" spans="1:9" ht="13.15" customHeight="1" x14ac:dyDescent="0.2">
      <c r="A43" s="224" t="s">
        <v>191</v>
      </c>
      <c r="B43" s="304">
        <v>190132522.25999999</v>
      </c>
      <c r="C43" s="301">
        <f>115610107.04+88260894.54</f>
        <v>203871001.58000001</v>
      </c>
      <c r="D43" s="298">
        <f t="shared" si="2"/>
        <v>7.2257387409046747E-2</v>
      </c>
      <c r="E43" s="299">
        <v>20611</v>
      </c>
      <c r="F43" s="300">
        <v>21091</v>
      </c>
      <c r="G43" s="298">
        <f>+(F43-E43)/E43</f>
        <v>2.3288535248168454E-2</v>
      </c>
      <c r="H43" s="286"/>
    </row>
    <row r="44" spans="1:9" ht="13.15" customHeight="1" x14ac:dyDescent="0.2">
      <c r="A44" s="224" t="s">
        <v>192</v>
      </c>
      <c r="B44" s="304">
        <v>100.5</v>
      </c>
      <c r="C44" s="301">
        <v>314.31</v>
      </c>
      <c r="D44" s="416"/>
      <c r="E44" s="302">
        <v>0</v>
      </c>
      <c r="F44" s="305">
        <v>0</v>
      </c>
      <c r="G44" s="298" t="s">
        <v>298</v>
      </c>
      <c r="H44" s="286"/>
    </row>
    <row r="45" spans="1:9" s="292" customFormat="1" ht="13.15" customHeight="1" x14ac:dyDescent="0.2">
      <c r="A45" s="224" t="s">
        <v>193</v>
      </c>
      <c r="B45" s="304">
        <v>1113873.72</v>
      </c>
      <c r="C45" s="301">
        <v>1127859.8999999999</v>
      </c>
      <c r="D45" s="298">
        <f t="shared" si="2"/>
        <v>1.2556342562781654E-2</v>
      </c>
      <c r="E45" s="306">
        <v>513</v>
      </c>
      <c r="F45" s="300">
        <v>494</v>
      </c>
      <c r="G45" s="298">
        <f>+(F45-E45)/E45</f>
        <v>-3.7037037037037035E-2</v>
      </c>
      <c r="H45" s="291"/>
    </row>
    <row r="46" spans="1:9" ht="13.15" customHeight="1" x14ac:dyDescent="0.2">
      <c r="A46" s="224" t="s">
        <v>194</v>
      </c>
      <c r="B46" s="304">
        <v>3882776.2</v>
      </c>
      <c r="C46" s="301">
        <v>3996451.65</v>
      </c>
      <c r="D46" s="298">
        <f t="shared" si="2"/>
        <v>2.9276848354020436E-2</v>
      </c>
      <c r="E46" s="306">
        <v>3004</v>
      </c>
      <c r="F46" s="300">
        <v>3086</v>
      </c>
      <c r="G46" s="298">
        <f>+(F46-E46)/E46</f>
        <v>2.729693741677763E-2</v>
      </c>
      <c r="H46" s="286"/>
      <c r="I46" s="180"/>
    </row>
    <row r="47" spans="1:9" ht="13.15" customHeight="1" x14ac:dyDescent="0.2">
      <c r="A47" s="227" t="s">
        <v>195</v>
      </c>
      <c r="B47" s="206">
        <v>881577189.99000013</v>
      </c>
      <c r="C47" s="278">
        <f>SUM(C39:C46)</f>
        <v>963396175.85000002</v>
      </c>
      <c r="D47" s="264"/>
      <c r="E47" s="233"/>
      <c r="F47" s="259"/>
      <c r="G47" s="272"/>
      <c r="H47" s="286"/>
    </row>
    <row r="48" spans="1:9" ht="13.15" customHeight="1" x14ac:dyDescent="0.2">
      <c r="A48" s="234"/>
      <c r="B48" s="214"/>
      <c r="C48" s="214"/>
      <c r="D48" s="266"/>
      <c r="E48" s="233"/>
      <c r="F48" s="259"/>
      <c r="G48" s="272"/>
      <c r="H48" s="286"/>
    </row>
    <row r="49" spans="1:10" ht="13.15" customHeight="1" x14ac:dyDescent="0.2">
      <c r="A49" s="235" t="s">
        <v>229</v>
      </c>
      <c r="B49" s="214"/>
      <c r="C49" s="214"/>
      <c r="D49" s="267"/>
      <c r="E49" s="233"/>
      <c r="F49" s="259"/>
      <c r="G49" s="272"/>
      <c r="H49" s="286"/>
    </row>
    <row r="50" spans="1:10" ht="13.15" customHeight="1" x14ac:dyDescent="0.2">
      <c r="A50" s="224" t="s">
        <v>230</v>
      </c>
      <c r="B50" s="205">
        <v>194350106.84999999</v>
      </c>
      <c r="C50" s="276">
        <v>199782561.86000001</v>
      </c>
      <c r="D50" s="263">
        <f>+(C50-B50)/B50</f>
        <v>2.7951901329248074E-2</v>
      </c>
      <c r="E50" s="232">
        <v>74760</v>
      </c>
      <c r="F50" s="287">
        <v>77031</v>
      </c>
      <c r="G50" s="263">
        <f>+(F50-E50)/E50</f>
        <v>3.0377207062600321E-2</v>
      </c>
      <c r="H50" s="286"/>
    </row>
    <row r="51" spans="1:10" ht="13.15" customHeight="1" x14ac:dyDescent="0.2">
      <c r="A51" s="227" t="s">
        <v>282</v>
      </c>
      <c r="B51" s="206">
        <v>194350106.84999999</v>
      </c>
      <c r="C51" s="278">
        <f>C50</f>
        <v>199782561.86000001</v>
      </c>
      <c r="D51" s="268"/>
      <c r="E51" s="236"/>
      <c r="F51" s="261"/>
      <c r="G51" s="272"/>
      <c r="H51" s="286"/>
    </row>
    <row r="52" spans="1:10" ht="13.15" customHeight="1" x14ac:dyDescent="0.2">
      <c r="A52" s="237"/>
      <c r="B52" s="214"/>
      <c r="C52" s="214"/>
      <c r="D52" s="269"/>
      <c r="F52" s="294"/>
      <c r="G52" s="272"/>
      <c r="H52" s="286"/>
    </row>
    <row r="53" spans="1:10" x14ac:dyDescent="0.2">
      <c r="A53" s="238" t="s">
        <v>301</v>
      </c>
      <c r="B53" s="206">
        <v>24210.85</v>
      </c>
      <c r="C53" s="181">
        <f>591.24+1000</f>
        <v>1591.24</v>
      </c>
      <c r="D53" s="263">
        <f>+(C53-B53)/B53</f>
        <v>-0.93427574826988724</v>
      </c>
      <c r="F53" s="294"/>
      <c r="H53" s="286"/>
    </row>
    <row r="54" spans="1:10" ht="13.15" customHeight="1" x14ac:dyDescent="0.2">
      <c r="A54" s="224" t="s">
        <v>231</v>
      </c>
      <c r="B54" s="256">
        <v>-3377.32</v>
      </c>
      <c r="C54" s="281">
        <v>10969.53</v>
      </c>
      <c r="D54" s="415"/>
      <c r="F54" s="294"/>
      <c r="H54" s="286"/>
    </row>
    <row r="55" spans="1:10" ht="13.15" customHeight="1" x14ac:dyDescent="0.2">
      <c r="A55" s="224" t="s">
        <v>300</v>
      </c>
      <c r="B55" s="256"/>
      <c r="C55" s="281">
        <v>66795500</v>
      </c>
      <c r="D55" s="263"/>
      <c r="E55" s="232"/>
      <c r="F55" s="287">
        <v>151367</v>
      </c>
      <c r="G55" s="263"/>
      <c r="H55" s="286"/>
      <c r="J55" s="178"/>
    </row>
    <row r="56" spans="1:10" ht="13.15" customHeight="1" x14ac:dyDescent="0.2">
      <c r="A56" s="237"/>
      <c r="B56" s="214"/>
      <c r="C56" s="214"/>
      <c r="D56" s="270"/>
      <c r="F56" s="294"/>
      <c r="G56" s="272"/>
      <c r="H56" s="286"/>
    </row>
    <row r="57" spans="1:10" s="240" customFormat="1" ht="13.15" customHeight="1" x14ac:dyDescent="0.2">
      <c r="A57" s="227" t="s">
        <v>196</v>
      </c>
      <c r="B57" s="206">
        <v>371877.97</v>
      </c>
      <c r="C57" s="279">
        <v>402086</v>
      </c>
      <c r="D57" s="263">
        <f>+(C57-B57)/B57</f>
        <v>8.1231028554877904E-2</v>
      </c>
      <c r="E57" s="239"/>
      <c r="F57" s="262"/>
      <c r="G57" s="273"/>
      <c r="H57" s="286"/>
    </row>
    <row r="58" spans="1:10" s="241" customFormat="1" ht="13.15" customHeight="1" x14ac:dyDescent="0.2">
      <c r="A58" s="237"/>
      <c r="B58" s="214"/>
      <c r="C58" s="285"/>
      <c r="D58" s="271"/>
      <c r="E58" s="239"/>
      <c r="F58" s="262"/>
      <c r="G58" s="274"/>
      <c r="H58" s="286"/>
    </row>
    <row r="59" spans="1:10" s="241" customFormat="1" ht="13.15" customHeight="1" x14ac:dyDescent="0.2">
      <c r="A59" s="242" t="s">
        <v>63</v>
      </c>
      <c r="B59" s="215">
        <v>2098648033.9500003</v>
      </c>
      <c r="C59" s="278">
        <f>+C57+C54+C53+C51+C47+C36+C30+C22+C55</f>
        <v>2280032946.1100001</v>
      </c>
      <c r="D59" s="263">
        <f>+(C59-B59)/B59</f>
        <v>8.6429410375499532E-2</v>
      </c>
      <c r="E59" s="257">
        <v>279956</v>
      </c>
      <c r="F59" s="295">
        <v>284426</v>
      </c>
      <c r="G59" s="263">
        <f>+(F59-E59)/E59</f>
        <v>1.5966794782037178E-2</v>
      </c>
      <c r="H59" s="183"/>
    </row>
    <row r="60" spans="1:10" s="241" customFormat="1" x14ac:dyDescent="0.2">
      <c r="A60" s="280" t="s">
        <v>299</v>
      </c>
      <c r="B60" s="200"/>
      <c r="C60" s="243"/>
      <c r="D60" s="296"/>
      <c r="E60" s="201"/>
      <c r="F60" s="202"/>
    </row>
    <row r="61" spans="1:10" s="241" customFormat="1" ht="12" customHeight="1" x14ac:dyDescent="0.2">
      <c r="A61" s="241" t="s">
        <v>197</v>
      </c>
      <c r="C61" s="179"/>
      <c r="D61" s="244"/>
      <c r="E61" s="240"/>
      <c r="F61" s="244"/>
    </row>
    <row r="62" spans="1:10" s="241" customFormat="1" ht="12" customHeight="1" x14ac:dyDescent="0.2">
      <c r="A62" s="245" t="s">
        <v>204</v>
      </c>
      <c r="C62" s="182"/>
      <c r="D62" s="244"/>
      <c r="E62" s="240"/>
      <c r="F62" s="244"/>
      <c r="H62" s="285"/>
    </row>
    <row r="63" spans="1:10" ht="12" customHeight="1" x14ac:dyDescent="0.2">
      <c r="A63" s="241" t="s">
        <v>198</v>
      </c>
      <c r="B63" s="246"/>
      <c r="C63" s="184"/>
      <c r="D63" s="244"/>
      <c r="E63" s="240"/>
      <c r="F63" s="244"/>
    </row>
    <row r="64" spans="1:10" ht="12" customHeight="1" x14ac:dyDescent="0.2">
      <c r="A64" s="241" t="s">
        <v>283</v>
      </c>
      <c r="B64" s="246"/>
      <c r="C64" s="182"/>
      <c r="D64" s="247"/>
      <c r="E64" s="240"/>
      <c r="F64" s="244"/>
    </row>
    <row r="65" spans="1:6" ht="9.6" customHeight="1" x14ac:dyDescent="0.2">
      <c r="A65" s="241"/>
      <c r="B65" s="246"/>
      <c r="D65" s="247"/>
      <c r="E65" s="240"/>
      <c r="F65" s="244"/>
    </row>
    <row r="66" spans="1:6" ht="17.25" customHeight="1" x14ac:dyDescent="0.2">
      <c r="A66" s="664" t="s">
        <v>232</v>
      </c>
      <c r="B66" s="664"/>
      <c r="C66" s="664"/>
      <c r="D66" s="244"/>
      <c r="E66" s="240"/>
      <c r="F66" s="244"/>
    </row>
    <row r="67" spans="1:6" x14ac:dyDescent="0.2">
      <c r="A67" s="241" t="s">
        <v>290</v>
      </c>
    </row>
    <row r="68" spans="1:6" x14ac:dyDescent="0.2">
      <c r="C68" s="248"/>
      <c r="D68" s="249"/>
      <c r="E68" s="250"/>
      <c r="F68" s="249"/>
    </row>
    <row r="69" spans="1:6" x14ac:dyDescent="0.2">
      <c r="B69" s="251"/>
      <c r="C69" s="252"/>
      <c r="D69" s="249"/>
      <c r="E69" s="253"/>
      <c r="F69" s="249"/>
    </row>
  </sheetData>
  <mergeCells count="3">
    <mergeCell ref="B2:G4"/>
    <mergeCell ref="B6:G8"/>
    <mergeCell ref="A66:C66"/>
  </mergeCells>
  <hyperlinks>
    <hyperlink ref="A11" location="Sommaire!A1" display="Sommaire" xr:uid="{00000000-0004-0000-0A00-000000000000}"/>
  </hyperlinks>
  <pageMargins left="0.39370078740157483" right="0.39370078740157483" top="0.59055118110236227" bottom="0.59055118110236227" header="0.51181102362204722" footer="0.51181102362204722"/>
  <pageSetup paperSize="9" scale="58" fitToWidth="3" orientation="landscape" r:id="rId1"/>
  <headerFooter alignWithMargins="0">
    <oddHeader>&amp;R&amp;"Arial,Italique"&amp;8Observatoire Statistiques et Etudes - CAF de la Réunion - Janvier 2022</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A740E-738B-481B-B5D1-A069982AFA71}">
  <dimension ref="A1:X139"/>
  <sheetViews>
    <sheetView showGridLines="0" workbookViewId="0">
      <selection activeCell="F14" sqref="F14"/>
    </sheetView>
  </sheetViews>
  <sheetFormatPr baseColWidth="10" defaultRowHeight="12.75" x14ac:dyDescent="0.2"/>
  <cols>
    <col min="1" max="1" width="43.5703125" customWidth="1"/>
    <col min="2" max="2" width="38.7109375" bestFit="1" customWidth="1"/>
    <col min="3" max="3" width="14.140625" bestFit="1" customWidth="1"/>
    <col min="4" max="4" width="7.7109375" bestFit="1" customWidth="1"/>
    <col min="5" max="5" width="11.42578125" customWidth="1"/>
    <col min="6" max="6" width="9.85546875" bestFit="1" customWidth="1"/>
    <col min="7" max="7" width="10.7109375" bestFit="1" customWidth="1"/>
    <col min="8" max="8" width="11.28515625" bestFit="1" customWidth="1"/>
    <col min="9" max="11" width="10.7109375" bestFit="1" customWidth="1"/>
    <col min="12" max="12" width="11" bestFit="1" customWidth="1"/>
    <col min="13" max="13" width="10.140625" bestFit="1" customWidth="1"/>
    <col min="16" max="18" width="10.140625" bestFit="1" customWidth="1"/>
    <col min="19" max="19" width="10.7109375" bestFit="1" customWidth="1"/>
    <col min="20" max="20" width="11.140625" bestFit="1" customWidth="1"/>
    <col min="21" max="22" width="10.7109375" bestFit="1" customWidth="1"/>
    <col min="23" max="24" width="10.85546875" bestFit="1" customWidth="1"/>
  </cols>
  <sheetData>
    <row r="1" spans="1:24" ht="24" customHeight="1" x14ac:dyDescent="0.25">
      <c r="A1" s="431" t="s">
        <v>453</v>
      </c>
      <c r="K1" s="431"/>
    </row>
    <row r="2" spans="1:24" ht="15" x14ac:dyDescent="0.2">
      <c r="A2" s="446" t="s">
        <v>318</v>
      </c>
    </row>
    <row r="3" spans="1:24" ht="15.75" x14ac:dyDescent="0.25">
      <c r="A3" s="447" t="s">
        <v>319</v>
      </c>
      <c r="K3" s="433"/>
    </row>
    <row r="4" spans="1:24" ht="15.75" x14ac:dyDescent="0.25">
      <c r="A4" s="446" t="s">
        <v>320</v>
      </c>
      <c r="K4" s="432"/>
    </row>
    <row r="5" spans="1:24" ht="13.15" customHeight="1" x14ac:dyDescent="0.25">
      <c r="A5" s="446" t="s">
        <v>321</v>
      </c>
      <c r="K5" s="432"/>
    </row>
    <row r="6" spans="1:24" ht="13.15" customHeight="1" x14ac:dyDescent="0.25">
      <c r="A6" s="432"/>
      <c r="K6" s="432"/>
    </row>
    <row r="7" spans="1:24" s="434" customFormat="1" ht="15.75" x14ac:dyDescent="0.25">
      <c r="A7" s="203" t="s">
        <v>166</v>
      </c>
      <c r="B7" s="203" t="s">
        <v>322</v>
      </c>
      <c r="D7" s="435"/>
      <c r="E7" s="435" t="s">
        <v>454</v>
      </c>
      <c r="F7" s="435"/>
      <c r="G7" s="435"/>
      <c r="H7" s="435"/>
      <c r="I7" s="435"/>
      <c r="J7" s="435"/>
      <c r="K7" s="435"/>
    </row>
    <row r="9" spans="1:24" s="436" customFormat="1" ht="76.5" x14ac:dyDescent="0.2">
      <c r="A9" s="442" t="s">
        <v>323</v>
      </c>
      <c r="B9" s="442" t="s">
        <v>324</v>
      </c>
      <c r="C9" s="439" t="s">
        <v>442</v>
      </c>
      <c r="D9" s="442" t="s">
        <v>325</v>
      </c>
      <c r="E9" s="442" t="s">
        <v>326</v>
      </c>
      <c r="F9" s="442" t="s">
        <v>84</v>
      </c>
      <c r="G9" s="442" t="s">
        <v>327</v>
      </c>
      <c r="H9" s="442" t="s">
        <v>328</v>
      </c>
      <c r="I9" s="442" t="s">
        <v>329</v>
      </c>
      <c r="J9" s="442" t="s">
        <v>330</v>
      </c>
      <c r="K9" s="442" t="s">
        <v>331</v>
      </c>
      <c r="L9" s="442" t="s">
        <v>332</v>
      </c>
      <c r="M9" s="442" t="s">
        <v>333</v>
      </c>
      <c r="N9" s="442" t="s">
        <v>334</v>
      </c>
      <c r="O9" s="442" t="s">
        <v>335</v>
      </c>
      <c r="P9" s="442" t="s">
        <v>336</v>
      </c>
      <c r="Q9" s="442" t="s">
        <v>337</v>
      </c>
      <c r="R9" s="442" t="s">
        <v>338</v>
      </c>
      <c r="S9" s="442" t="s">
        <v>339</v>
      </c>
      <c r="T9" s="442" t="s">
        <v>340</v>
      </c>
      <c r="U9" s="442" t="s">
        <v>341</v>
      </c>
      <c r="V9" s="442" t="s">
        <v>342</v>
      </c>
      <c r="W9" s="442" t="s">
        <v>343</v>
      </c>
      <c r="X9" s="442" t="s">
        <v>344</v>
      </c>
    </row>
    <row r="10" spans="1:24" ht="12.75" customHeight="1" x14ac:dyDescent="0.2">
      <c r="A10" s="443" t="s">
        <v>345</v>
      </c>
      <c r="B10" s="443" t="s">
        <v>346</v>
      </c>
      <c r="C10" s="440" t="s">
        <v>443</v>
      </c>
      <c r="D10" s="441">
        <v>0</v>
      </c>
      <c r="E10" s="444">
        <v>1011</v>
      </c>
      <c r="F10" s="444">
        <v>2515</v>
      </c>
      <c r="G10" s="444">
        <v>438</v>
      </c>
      <c r="H10" s="444">
        <v>338</v>
      </c>
      <c r="I10" s="444">
        <v>44</v>
      </c>
      <c r="J10" s="444">
        <v>191</v>
      </c>
      <c r="K10" s="444">
        <v>62</v>
      </c>
      <c r="L10" s="444">
        <v>1262</v>
      </c>
      <c r="M10" s="444">
        <v>139</v>
      </c>
      <c r="N10" s="444">
        <v>156</v>
      </c>
      <c r="O10" s="444">
        <v>269</v>
      </c>
      <c r="P10" s="444">
        <v>262</v>
      </c>
      <c r="Q10" s="444">
        <v>226</v>
      </c>
      <c r="R10" s="444">
        <v>210</v>
      </c>
      <c r="S10" s="444">
        <v>6</v>
      </c>
      <c r="T10" s="444">
        <v>78</v>
      </c>
      <c r="U10" s="444">
        <v>381</v>
      </c>
      <c r="V10" s="444">
        <v>63</v>
      </c>
      <c r="W10" s="444">
        <v>290</v>
      </c>
      <c r="X10" s="444">
        <v>574</v>
      </c>
    </row>
    <row r="11" spans="1:24" ht="12.75" customHeight="1" x14ac:dyDescent="0.2">
      <c r="A11" s="443" t="s">
        <v>347</v>
      </c>
      <c r="B11" s="443" t="s">
        <v>348</v>
      </c>
      <c r="C11" s="440" t="s">
        <v>443</v>
      </c>
      <c r="D11" s="441">
        <v>0</v>
      </c>
      <c r="E11" s="444">
        <v>3359</v>
      </c>
      <c r="F11" s="444">
        <v>8052</v>
      </c>
      <c r="G11" s="444">
        <v>1367</v>
      </c>
      <c r="H11" s="444">
        <v>1208</v>
      </c>
      <c r="I11" s="444">
        <v>172</v>
      </c>
      <c r="J11" s="444">
        <v>612</v>
      </c>
      <c r="K11" s="444">
        <v>199</v>
      </c>
      <c r="L11" s="444">
        <v>3896</v>
      </c>
      <c r="M11" s="444">
        <v>577</v>
      </c>
      <c r="N11" s="444">
        <v>535</v>
      </c>
      <c r="O11" s="444">
        <v>889</v>
      </c>
      <c r="P11" s="444">
        <v>766</v>
      </c>
      <c r="Q11" s="444">
        <v>561</v>
      </c>
      <c r="R11" s="444">
        <v>568</v>
      </c>
      <c r="S11" s="444">
        <v>14</v>
      </c>
      <c r="T11" s="444">
        <v>291</v>
      </c>
      <c r="U11" s="444">
        <v>1895</v>
      </c>
      <c r="V11" s="444">
        <v>242</v>
      </c>
      <c r="W11" s="444">
        <v>963</v>
      </c>
      <c r="X11" s="444">
        <v>1786</v>
      </c>
    </row>
    <row r="12" spans="1:24" ht="12.75" customHeight="1" x14ac:dyDescent="0.2">
      <c r="A12" s="443" t="s">
        <v>349</v>
      </c>
      <c r="B12" s="443" t="s">
        <v>350</v>
      </c>
      <c r="C12" s="440" t="s">
        <v>443</v>
      </c>
      <c r="D12" s="441">
        <v>0</v>
      </c>
      <c r="E12" s="444">
        <v>512</v>
      </c>
      <c r="F12" s="444">
        <v>1259</v>
      </c>
      <c r="G12" s="444">
        <v>182</v>
      </c>
      <c r="H12" s="444">
        <v>180</v>
      </c>
      <c r="I12" s="444">
        <v>25</v>
      </c>
      <c r="J12" s="444">
        <v>125</v>
      </c>
      <c r="K12" s="444">
        <v>37</v>
      </c>
      <c r="L12" s="444">
        <v>590</v>
      </c>
      <c r="M12" s="444">
        <v>86</v>
      </c>
      <c r="N12" s="444">
        <v>105</v>
      </c>
      <c r="O12" s="444">
        <v>132</v>
      </c>
      <c r="P12" s="444">
        <v>111</v>
      </c>
      <c r="Q12" s="444">
        <v>99</v>
      </c>
      <c r="R12" s="444">
        <v>57</v>
      </c>
      <c r="S12" s="444"/>
      <c r="T12" s="444">
        <v>51</v>
      </c>
      <c r="U12" s="444">
        <v>321</v>
      </c>
      <c r="V12" s="444">
        <v>34</v>
      </c>
      <c r="W12" s="444">
        <v>140</v>
      </c>
      <c r="X12" s="444">
        <v>249</v>
      </c>
    </row>
    <row r="13" spans="1:24" ht="12.75" customHeight="1" x14ac:dyDescent="0.2">
      <c r="A13" s="443" t="s">
        <v>351</v>
      </c>
      <c r="B13" s="443" t="s">
        <v>352</v>
      </c>
      <c r="C13" s="440" t="s">
        <v>443</v>
      </c>
      <c r="D13" s="441">
        <v>0</v>
      </c>
      <c r="E13" s="444">
        <v>1250</v>
      </c>
      <c r="F13" s="444">
        <v>2652</v>
      </c>
      <c r="G13" s="444">
        <v>625</v>
      </c>
      <c r="H13" s="444">
        <v>319</v>
      </c>
      <c r="I13" s="444">
        <v>68</v>
      </c>
      <c r="J13" s="444">
        <v>238</v>
      </c>
      <c r="K13" s="444">
        <v>55</v>
      </c>
      <c r="L13" s="444">
        <v>1090</v>
      </c>
      <c r="M13" s="444">
        <v>141</v>
      </c>
      <c r="N13" s="444">
        <v>136</v>
      </c>
      <c r="O13" s="444">
        <v>241</v>
      </c>
      <c r="P13" s="444">
        <v>216</v>
      </c>
      <c r="Q13" s="444">
        <v>178</v>
      </c>
      <c r="R13" s="444">
        <v>178</v>
      </c>
      <c r="S13" s="444">
        <v>5</v>
      </c>
      <c r="T13" s="444">
        <v>83</v>
      </c>
      <c r="U13" s="444">
        <v>409</v>
      </c>
      <c r="V13" s="444">
        <v>95</v>
      </c>
      <c r="W13" s="444">
        <v>393</v>
      </c>
      <c r="X13" s="444">
        <v>583</v>
      </c>
    </row>
    <row r="14" spans="1:24" ht="12.75" customHeight="1" x14ac:dyDescent="0.2">
      <c r="A14" s="443" t="s">
        <v>353</v>
      </c>
      <c r="B14" s="443" t="s">
        <v>354</v>
      </c>
      <c r="C14" s="440" t="s">
        <v>443</v>
      </c>
      <c r="D14" s="441">
        <v>0</v>
      </c>
      <c r="E14" s="444">
        <v>785</v>
      </c>
      <c r="F14" s="444">
        <v>1854</v>
      </c>
      <c r="G14" s="444">
        <v>321</v>
      </c>
      <c r="H14" s="444">
        <v>191</v>
      </c>
      <c r="I14" s="444">
        <v>40</v>
      </c>
      <c r="J14" s="444">
        <v>233</v>
      </c>
      <c r="K14" s="444">
        <v>54</v>
      </c>
      <c r="L14" s="444">
        <v>796</v>
      </c>
      <c r="M14" s="444">
        <v>99</v>
      </c>
      <c r="N14" s="444">
        <v>100</v>
      </c>
      <c r="O14" s="444">
        <v>191</v>
      </c>
      <c r="P14" s="444">
        <v>174</v>
      </c>
      <c r="Q14" s="444">
        <v>125</v>
      </c>
      <c r="R14" s="444">
        <v>107</v>
      </c>
      <c r="S14" s="444"/>
      <c r="T14" s="444">
        <v>54</v>
      </c>
      <c r="U14" s="444">
        <v>207</v>
      </c>
      <c r="V14" s="444">
        <v>60</v>
      </c>
      <c r="W14" s="444">
        <v>233</v>
      </c>
      <c r="X14" s="444">
        <v>355</v>
      </c>
    </row>
    <row r="15" spans="1:24" ht="12.75" customHeight="1" x14ac:dyDescent="0.2">
      <c r="A15" s="443" t="s">
        <v>355</v>
      </c>
      <c r="B15" s="443" t="s">
        <v>356</v>
      </c>
      <c r="C15" s="440" t="s">
        <v>444</v>
      </c>
      <c r="D15" s="441">
        <v>0</v>
      </c>
      <c r="E15" s="444">
        <v>1155</v>
      </c>
      <c r="F15" s="444">
        <v>2337</v>
      </c>
      <c r="G15" s="444">
        <v>600</v>
      </c>
      <c r="H15" s="444">
        <v>287</v>
      </c>
      <c r="I15" s="444">
        <v>78</v>
      </c>
      <c r="J15" s="444">
        <v>190</v>
      </c>
      <c r="K15" s="444">
        <v>41</v>
      </c>
      <c r="L15" s="444">
        <v>908</v>
      </c>
      <c r="M15" s="444">
        <v>113</v>
      </c>
      <c r="N15" s="444">
        <v>117</v>
      </c>
      <c r="O15" s="444">
        <v>214</v>
      </c>
      <c r="P15" s="444">
        <v>195</v>
      </c>
      <c r="Q15" s="444">
        <v>148</v>
      </c>
      <c r="R15" s="444">
        <v>121</v>
      </c>
      <c r="S15" s="444">
        <v>6</v>
      </c>
      <c r="T15" s="444">
        <v>56</v>
      </c>
      <c r="U15" s="444">
        <v>757</v>
      </c>
      <c r="V15" s="444">
        <v>104</v>
      </c>
      <c r="W15" s="444">
        <v>269</v>
      </c>
      <c r="X15" s="444">
        <v>484</v>
      </c>
    </row>
    <row r="16" spans="1:24" ht="12.75" customHeight="1" x14ac:dyDescent="0.2">
      <c r="A16" s="443" t="s">
        <v>357</v>
      </c>
      <c r="B16" s="443" t="s">
        <v>358</v>
      </c>
      <c r="C16" s="440" t="s">
        <v>444</v>
      </c>
      <c r="D16" s="441">
        <v>0</v>
      </c>
      <c r="E16" s="444">
        <v>873</v>
      </c>
      <c r="F16" s="444">
        <v>1659</v>
      </c>
      <c r="G16" s="444">
        <v>493</v>
      </c>
      <c r="H16" s="444">
        <v>227</v>
      </c>
      <c r="I16" s="444">
        <v>50</v>
      </c>
      <c r="J16" s="444">
        <v>103</v>
      </c>
      <c r="K16" s="444">
        <v>26</v>
      </c>
      <c r="L16" s="444">
        <v>633</v>
      </c>
      <c r="M16" s="444">
        <v>93</v>
      </c>
      <c r="N16" s="444">
        <v>92</v>
      </c>
      <c r="O16" s="444">
        <v>153</v>
      </c>
      <c r="P16" s="444">
        <v>120</v>
      </c>
      <c r="Q16" s="444">
        <v>83</v>
      </c>
      <c r="R16" s="444">
        <v>92</v>
      </c>
      <c r="S16" s="444"/>
      <c r="T16" s="444">
        <v>43</v>
      </c>
      <c r="U16" s="444">
        <v>620</v>
      </c>
      <c r="V16" s="444">
        <v>77</v>
      </c>
      <c r="W16" s="444">
        <v>187</v>
      </c>
      <c r="X16" s="444">
        <v>341</v>
      </c>
    </row>
    <row r="17" spans="1:24" ht="12.75" customHeight="1" x14ac:dyDescent="0.2">
      <c r="A17" s="443" t="s">
        <v>359</v>
      </c>
      <c r="B17" s="443" t="s">
        <v>360</v>
      </c>
      <c r="C17" s="440" t="s">
        <v>444</v>
      </c>
      <c r="D17" s="441">
        <v>0</v>
      </c>
      <c r="E17" s="444">
        <v>384</v>
      </c>
      <c r="F17" s="444">
        <v>834</v>
      </c>
      <c r="G17" s="444">
        <v>177</v>
      </c>
      <c r="H17" s="444">
        <v>76</v>
      </c>
      <c r="I17" s="444">
        <v>33</v>
      </c>
      <c r="J17" s="444">
        <v>98</v>
      </c>
      <c r="K17" s="444">
        <v>23</v>
      </c>
      <c r="L17" s="444">
        <v>317</v>
      </c>
      <c r="M17" s="444">
        <v>43</v>
      </c>
      <c r="N17" s="444">
        <v>48</v>
      </c>
      <c r="O17" s="444">
        <v>74</v>
      </c>
      <c r="P17" s="444">
        <v>61</v>
      </c>
      <c r="Q17" s="444">
        <v>47</v>
      </c>
      <c r="R17" s="444">
        <v>44</v>
      </c>
      <c r="S17" s="444"/>
      <c r="T17" s="444">
        <v>22</v>
      </c>
      <c r="U17" s="444">
        <v>152</v>
      </c>
      <c r="V17" s="444">
        <v>33</v>
      </c>
      <c r="W17" s="444">
        <v>108</v>
      </c>
      <c r="X17" s="444">
        <v>160</v>
      </c>
    </row>
    <row r="18" spans="1:24" ht="12.75" customHeight="1" x14ac:dyDescent="0.2">
      <c r="A18" s="443" t="s">
        <v>361</v>
      </c>
      <c r="B18" s="443" t="s">
        <v>362</v>
      </c>
      <c r="C18" s="440" t="s">
        <v>445</v>
      </c>
      <c r="D18" s="441">
        <v>0</v>
      </c>
      <c r="E18" s="444">
        <v>910</v>
      </c>
      <c r="F18" s="444">
        <v>2087</v>
      </c>
      <c r="G18" s="444">
        <v>387</v>
      </c>
      <c r="H18" s="444">
        <v>259</v>
      </c>
      <c r="I18" s="444">
        <v>45</v>
      </c>
      <c r="J18" s="444">
        <v>219</v>
      </c>
      <c r="K18" s="444">
        <v>50</v>
      </c>
      <c r="L18" s="444">
        <v>916</v>
      </c>
      <c r="M18" s="444">
        <v>123</v>
      </c>
      <c r="N18" s="444">
        <v>116</v>
      </c>
      <c r="O18" s="444">
        <v>218</v>
      </c>
      <c r="P18" s="444">
        <v>176</v>
      </c>
      <c r="Q18" s="444">
        <v>145</v>
      </c>
      <c r="R18" s="444">
        <v>138</v>
      </c>
      <c r="S18" s="444">
        <v>9</v>
      </c>
      <c r="T18" s="444">
        <v>52</v>
      </c>
      <c r="U18" s="444">
        <v>408</v>
      </c>
      <c r="V18" s="444">
        <v>84</v>
      </c>
      <c r="W18" s="444">
        <v>302</v>
      </c>
      <c r="X18" s="444">
        <v>397</v>
      </c>
    </row>
    <row r="19" spans="1:24" ht="12.75" customHeight="1" x14ac:dyDescent="0.2">
      <c r="A19" s="443" t="s">
        <v>363</v>
      </c>
      <c r="B19" s="443" t="s">
        <v>364</v>
      </c>
      <c r="C19" s="440" t="s">
        <v>445</v>
      </c>
      <c r="D19" s="441">
        <v>0</v>
      </c>
      <c r="E19" s="444">
        <v>1011</v>
      </c>
      <c r="F19" s="444">
        <v>2231</v>
      </c>
      <c r="G19" s="444">
        <v>437</v>
      </c>
      <c r="H19" s="444">
        <v>307</v>
      </c>
      <c r="I19" s="444">
        <v>59</v>
      </c>
      <c r="J19" s="444">
        <v>208</v>
      </c>
      <c r="K19" s="444">
        <v>40</v>
      </c>
      <c r="L19" s="444">
        <v>960</v>
      </c>
      <c r="M19" s="444">
        <v>124</v>
      </c>
      <c r="N19" s="444">
        <v>135</v>
      </c>
      <c r="O19" s="444">
        <v>237</v>
      </c>
      <c r="P19" s="444">
        <v>195</v>
      </c>
      <c r="Q19" s="444">
        <v>141</v>
      </c>
      <c r="R19" s="444">
        <v>128</v>
      </c>
      <c r="S19" s="444"/>
      <c r="T19" s="444">
        <v>75</v>
      </c>
      <c r="U19" s="444">
        <v>519</v>
      </c>
      <c r="V19" s="444">
        <v>89</v>
      </c>
      <c r="W19" s="444">
        <v>273</v>
      </c>
      <c r="X19" s="444">
        <v>485</v>
      </c>
    </row>
    <row r="20" spans="1:24" ht="12.75" customHeight="1" x14ac:dyDescent="0.2">
      <c r="A20" s="443" t="s">
        <v>365</v>
      </c>
      <c r="B20" s="443" t="s">
        <v>366</v>
      </c>
      <c r="C20" s="440" t="s">
        <v>445</v>
      </c>
      <c r="D20" s="441">
        <v>0</v>
      </c>
      <c r="E20" s="444">
        <v>1936</v>
      </c>
      <c r="F20" s="444">
        <v>3913</v>
      </c>
      <c r="G20" s="444">
        <v>1018</v>
      </c>
      <c r="H20" s="444">
        <v>565</v>
      </c>
      <c r="I20" s="444">
        <v>109</v>
      </c>
      <c r="J20" s="444">
        <v>244</v>
      </c>
      <c r="K20" s="444">
        <v>65</v>
      </c>
      <c r="L20" s="444">
        <v>1618</v>
      </c>
      <c r="M20" s="444">
        <v>210</v>
      </c>
      <c r="N20" s="444">
        <v>231</v>
      </c>
      <c r="O20" s="444">
        <v>383</v>
      </c>
      <c r="P20" s="444">
        <v>332</v>
      </c>
      <c r="Q20" s="444">
        <v>245</v>
      </c>
      <c r="R20" s="444">
        <v>217</v>
      </c>
      <c r="S20" s="444">
        <v>12</v>
      </c>
      <c r="T20" s="444">
        <v>107</v>
      </c>
      <c r="U20" s="444">
        <v>1312</v>
      </c>
      <c r="V20" s="444">
        <v>156</v>
      </c>
      <c r="W20" s="444">
        <v>511</v>
      </c>
      <c r="X20" s="444">
        <v>837</v>
      </c>
    </row>
    <row r="21" spans="1:24" ht="12.75" customHeight="1" x14ac:dyDescent="0.2">
      <c r="A21" s="443" t="s">
        <v>367</v>
      </c>
      <c r="B21" s="443" t="s">
        <v>368</v>
      </c>
      <c r="C21" s="440" t="s">
        <v>445</v>
      </c>
      <c r="D21" s="441">
        <v>0</v>
      </c>
      <c r="E21" s="444">
        <v>2463</v>
      </c>
      <c r="F21" s="444">
        <v>5051</v>
      </c>
      <c r="G21" s="444">
        <v>1255</v>
      </c>
      <c r="H21" s="444">
        <v>746</v>
      </c>
      <c r="I21" s="444">
        <v>134</v>
      </c>
      <c r="J21" s="444">
        <v>328</v>
      </c>
      <c r="K21" s="444">
        <v>83</v>
      </c>
      <c r="L21" s="444">
        <v>2121</v>
      </c>
      <c r="M21" s="444">
        <v>272</v>
      </c>
      <c r="N21" s="444">
        <v>299</v>
      </c>
      <c r="O21" s="444">
        <v>524</v>
      </c>
      <c r="P21" s="444">
        <v>401</v>
      </c>
      <c r="Q21" s="444">
        <v>335</v>
      </c>
      <c r="R21" s="444">
        <v>290</v>
      </c>
      <c r="S21" s="444">
        <v>14</v>
      </c>
      <c r="T21" s="444">
        <v>181</v>
      </c>
      <c r="U21" s="444">
        <v>1446</v>
      </c>
      <c r="V21" s="444">
        <v>223</v>
      </c>
      <c r="W21" s="444">
        <v>713</v>
      </c>
      <c r="X21" s="444">
        <v>1140</v>
      </c>
    </row>
    <row r="22" spans="1:24" ht="12.75" customHeight="1" x14ac:dyDescent="0.2">
      <c r="A22" s="443" t="s">
        <v>369</v>
      </c>
      <c r="B22" s="443" t="s">
        <v>370</v>
      </c>
      <c r="C22" s="440" t="s">
        <v>445</v>
      </c>
      <c r="D22" s="441">
        <v>0</v>
      </c>
      <c r="E22" s="444">
        <v>1202</v>
      </c>
      <c r="F22" s="444">
        <v>2603</v>
      </c>
      <c r="G22" s="444">
        <v>552</v>
      </c>
      <c r="H22" s="444">
        <v>324</v>
      </c>
      <c r="I22" s="444">
        <v>85</v>
      </c>
      <c r="J22" s="444">
        <v>241</v>
      </c>
      <c r="K22" s="444">
        <v>54</v>
      </c>
      <c r="L22" s="444">
        <v>1069</v>
      </c>
      <c r="M22" s="444">
        <v>130</v>
      </c>
      <c r="N22" s="444">
        <v>146</v>
      </c>
      <c r="O22" s="444">
        <v>242</v>
      </c>
      <c r="P22" s="444">
        <v>221</v>
      </c>
      <c r="Q22" s="444">
        <v>166</v>
      </c>
      <c r="R22" s="444">
        <v>164</v>
      </c>
      <c r="S22" s="444">
        <v>14</v>
      </c>
      <c r="T22" s="444">
        <v>72</v>
      </c>
      <c r="U22" s="444">
        <v>562</v>
      </c>
      <c r="V22" s="444">
        <v>98</v>
      </c>
      <c r="W22" s="444">
        <v>376</v>
      </c>
      <c r="X22" s="444">
        <v>533</v>
      </c>
    </row>
    <row r="23" spans="1:24" ht="12.75" customHeight="1" x14ac:dyDescent="0.2">
      <c r="A23" s="443" t="s">
        <v>371</v>
      </c>
      <c r="B23" s="443" t="s">
        <v>372</v>
      </c>
      <c r="C23" s="440" t="s">
        <v>445</v>
      </c>
      <c r="D23" s="441">
        <v>0</v>
      </c>
      <c r="E23" s="444">
        <v>438</v>
      </c>
      <c r="F23" s="444">
        <v>1051</v>
      </c>
      <c r="G23" s="444">
        <v>177</v>
      </c>
      <c r="H23" s="444">
        <v>138</v>
      </c>
      <c r="I23" s="444">
        <v>20</v>
      </c>
      <c r="J23" s="444">
        <v>103</v>
      </c>
      <c r="K23" s="444">
        <v>22</v>
      </c>
      <c r="L23" s="444">
        <v>492</v>
      </c>
      <c r="M23" s="444">
        <v>69</v>
      </c>
      <c r="N23" s="444">
        <v>70</v>
      </c>
      <c r="O23" s="444">
        <v>107</v>
      </c>
      <c r="P23" s="444">
        <v>105</v>
      </c>
      <c r="Q23" s="444">
        <v>75</v>
      </c>
      <c r="R23" s="444">
        <v>66</v>
      </c>
      <c r="S23" s="444"/>
      <c r="T23" s="444">
        <v>28</v>
      </c>
      <c r="U23" s="444">
        <v>234</v>
      </c>
      <c r="V23" s="444">
        <v>37</v>
      </c>
      <c r="W23" s="444">
        <v>138</v>
      </c>
      <c r="X23" s="444">
        <v>192</v>
      </c>
    </row>
    <row r="24" spans="1:24" ht="12.75" customHeight="1" x14ac:dyDescent="0.2">
      <c r="A24" s="443" t="s">
        <v>373</v>
      </c>
      <c r="B24" s="443" t="s">
        <v>374</v>
      </c>
      <c r="C24" s="440" t="s">
        <v>446</v>
      </c>
      <c r="D24" s="441">
        <v>0</v>
      </c>
      <c r="E24" s="444">
        <v>790</v>
      </c>
      <c r="F24" s="444">
        <v>1686</v>
      </c>
      <c r="G24" s="444">
        <v>373</v>
      </c>
      <c r="H24" s="444">
        <v>235</v>
      </c>
      <c r="I24" s="444">
        <v>43</v>
      </c>
      <c r="J24" s="444">
        <v>139</v>
      </c>
      <c r="K24" s="444">
        <v>31</v>
      </c>
      <c r="L24" s="444">
        <v>711</v>
      </c>
      <c r="M24" s="444">
        <v>104</v>
      </c>
      <c r="N24" s="444">
        <v>107</v>
      </c>
      <c r="O24" s="444">
        <v>158</v>
      </c>
      <c r="P24" s="444">
        <v>133</v>
      </c>
      <c r="Q24" s="444">
        <v>104</v>
      </c>
      <c r="R24" s="444">
        <v>105</v>
      </c>
      <c r="S24" s="444"/>
      <c r="T24" s="444">
        <v>64</v>
      </c>
      <c r="U24" s="444">
        <v>405</v>
      </c>
      <c r="V24" s="444">
        <v>53</v>
      </c>
      <c r="W24" s="444">
        <v>270</v>
      </c>
      <c r="X24" s="444">
        <v>320</v>
      </c>
    </row>
    <row r="25" spans="1:24" ht="12.75" customHeight="1" x14ac:dyDescent="0.2">
      <c r="A25" s="443" t="s">
        <v>375</v>
      </c>
      <c r="B25" s="443" t="s">
        <v>376</v>
      </c>
      <c r="C25" s="440" t="s">
        <v>446</v>
      </c>
      <c r="D25" s="441">
        <v>0</v>
      </c>
      <c r="E25" s="444">
        <v>1006</v>
      </c>
      <c r="F25" s="444">
        <v>2359</v>
      </c>
      <c r="G25" s="444">
        <v>434</v>
      </c>
      <c r="H25" s="444">
        <v>395</v>
      </c>
      <c r="I25" s="444">
        <v>38</v>
      </c>
      <c r="J25" s="444">
        <v>139</v>
      </c>
      <c r="K25" s="444">
        <v>42</v>
      </c>
      <c r="L25" s="444">
        <v>1170</v>
      </c>
      <c r="M25" s="444">
        <v>207</v>
      </c>
      <c r="N25" s="444">
        <v>179</v>
      </c>
      <c r="O25" s="444">
        <v>308</v>
      </c>
      <c r="P25" s="444">
        <v>208</v>
      </c>
      <c r="Q25" s="444">
        <v>145</v>
      </c>
      <c r="R25" s="444">
        <v>123</v>
      </c>
      <c r="S25" s="444">
        <v>14</v>
      </c>
      <c r="T25" s="444">
        <v>90</v>
      </c>
      <c r="U25" s="444">
        <v>745</v>
      </c>
      <c r="V25" s="444">
        <v>79</v>
      </c>
      <c r="W25" s="444">
        <v>298</v>
      </c>
      <c r="X25" s="444">
        <v>471</v>
      </c>
    </row>
    <row r="26" spans="1:24" ht="12.75" customHeight="1" x14ac:dyDescent="0.2">
      <c r="A26" s="443" t="s">
        <v>377</v>
      </c>
      <c r="B26" s="443" t="s">
        <v>378</v>
      </c>
      <c r="C26" s="440" t="s">
        <v>44</v>
      </c>
      <c r="D26" s="441">
        <v>0</v>
      </c>
      <c r="E26" s="444">
        <v>1572</v>
      </c>
      <c r="F26" s="444">
        <v>3646</v>
      </c>
      <c r="G26" s="444">
        <v>690</v>
      </c>
      <c r="H26" s="444">
        <v>465</v>
      </c>
      <c r="I26" s="444">
        <v>93</v>
      </c>
      <c r="J26" s="444">
        <v>324</v>
      </c>
      <c r="K26" s="444">
        <v>80</v>
      </c>
      <c r="L26" s="444">
        <v>1657</v>
      </c>
      <c r="M26" s="444">
        <v>235</v>
      </c>
      <c r="N26" s="444">
        <v>219</v>
      </c>
      <c r="O26" s="444">
        <v>353</v>
      </c>
      <c r="P26" s="444">
        <v>335</v>
      </c>
      <c r="Q26" s="444">
        <v>264</v>
      </c>
      <c r="R26" s="444">
        <v>251</v>
      </c>
      <c r="S26" s="444">
        <v>7</v>
      </c>
      <c r="T26" s="444">
        <v>131</v>
      </c>
      <c r="U26" s="444">
        <v>708</v>
      </c>
      <c r="V26" s="444">
        <v>135</v>
      </c>
      <c r="W26" s="444">
        <v>468</v>
      </c>
      <c r="X26" s="444">
        <v>720</v>
      </c>
    </row>
    <row r="27" spans="1:24" ht="12.75" customHeight="1" x14ac:dyDescent="0.2">
      <c r="A27" s="443" t="s">
        <v>379</v>
      </c>
      <c r="B27" s="443" t="s">
        <v>380</v>
      </c>
      <c r="C27" s="440" t="s">
        <v>44</v>
      </c>
      <c r="D27" s="441">
        <v>0</v>
      </c>
      <c r="E27" s="444">
        <v>8220</v>
      </c>
      <c r="F27" s="444">
        <v>17514</v>
      </c>
      <c r="G27" s="444">
        <v>4130</v>
      </c>
      <c r="H27" s="444">
        <v>2404</v>
      </c>
      <c r="I27" s="444">
        <v>407</v>
      </c>
      <c r="J27" s="444">
        <v>1279</v>
      </c>
      <c r="K27" s="444">
        <v>389</v>
      </c>
      <c r="L27" s="444">
        <v>7568</v>
      </c>
      <c r="M27" s="444">
        <v>995</v>
      </c>
      <c r="N27" s="444">
        <v>997</v>
      </c>
      <c r="O27" s="444">
        <v>1746</v>
      </c>
      <c r="P27" s="444">
        <v>1514</v>
      </c>
      <c r="Q27" s="444">
        <v>1181</v>
      </c>
      <c r="R27" s="444">
        <v>1135</v>
      </c>
      <c r="S27" s="444">
        <v>42</v>
      </c>
      <c r="T27" s="444">
        <v>528</v>
      </c>
      <c r="U27" s="444">
        <v>4745</v>
      </c>
      <c r="V27" s="444">
        <v>573</v>
      </c>
      <c r="W27" s="444">
        <v>2439</v>
      </c>
      <c r="X27" s="444">
        <v>3584</v>
      </c>
    </row>
    <row r="28" spans="1:24" ht="12.75" customHeight="1" x14ac:dyDescent="0.2">
      <c r="A28" s="443" t="s">
        <v>381</v>
      </c>
      <c r="B28" s="443" t="s">
        <v>382</v>
      </c>
      <c r="C28" s="440" t="s">
        <v>43</v>
      </c>
      <c r="D28" s="441">
        <v>0</v>
      </c>
      <c r="E28" s="444">
        <v>379</v>
      </c>
      <c r="F28" s="444">
        <v>782</v>
      </c>
      <c r="G28" s="444">
        <v>185</v>
      </c>
      <c r="H28" s="444">
        <v>111</v>
      </c>
      <c r="I28" s="444">
        <v>22</v>
      </c>
      <c r="J28" s="444">
        <v>61</v>
      </c>
      <c r="K28" s="444">
        <v>10</v>
      </c>
      <c r="L28" s="444">
        <v>319</v>
      </c>
      <c r="M28" s="444">
        <v>49</v>
      </c>
      <c r="N28" s="444">
        <v>38</v>
      </c>
      <c r="O28" s="444">
        <v>77</v>
      </c>
      <c r="P28" s="444">
        <v>61</v>
      </c>
      <c r="Q28" s="444">
        <v>51</v>
      </c>
      <c r="R28" s="444">
        <v>43</v>
      </c>
      <c r="S28" s="444"/>
      <c r="T28" s="444">
        <v>27</v>
      </c>
      <c r="U28" s="444">
        <v>238</v>
      </c>
      <c r="V28" s="444">
        <v>29</v>
      </c>
      <c r="W28" s="444">
        <v>136</v>
      </c>
      <c r="X28" s="444">
        <v>137</v>
      </c>
    </row>
    <row r="29" spans="1:24" ht="12.75" customHeight="1" x14ac:dyDescent="0.2">
      <c r="A29" s="443" t="s">
        <v>383</v>
      </c>
      <c r="B29" s="443" t="s">
        <v>384</v>
      </c>
      <c r="C29" s="440" t="s">
        <v>447</v>
      </c>
      <c r="D29" s="441">
        <v>0</v>
      </c>
      <c r="E29" s="444">
        <v>687</v>
      </c>
      <c r="F29" s="444">
        <v>1652</v>
      </c>
      <c r="G29" s="444">
        <v>281</v>
      </c>
      <c r="H29" s="444">
        <v>232</v>
      </c>
      <c r="I29" s="444">
        <v>38</v>
      </c>
      <c r="J29" s="444">
        <v>136</v>
      </c>
      <c r="K29" s="444">
        <v>48</v>
      </c>
      <c r="L29" s="444">
        <v>784</v>
      </c>
      <c r="M29" s="444">
        <v>96</v>
      </c>
      <c r="N29" s="444">
        <v>106</v>
      </c>
      <c r="O29" s="444">
        <v>180</v>
      </c>
      <c r="P29" s="444">
        <v>177</v>
      </c>
      <c r="Q29" s="444">
        <v>116</v>
      </c>
      <c r="R29" s="444">
        <v>109</v>
      </c>
      <c r="S29" s="444"/>
      <c r="T29" s="444">
        <v>39</v>
      </c>
      <c r="U29" s="444">
        <v>407</v>
      </c>
      <c r="V29" s="444">
        <v>52</v>
      </c>
      <c r="W29" s="444">
        <v>188</v>
      </c>
      <c r="X29" s="444">
        <v>341</v>
      </c>
    </row>
    <row r="30" spans="1:24" ht="12.75" customHeight="1" x14ac:dyDescent="0.2">
      <c r="A30" s="443" t="s">
        <v>385</v>
      </c>
      <c r="B30" s="443" t="s">
        <v>348</v>
      </c>
      <c r="C30" s="440" t="s">
        <v>447</v>
      </c>
      <c r="D30" s="445">
        <v>0</v>
      </c>
      <c r="E30" s="444">
        <v>2499</v>
      </c>
      <c r="F30" s="444">
        <v>5229</v>
      </c>
      <c r="G30" s="444">
        <v>1268</v>
      </c>
      <c r="H30" s="444">
        <v>680</v>
      </c>
      <c r="I30" s="444">
        <v>175</v>
      </c>
      <c r="J30" s="444">
        <v>376</v>
      </c>
      <c r="K30" s="444">
        <v>110</v>
      </c>
      <c r="L30" s="444">
        <v>2174</v>
      </c>
      <c r="M30" s="444">
        <v>304</v>
      </c>
      <c r="N30" s="444">
        <v>320</v>
      </c>
      <c r="O30" s="444">
        <v>483</v>
      </c>
      <c r="P30" s="444">
        <v>419</v>
      </c>
      <c r="Q30" s="444">
        <v>304</v>
      </c>
      <c r="R30" s="444">
        <v>344</v>
      </c>
      <c r="S30" s="444">
        <v>20</v>
      </c>
      <c r="T30" s="444">
        <v>148</v>
      </c>
      <c r="U30" s="444">
        <v>1745</v>
      </c>
      <c r="V30" s="444">
        <v>196</v>
      </c>
      <c r="W30" s="444">
        <v>655</v>
      </c>
      <c r="X30" s="444">
        <v>1222</v>
      </c>
    </row>
    <row r="31" spans="1:24" ht="12.75" customHeight="1" x14ac:dyDescent="0.2">
      <c r="A31" s="443" t="s">
        <v>386</v>
      </c>
      <c r="B31" s="443" t="s">
        <v>387</v>
      </c>
      <c r="C31" s="440" t="s">
        <v>447</v>
      </c>
      <c r="D31" s="445">
        <v>0</v>
      </c>
      <c r="E31" s="444">
        <v>1712</v>
      </c>
      <c r="F31" s="444">
        <v>4632</v>
      </c>
      <c r="G31" s="444">
        <v>655</v>
      </c>
      <c r="H31" s="444">
        <v>673</v>
      </c>
      <c r="I31" s="444">
        <v>66</v>
      </c>
      <c r="J31" s="444">
        <v>318</v>
      </c>
      <c r="K31" s="444">
        <v>117</v>
      </c>
      <c r="L31" s="444">
        <v>2533</v>
      </c>
      <c r="M31" s="444">
        <v>415</v>
      </c>
      <c r="N31" s="444">
        <v>397</v>
      </c>
      <c r="O31" s="444">
        <v>641</v>
      </c>
      <c r="P31" s="444">
        <v>472</v>
      </c>
      <c r="Q31" s="444">
        <v>315</v>
      </c>
      <c r="R31" s="444">
        <v>293</v>
      </c>
      <c r="S31" s="444">
        <v>28</v>
      </c>
      <c r="T31" s="444">
        <v>169</v>
      </c>
      <c r="U31" s="444">
        <v>1050</v>
      </c>
      <c r="V31" s="444">
        <v>114</v>
      </c>
      <c r="W31" s="444">
        <v>429</v>
      </c>
      <c r="X31" s="444">
        <v>967</v>
      </c>
    </row>
    <row r="32" spans="1:24" ht="12.75" customHeight="1" x14ac:dyDescent="0.2">
      <c r="A32" s="443" t="s">
        <v>388</v>
      </c>
      <c r="B32" s="443" t="s">
        <v>389</v>
      </c>
      <c r="C32" s="440" t="s">
        <v>447</v>
      </c>
      <c r="D32" s="445">
        <v>0</v>
      </c>
      <c r="E32" s="444">
        <v>439</v>
      </c>
      <c r="F32" s="444">
        <v>1063</v>
      </c>
      <c r="G32" s="444">
        <v>199</v>
      </c>
      <c r="H32" s="444">
        <v>127</v>
      </c>
      <c r="I32" s="444">
        <v>24</v>
      </c>
      <c r="J32" s="444">
        <v>89</v>
      </c>
      <c r="K32" s="444">
        <v>26</v>
      </c>
      <c r="L32" s="444">
        <v>507</v>
      </c>
      <c r="M32" s="444">
        <v>65</v>
      </c>
      <c r="N32" s="444">
        <v>78</v>
      </c>
      <c r="O32" s="444">
        <v>125</v>
      </c>
      <c r="P32" s="444">
        <v>107</v>
      </c>
      <c r="Q32" s="444">
        <v>66</v>
      </c>
      <c r="R32" s="444">
        <v>66</v>
      </c>
      <c r="S32" s="444"/>
      <c r="T32" s="444">
        <v>42</v>
      </c>
      <c r="U32" s="444">
        <v>234</v>
      </c>
      <c r="V32" s="444">
        <v>39</v>
      </c>
      <c r="W32" s="444">
        <v>122</v>
      </c>
      <c r="X32" s="444">
        <v>219</v>
      </c>
    </row>
    <row r="33" spans="1:24" ht="12.75" customHeight="1" x14ac:dyDescent="0.2">
      <c r="A33" s="443" t="s">
        <v>390</v>
      </c>
      <c r="B33" s="443" t="s">
        <v>391</v>
      </c>
      <c r="C33" s="440" t="s">
        <v>448</v>
      </c>
      <c r="D33" s="445">
        <v>0</v>
      </c>
      <c r="E33" s="444">
        <v>412</v>
      </c>
      <c r="F33" s="444">
        <v>856</v>
      </c>
      <c r="G33" s="444">
        <v>186</v>
      </c>
      <c r="H33" s="444">
        <v>91</v>
      </c>
      <c r="I33" s="444">
        <v>47</v>
      </c>
      <c r="J33" s="444">
        <v>88</v>
      </c>
      <c r="K33" s="444">
        <v>13</v>
      </c>
      <c r="L33" s="444">
        <v>310</v>
      </c>
      <c r="M33" s="444">
        <v>35</v>
      </c>
      <c r="N33" s="444">
        <v>42</v>
      </c>
      <c r="O33" s="444">
        <v>69</v>
      </c>
      <c r="P33" s="444">
        <v>70</v>
      </c>
      <c r="Q33" s="444">
        <v>57</v>
      </c>
      <c r="R33" s="444">
        <v>37</v>
      </c>
      <c r="S33" s="444"/>
      <c r="T33" s="444">
        <v>17</v>
      </c>
      <c r="U33" s="444">
        <v>95</v>
      </c>
      <c r="V33" s="444">
        <v>38</v>
      </c>
      <c r="W33" s="444">
        <v>118</v>
      </c>
      <c r="X33" s="444">
        <v>198</v>
      </c>
    </row>
    <row r="34" spans="1:24" ht="12.75" customHeight="1" x14ac:dyDescent="0.2">
      <c r="A34" s="443" t="s">
        <v>392</v>
      </c>
      <c r="B34" s="443" t="s">
        <v>393</v>
      </c>
      <c r="C34" s="440" t="s">
        <v>448</v>
      </c>
      <c r="D34" s="445">
        <v>0</v>
      </c>
      <c r="E34" s="444">
        <v>4214</v>
      </c>
      <c r="F34" s="444">
        <v>9498</v>
      </c>
      <c r="G34" s="444">
        <v>2009</v>
      </c>
      <c r="H34" s="444">
        <v>1415</v>
      </c>
      <c r="I34" s="444">
        <v>207</v>
      </c>
      <c r="J34" s="444">
        <v>583</v>
      </c>
      <c r="K34" s="444">
        <v>178</v>
      </c>
      <c r="L34" s="444">
        <v>4491</v>
      </c>
      <c r="M34" s="444">
        <v>686</v>
      </c>
      <c r="N34" s="444">
        <v>672</v>
      </c>
      <c r="O34" s="444">
        <v>1085</v>
      </c>
      <c r="P34" s="444">
        <v>831</v>
      </c>
      <c r="Q34" s="444">
        <v>642</v>
      </c>
      <c r="R34" s="444">
        <v>575</v>
      </c>
      <c r="S34" s="444">
        <v>63</v>
      </c>
      <c r="T34" s="444">
        <v>345</v>
      </c>
      <c r="U34" s="444">
        <v>2601</v>
      </c>
      <c r="V34" s="444">
        <v>350</v>
      </c>
      <c r="W34" s="444">
        <v>1112</v>
      </c>
      <c r="X34" s="444">
        <v>2206</v>
      </c>
    </row>
    <row r="35" spans="1:24" ht="12.75" customHeight="1" x14ac:dyDescent="0.2">
      <c r="A35" s="443" t="s">
        <v>394</v>
      </c>
      <c r="B35" s="443" t="s">
        <v>395</v>
      </c>
      <c r="C35" s="440" t="s">
        <v>449</v>
      </c>
      <c r="D35" s="445">
        <v>0</v>
      </c>
      <c r="E35" s="444">
        <v>491</v>
      </c>
      <c r="F35" s="444">
        <v>1215</v>
      </c>
      <c r="G35" s="444">
        <v>215</v>
      </c>
      <c r="H35" s="444">
        <v>175</v>
      </c>
      <c r="I35" s="444">
        <v>25</v>
      </c>
      <c r="J35" s="444">
        <v>76</v>
      </c>
      <c r="K35" s="444">
        <v>30</v>
      </c>
      <c r="L35" s="444">
        <v>623</v>
      </c>
      <c r="M35" s="444">
        <v>73</v>
      </c>
      <c r="N35" s="444">
        <v>81</v>
      </c>
      <c r="O35" s="444">
        <v>142</v>
      </c>
      <c r="P35" s="444">
        <v>143</v>
      </c>
      <c r="Q35" s="444">
        <v>104</v>
      </c>
      <c r="R35" s="444">
        <v>80</v>
      </c>
      <c r="S35" s="444"/>
      <c r="T35" s="444">
        <v>24</v>
      </c>
      <c r="U35" s="444">
        <v>344</v>
      </c>
      <c r="V35" s="444">
        <v>21</v>
      </c>
      <c r="W35" s="444">
        <v>141</v>
      </c>
      <c r="X35" s="444">
        <v>244</v>
      </c>
    </row>
    <row r="36" spans="1:24" ht="12.75" customHeight="1" x14ac:dyDescent="0.2">
      <c r="A36" s="443" t="s">
        <v>396</v>
      </c>
      <c r="B36" s="443" t="s">
        <v>397</v>
      </c>
      <c r="C36" s="440" t="s">
        <v>449</v>
      </c>
      <c r="D36" s="445">
        <v>0</v>
      </c>
      <c r="E36" s="444">
        <v>1029</v>
      </c>
      <c r="F36" s="444">
        <v>2128</v>
      </c>
      <c r="G36" s="444">
        <v>543</v>
      </c>
      <c r="H36" s="444">
        <v>275</v>
      </c>
      <c r="I36" s="444">
        <v>51</v>
      </c>
      <c r="J36" s="444">
        <v>160</v>
      </c>
      <c r="K36" s="444">
        <v>45</v>
      </c>
      <c r="L36" s="444">
        <v>885</v>
      </c>
      <c r="M36" s="444">
        <v>155</v>
      </c>
      <c r="N36" s="444">
        <v>114</v>
      </c>
      <c r="O36" s="444">
        <v>201</v>
      </c>
      <c r="P36" s="444">
        <v>182</v>
      </c>
      <c r="Q36" s="444">
        <v>122</v>
      </c>
      <c r="R36" s="444">
        <v>111</v>
      </c>
      <c r="S36" s="444">
        <v>6</v>
      </c>
      <c r="T36" s="444">
        <v>62</v>
      </c>
      <c r="U36" s="444">
        <v>707</v>
      </c>
      <c r="V36" s="444">
        <v>86</v>
      </c>
      <c r="W36" s="444">
        <v>237</v>
      </c>
      <c r="X36" s="444">
        <v>428</v>
      </c>
    </row>
    <row r="37" spans="1:24" ht="12.75" customHeight="1" x14ac:dyDescent="0.2">
      <c r="A37" s="443" t="s">
        <v>398</v>
      </c>
      <c r="B37" s="443" t="s">
        <v>399</v>
      </c>
      <c r="C37" s="440" t="s">
        <v>449</v>
      </c>
      <c r="D37" s="445">
        <v>0</v>
      </c>
      <c r="E37" s="444">
        <v>510</v>
      </c>
      <c r="F37" s="444">
        <v>942</v>
      </c>
      <c r="G37" s="444">
        <v>318</v>
      </c>
      <c r="H37" s="444">
        <v>111</v>
      </c>
      <c r="I37" s="444">
        <v>34</v>
      </c>
      <c r="J37" s="444">
        <v>47</v>
      </c>
      <c r="K37" s="444">
        <v>16</v>
      </c>
      <c r="L37" s="444">
        <v>349</v>
      </c>
      <c r="M37" s="444">
        <v>44</v>
      </c>
      <c r="N37" s="444">
        <v>52</v>
      </c>
      <c r="O37" s="444">
        <v>79</v>
      </c>
      <c r="P37" s="444">
        <v>61</v>
      </c>
      <c r="Q37" s="444">
        <v>44</v>
      </c>
      <c r="R37" s="444">
        <v>69</v>
      </c>
      <c r="S37" s="444">
        <v>7</v>
      </c>
      <c r="T37" s="444">
        <v>13</v>
      </c>
      <c r="U37" s="444">
        <v>389</v>
      </c>
      <c r="V37" s="444">
        <v>52</v>
      </c>
      <c r="W37" s="444">
        <v>88</v>
      </c>
      <c r="X37" s="444">
        <v>166</v>
      </c>
    </row>
    <row r="38" spans="1:24" ht="12.75" customHeight="1" x14ac:dyDescent="0.2">
      <c r="A38" s="443" t="s">
        <v>400</v>
      </c>
      <c r="B38" s="443" t="s">
        <v>401</v>
      </c>
      <c r="C38" s="440" t="s">
        <v>449</v>
      </c>
      <c r="D38" s="445">
        <v>0</v>
      </c>
      <c r="E38" s="444">
        <v>705</v>
      </c>
      <c r="F38" s="444">
        <v>1425</v>
      </c>
      <c r="G38" s="444">
        <v>399</v>
      </c>
      <c r="H38" s="444">
        <v>170</v>
      </c>
      <c r="I38" s="444">
        <v>36</v>
      </c>
      <c r="J38" s="444">
        <v>100</v>
      </c>
      <c r="K38" s="444">
        <v>27</v>
      </c>
      <c r="L38" s="444">
        <v>578</v>
      </c>
      <c r="M38" s="444">
        <v>78</v>
      </c>
      <c r="N38" s="444">
        <v>80</v>
      </c>
      <c r="O38" s="444">
        <v>135</v>
      </c>
      <c r="P38" s="444">
        <v>109</v>
      </c>
      <c r="Q38" s="444">
        <v>90</v>
      </c>
      <c r="R38" s="444">
        <v>86</v>
      </c>
      <c r="S38" s="444">
        <v>8</v>
      </c>
      <c r="T38" s="444">
        <v>37</v>
      </c>
      <c r="U38" s="444">
        <v>473</v>
      </c>
      <c r="V38" s="444">
        <v>36</v>
      </c>
      <c r="W38" s="444">
        <v>162</v>
      </c>
      <c r="X38" s="444">
        <v>263</v>
      </c>
    </row>
    <row r="39" spans="1:24" ht="12.75" customHeight="1" x14ac:dyDescent="0.2">
      <c r="A39" s="443" t="s">
        <v>402</v>
      </c>
      <c r="B39" s="443" t="s">
        <v>403</v>
      </c>
      <c r="C39" s="440" t="s">
        <v>449</v>
      </c>
      <c r="D39" s="445">
        <v>0</v>
      </c>
      <c r="E39" s="444">
        <v>552</v>
      </c>
      <c r="F39" s="444">
        <v>1354</v>
      </c>
      <c r="G39" s="444">
        <v>216</v>
      </c>
      <c r="H39" s="444">
        <v>219</v>
      </c>
      <c r="I39" s="444">
        <v>22</v>
      </c>
      <c r="J39" s="444">
        <v>95</v>
      </c>
      <c r="K39" s="444">
        <v>35</v>
      </c>
      <c r="L39" s="444">
        <v>687</v>
      </c>
      <c r="M39" s="444">
        <v>102</v>
      </c>
      <c r="N39" s="444">
        <v>98</v>
      </c>
      <c r="O39" s="444">
        <v>149</v>
      </c>
      <c r="P39" s="444">
        <v>146</v>
      </c>
      <c r="Q39" s="444">
        <v>97</v>
      </c>
      <c r="R39" s="444">
        <v>95</v>
      </c>
      <c r="S39" s="444"/>
      <c r="T39" s="444">
        <v>37</v>
      </c>
      <c r="U39" s="444">
        <v>393</v>
      </c>
      <c r="V39" s="444">
        <v>52</v>
      </c>
      <c r="W39" s="444">
        <v>160</v>
      </c>
      <c r="X39" s="444">
        <v>236</v>
      </c>
    </row>
    <row r="40" spans="1:24" ht="12.75" customHeight="1" x14ac:dyDescent="0.2">
      <c r="A40" s="443" t="s">
        <v>404</v>
      </c>
      <c r="B40" s="443" t="s">
        <v>405</v>
      </c>
      <c r="C40" s="440" t="s">
        <v>449</v>
      </c>
      <c r="D40" s="445">
        <v>0</v>
      </c>
      <c r="E40" s="444">
        <v>840</v>
      </c>
      <c r="F40" s="444">
        <v>1565</v>
      </c>
      <c r="G40" s="444">
        <v>500</v>
      </c>
      <c r="H40" s="444">
        <v>222</v>
      </c>
      <c r="I40" s="444">
        <v>40</v>
      </c>
      <c r="J40" s="444">
        <v>78</v>
      </c>
      <c r="K40" s="444">
        <v>22</v>
      </c>
      <c r="L40" s="444">
        <v>604</v>
      </c>
      <c r="M40" s="444">
        <v>90</v>
      </c>
      <c r="N40" s="444">
        <v>94</v>
      </c>
      <c r="O40" s="444">
        <v>149</v>
      </c>
      <c r="P40" s="444">
        <v>106</v>
      </c>
      <c r="Q40" s="444">
        <v>80</v>
      </c>
      <c r="R40" s="444">
        <v>85</v>
      </c>
      <c r="S40" s="444">
        <v>7</v>
      </c>
      <c r="T40" s="444">
        <v>38</v>
      </c>
      <c r="U40" s="444">
        <v>616</v>
      </c>
      <c r="V40" s="444">
        <v>33</v>
      </c>
      <c r="W40" s="444">
        <v>218</v>
      </c>
      <c r="X40" s="444">
        <v>334</v>
      </c>
    </row>
    <row r="41" spans="1:24" ht="12.75" customHeight="1" x14ac:dyDescent="0.2">
      <c r="A41" s="443" t="s">
        <v>406</v>
      </c>
      <c r="B41" s="443" t="s">
        <v>407</v>
      </c>
      <c r="C41" s="440" t="s">
        <v>449</v>
      </c>
      <c r="D41" s="445">
        <v>0</v>
      </c>
      <c r="E41" s="444">
        <v>8294</v>
      </c>
      <c r="F41" s="444">
        <v>16341</v>
      </c>
      <c r="G41" s="444">
        <v>4589</v>
      </c>
      <c r="H41" s="444">
        <v>2160</v>
      </c>
      <c r="I41" s="444">
        <v>434</v>
      </c>
      <c r="J41" s="444">
        <v>1111</v>
      </c>
      <c r="K41" s="444">
        <v>286</v>
      </c>
      <c r="L41" s="444">
        <v>6461</v>
      </c>
      <c r="M41" s="444">
        <v>897</v>
      </c>
      <c r="N41" s="444">
        <v>964</v>
      </c>
      <c r="O41" s="444">
        <v>1508</v>
      </c>
      <c r="P41" s="444">
        <v>1237</v>
      </c>
      <c r="Q41" s="444">
        <v>936</v>
      </c>
      <c r="R41" s="444">
        <v>919</v>
      </c>
      <c r="S41" s="444">
        <v>252</v>
      </c>
      <c r="T41" s="444">
        <v>500</v>
      </c>
      <c r="U41" s="444">
        <v>5579</v>
      </c>
      <c r="V41" s="444">
        <v>592</v>
      </c>
      <c r="W41" s="444">
        <v>2257</v>
      </c>
      <c r="X41" s="444">
        <v>3186</v>
      </c>
    </row>
    <row r="42" spans="1:24" ht="12.75" customHeight="1" x14ac:dyDescent="0.2">
      <c r="A42" s="443" t="s">
        <v>408</v>
      </c>
      <c r="B42" s="443" t="s">
        <v>409</v>
      </c>
      <c r="C42" s="440" t="s">
        <v>449</v>
      </c>
      <c r="D42" s="445">
        <v>0</v>
      </c>
      <c r="E42" s="444">
        <v>755</v>
      </c>
      <c r="F42" s="444">
        <v>1519</v>
      </c>
      <c r="G42" s="444">
        <v>413</v>
      </c>
      <c r="H42" s="444">
        <v>208</v>
      </c>
      <c r="I42" s="444">
        <v>36</v>
      </c>
      <c r="J42" s="444">
        <v>98</v>
      </c>
      <c r="K42" s="444">
        <v>30</v>
      </c>
      <c r="L42" s="444">
        <v>630</v>
      </c>
      <c r="M42" s="444">
        <v>92</v>
      </c>
      <c r="N42" s="444">
        <v>88</v>
      </c>
      <c r="O42" s="444">
        <v>132</v>
      </c>
      <c r="P42" s="444">
        <v>131</v>
      </c>
      <c r="Q42" s="444">
        <v>94</v>
      </c>
      <c r="R42" s="444">
        <v>93</v>
      </c>
      <c r="S42" s="444">
        <v>33</v>
      </c>
      <c r="T42" s="444">
        <v>52</v>
      </c>
      <c r="U42" s="444">
        <v>553</v>
      </c>
      <c r="V42" s="444">
        <v>57</v>
      </c>
      <c r="W42" s="444">
        <v>223</v>
      </c>
      <c r="X42" s="444">
        <v>281</v>
      </c>
    </row>
    <row r="43" spans="1:24" ht="12.75" customHeight="1" x14ac:dyDescent="0.2">
      <c r="A43" s="443" t="s">
        <v>410</v>
      </c>
      <c r="B43" s="443" t="s">
        <v>411</v>
      </c>
      <c r="C43" s="440" t="s">
        <v>449</v>
      </c>
      <c r="D43" s="445">
        <v>5</v>
      </c>
      <c r="E43" s="444"/>
      <c r="F43" s="444"/>
      <c r="G43" s="444"/>
      <c r="H43" s="444"/>
      <c r="I43" s="444"/>
      <c r="J43" s="444"/>
      <c r="K43" s="444"/>
      <c r="L43" s="444"/>
      <c r="M43" s="444"/>
      <c r="N43" s="444"/>
      <c r="O43" s="444"/>
      <c r="P43" s="444"/>
      <c r="Q43" s="444"/>
      <c r="R43" s="444"/>
      <c r="S43" s="444"/>
      <c r="T43" s="444"/>
      <c r="U43" s="444"/>
      <c r="V43" s="444"/>
      <c r="W43" s="444"/>
      <c r="X43" s="444"/>
    </row>
    <row r="44" spans="1:24" ht="12.75" customHeight="1" x14ac:dyDescent="0.2">
      <c r="A44" s="443" t="s">
        <v>412</v>
      </c>
      <c r="B44" s="443" t="s">
        <v>413</v>
      </c>
      <c r="C44" s="440" t="s">
        <v>449</v>
      </c>
      <c r="D44" s="445">
        <v>0</v>
      </c>
      <c r="E44" s="444">
        <v>551</v>
      </c>
      <c r="F44" s="444">
        <v>1382</v>
      </c>
      <c r="G44" s="444">
        <v>236</v>
      </c>
      <c r="H44" s="444">
        <v>198</v>
      </c>
      <c r="I44" s="444">
        <v>14</v>
      </c>
      <c r="J44" s="444">
        <v>103</v>
      </c>
      <c r="K44" s="444">
        <v>38</v>
      </c>
      <c r="L44" s="444">
        <v>713</v>
      </c>
      <c r="M44" s="444">
        <v>86</v>
      </c>
      <c r="N44" s="444">
        <v>95</v>
      </c>
      <c r="O44" s="444">
        <v>169</v>
      </c>
      <c r="P44" s="444">
        <v>160</v>
      </c>
      <c r="Q44" s="444">
        <v>106</v>
      </c>
      <c r="R44" s="444">
        <v>97</v>
      </c>
      <c r="S44" s="444">
        <v>46</v>
      </c>
      <c r="T44" s="444">
        <v>52</v>
      </c>
      <c r="U44" s="444">
        <v>414</v>
      </c>
      <c r="V44" s="444">
        <v>34</v>
      </c>
      <c r="W44" s="444">
        <v>169</v>
      </c>
      <c r="X44" s="444">
        <v>220</v>
      </c>
    </row>
    <row r="45" spans="1:24" ht="12.75" customHeight="1" x14ac:dyDescent="0.2">
      <c r="A45" s="443" t="s">
        <v>414</v>
      </c>
      <c r="B45" s="443" t="s">
        <v>415</v>
      </c>
      <c r="C45" s="440" t="s">
        <v>450</v>
      </c>
      <c r="D45" s="445">
        <v>0</v>
      </c>
      <c r="E45" s="444">
        <v>1617</v>
      </c>
      <c r="F45" s="444">
        <v>3459</v>
      </c>
      <c r="G45" s="444">
        <v>729</v>
      </c>
      <c r="H45" s="444">
        <v>447</v>
      </c>
      <c r="I45" s="444">
        <v>98</v>
      </c>
      <c r="J45" s="444">
        <v>343</v>
      </c>
      <c r="K45" s="444">
        <v>67</v>
      </c>
      <c r="L45" s="444">
        <v>1400</v>
      </c>
      <c r="M45" s="444">
        <v>177</v>
      </c>
      <c r="N45" s="444">
        <v>179</v>
      </c>
      <c r="O45" s="444">
        <v>344</v>
      </c>
      <c r="P45" s="444">
        <v>299</v>
      </c>
      <c r="Q45" s="444">
        <v>207</v>
      </c>
      <c r="R45" s="444">
        <v>194</v>
      </c>
      <c r="S45" s="444"/>
      <c r="T45" s="444">
        <v>71</v>
      </c>
      <c r="U45" s="444">
        <v>568</v>
      </c>
      <c r="V45" s="444">
        <v>137</v>
      </c>
      <c r="W45" s="444">
        <v>527</v>
      </c>
      <c r="X45" s="444">
        <v>728</v>
      </c>
    </row>
    <row r="46" spans="1:24" ht="12.75" customHeight="1" x14ac:dyDescent="0.2">
      <c r="A46" s="443" t="s">
        <v>416</v>
      </c>
      <c r="B46" s="443" t="s">
        <v>417</v>
      </c>
      <c r="C46" s="440" t="s">
        <v>451</v>
      </c>
      <c r="D46" s="445">
        <v>0</v>
      </c>
      <c r="E46" s="444">
        <v>757</v>
      </c>
      <c r="F46" s="444">
        <v>1656</v>
      </c>
      <c r="G46" s="444">
        <v>330</v>
      </c>
      <c r="H46" s="444">
        <v>269</v>
      </c>
      <c r="I46" s="444">
        <v>32</v>
      </c>
      <c r="J46" s="444">
        <v>126</v>
      </c>
      <c r="K46" s="444">
        <v>39</v>
      </c>
      <c r="L46" s="444">
        <v>740</v>
      </c>
      <c r="M46" s="444">
        <v>85</v>
      </c>
      <c r="N46" s="444">
        <v>85</v>
      </c>
      <c r="O46" s="444">
        <v>166</v>
      </c>
      <c r="P46" s="444">
        <v>144</v>
      </c>
      <c r="Q46" s="444">
        <v>131</v>
      </c>
      <c r="R46" s="444">
        <v>129</v>
      </c>
      <c r="S46" s="444"/>
      <c r="T46" s="444">
        <v>53</v>
      </c>
      <c r="U46" s="444">
        <v>530</v>
      </c>
      <c r="V46" s="444">
        <v>57</v>
      </c>
      <c r="W46" s="444">
        <v>256</v>
      </c>
      <c r="X46" s="444">
        <v>348</v>
      </c>
    </row>
    <row r="47" spans="1:24" ht="12.75" customHeight="1" x14ac:dyDescent="0.2">
      <c r="A47" s="443" t="s">
        <v>418</v>
      </c>
      <c r="B47" s="443" t="s">
        <v>419</v>
      </c>
      <c r="C47" s="440" t="s">
        <v>451</v>
      </c>
      <c r="D47" s="445">
        <v>0</v>
      </c>
      <c r="E47" s="444">
        <v>485</v>
      </c>
      <c r="F47" s="444">
        <v>993</v>
      </c>
      <c r="G47" s="444">
        <v>234</v>
      </c>
      <c r="H47" s="444">
        <v>130</v>
      </c>
      <c r="I47" s="444">
        <v>26</v>
      </c>
      <c r="J47" s="444">
        <v>95</v>
      </c>
      <c r="K47" s="444">
        <v>20</v>
      </c>
      <c r="L47" s="444">
        <v>384</v>
      </c>
      <c r="M47" s="444">
        <v>44</v>
      </c>
      <c r="N47" s="444">
        <v>43</v>
      </c>
      <c r="O47" s="444">
        <v>84</v>
      </c>
      <c r="P47" s="444">
        <v>86</v>
      </c>
      <c r="Q47" s="444">
        <v>65</v>
      </c>
      <c r="R47" s="444">
        <v>62</v>
      </c>
      <c r="S47" s="444"/>
      <c r="T47" s="444">
        <v>34</v>
      </c>
      <c r="U47" s="444">
        <v>207</v>
      </c>
      <c r="V47" s="444">
        <v>32</v>
      </c>
      <c r="W47" s="444">
        <v>174</v>
      </c>
      <c r="X47" s="444">
        <v>212</v>
      </c>
    </row>
    <row r="48" spans="1:24" ht="12.75" customHeight="1" x14ac:dyDescent="0.2">
      <c r="A48" s="443" t="s">
        <v>420</v>
      </c>
      <c r="B48" s="443" t="s">
        <v>421</v>
      </c>
      <c r="C48" s="440" t="s">
        <v>451</v>
      </c>
      <c r="D48" s="445">
        <v>5</v>
      </c>
      <c r="E48" s="444"/>
      <c r="F48" s="444"/>
      <c r="G48" s="444"/>
      <c r="H48" s="444"/>
      <c r="I48" s="444"/>
      <c r="J48" s="444"/>
      <c r="K48" s="444"/>
      <c r="L48" s="444"/>
      <c r="M48" s="444"/>
      <c r="N48" s="444"/>
      <c r="O48" s="444"/>
      <c r="P48" s="444"/>
      <c r="Q48" s="444"/>
      <c r="R48" s="444"/>
      <c r="S48" s="444"/>
      <c r="T48" s="444"/>
      <c r="U48" s="444"/>
      <c r="V48" s="444"/>
      <c r="W48" s="444"/>
      <c r="X48" s="444"/>
    </row>
    <row r="49" spans="1:24" ht="12.75" customHeight="1" x14ac:dyDescent="0.2">
      <c r="A49" s="443" t="s">
        <v>422</v>
      </c>
      <c r="B49" s="443" t="s">
        <v>423</v>
      </c>
      <c r="C49" s="440" t="s">
        <v>451</v>
      </c>
      <c r="D49" s="445">
        <v>0</v>
      </c>
      <c r="E49" s="444">
        <v>733</v>
      </c>
      <c r="F49" s="444">
        <v>1650</v>
      </c>
      <c r="G49" s="444">
        <v>344</v>
      </c>
      <c r="H49" s="444">
        <v>183</v>
      </c>
      <c r="I49" s="444">
        <v>35</v>
      </c>
      <c r="J49" s="444">
        <v>171</v>
      </c>
      <c r="K49" s="444">
        <v>40</v>
      </c>
      <c r="L49" s="444">
        <v>712</v>
      </c>
      <c r="M49" s="444">
        <v>99</v>
      </c>
      <c r="N49" s="444">
        <v>82</v>
      </c>
      <c r="O49" s="444">
        <v>171</v>
      </c>
      <c r="P49" s="444">
        <v>145</v>
      </c>
      <c r="Q49" s="444">
        <v>103</v>
      </c>
      <c r="R49" s="444">
        <v>112</v>
      </c>
      <c r="S49" s="444"/>
      <c r="T49" s="444">
        <v>45</v>
      </c>
      <c r="U49" s="444">
        <v>221</v>
      </c>
      <c r="V49" s="444">
        <v>51</v>
      </c>
      <c r="W49" s="444">
        <v>239</v>
      </c>
      <c r="X49" s="444">
        <v>331</v>
      </c>
    </row>
    <row r="50" spans="1:24" ht="12.75" customHeight="1" x14ac:dyDescent="0.2">
      <c r="A50" s="443" t="s">
        <v>424</v>
      </c>
      <c r="B50" s="443" t="s">
        <v>425</v>
      </c>
      <c r="C50" s="440" t="s">
        <v>451</v>
      </c>
      <c r="D50" s="445">
        <v>0</v>
      </c>
      <c r="E50" s="444">
        <v>363</v>
      </c>
      <c r="F50" s="444">
        <v>758</v>
      </c>
      <c r="G50" s="444">
        <v>183</v>
      </c>
      <c r="H50" s="444">
        <v>84</v>
      </c>
      <c r="I50" s="444">
        <v>11</v>
      </c>
      <c r="J50" s="444">
        <v>85</v>
      </c>
      <c r="K50" s="444">
        <v>12</v>
      </c>
      <c r="L50" s="444">
        <v>299</v>
      </c>
      <c r="M50" s="444">
        <v>37</v>
      </c>
      <c r="N50" s="444">
        <v>34</v>
      </c>
      <c r="O50" s="444">
        <v>66</v>
      </c>
      <c r="P50" s="444">
        <v>74</v>
      </c>
      <c r="Q50" s="444">
        <v>50</v>
      </c>
      <c r="R50" s="444">
        <v>38</v>
      </c>
      <c r="S50" s="444"/>
      <c r="T50" s="444">
        <v>21</v>
      </c>
      <c r="U50" s="444">
        <v>91</v>
      </c>
      <c r="V50" s="444">
        <v>31</v>
      </c>
      <c r="W50" s="444">
        <v>115</v>
      </c>
      <c r="X50" s="444">
        <v>139</v>
      </c>
    </row>
    <row r="51" spans="1:24" ht="12.75" customHeight="1" x14ac:dyDescent="0.2">
      <c r="A51" s="443" t="s">
        <v>426</v>
      </c>
      <c r="B51" s="443" t="s">
        <v>427</v>
      </c>
      <c r="C51" s="440" t="s">
        <v>451</v>
      </c>
      <c r="D51" s="445">
        <v>0</v>
      </c>
      <c r="E51" s="444">
        <v>505</v>
      </c>
      <c r="F51" s="444">
        <v>1019</v>
      </c>
      <c r="G51" s="444">
        <v>258</v>
      </c>
      <c r="H51" s="444">
        <v>135</v>
      </c>
      <c r="I51" s="444">
        <v>32</v>
      </c>
      <c r="J51" s="444">
        <v>80</v>
      </c>
      <c r="K51" s="444">
        <v>15</v>
      </c>
      <c r="L51" s="444">
        <v>399</v>
      </c>
      <c r="M51" s="444">
        <v>58</v>
      </c>
      <c r="N51" s="444">
        <v>49</v>
      </c>
      <c r="O51" s="444">
        <v>81</v>
      </c>
      <c r="P51" s="444">
        <v>84</v>
      </c>
      <c r="Q51" s="444">
        <v>57</v>
      </c>
      <c r="R51" s="444">
        <v>70</v>
      </c>
      <c r="S51" s="444"/>
      <c r="T51" s="444">
        <v>32</v>
      </c>
      <c r="U51" s="444">
        <v>261</v>
      </c>
      <c r="V51" s="444">
        <v>37</v>
      </c>
      <c r="W51" s="444">
        <v>143</v>
      </c>
      <c r="X51" s="444">
        <v>199</v>
      </c>
    </row>
    <row r="52" spans="1:24" ht="12.75" customHeight="1" x14ac:dyDescent="0.2">
      <c r="A52" s="443" t="s">
        <v>428</v>
      </c>
      <c r="B52" s="443" t="s">
        <v>429</v>
      </c>
      <c r="C52" s="440" t="s">
        <v>452</v>
      </c>
      <c r="D52" s="445">
        <v>0</v>
      </c>
      <c r="E52" s="444">
        <v>844</v>
      </c>
      <c r="F52" s="444">
        <v>1866</v>
      </c>
      <c r="G52" s="444">
        <v>368</v>
      </c>
      <c r="H52" s="444">
        <v>318</v>
      </c>
      <c r="I52" s="444">
        <v>46</v>
      </c>
      <c r="J52" s="444">
        <v>112</v>
      </c>
      <c r="K52" s="444">
        <v>29</v>
      </c>
      <c r="L52" s="444">
        <v>862</v>
      </c>
      <c r="M52" s="444">
        <v>117</v>
      </c>
      <c r="N52" s="444">
        <v>125</v>
      </c>
      <c r="O52" s="444">
        <v>183</v>
      </c>
      <c r="P52" s="444">
        <v>166</v>
      </c>
      <c r="Q52" s="444">
        <v>133</v>
      </c>
      <c r="R52" s="444">
        <v>138</v>
      </c>
      <c r="S52" s="444"/>
      <c r="T52" s="444">
        <v>80</v>
      </c>
      <c r="U52" s="444">
        <v>629</v>
      </c>
      <c r="V52" s="444">
        <v>59</v>
      </c>
      <c r="W52" s="444">
        <v>271</v>
      </c>
      <c r="X52" s="444">
        <v>428</v>
      </c>
    </row>
    <row r="53" spans="1:24" ht="12.75" customHeight="1" x14ac:dyDescent="0.2">
      <c r="A53" s="443" t="s">
        <v>430</v>
      </c>
      <c r="B53" s="443" t="s">
        <v>431</v>
      </c>
      <c r="C53" s="440" t="s">
        <v>452</v>
      </c>
      <c r="D53" s="445">
        <v>0</v>
      </c>
      <c r="E53" s="444">
        <v>376</v>
      </c>
      <c r="F53" s="444">
        <v>903</v>
      </c>
      <c r="G53" s="444">
        <v>136</v>
      </c>
      <c r="H53" s="444">
        <v>137</v>
      </c>
      <c r="I53" s="444">
        <v>25</v>
      </c>
      <c r="J53" s="444">
        <v>78</v>
      </c>
      <c r="K53" s="444">
        <v>25</v>
      </c>
      <c r="L53" s="444">
        <v>420</v>
      </c>
      <c r="M53" s="444">
        <v>64</v>
      </c>
      <c r="N53" s="444">
        <v>56</v>
      </c>
      <c r="O53" s="444">
        <v>95</v>
      </c>
      <c r="P53" s="444">
        <v>84</v>
      </c>
      <c r="Q53" s="444">
        <v>52</v>
      </c>
      <c r="R53" s="444">
        <v>69</v>
      </c>
      <c r="S53" s="444"/>
      <c r="T53" s="444">
        <v>32</v>
      </c>
      <c r="U53" s="444">
        <v>200</v>
      </c>
      <c r="V53" s="444">
        <v>31</v>
      </c>
      <c r="W53" s="444">
        <v>138</v>
      </c>
      <c r="X53" s="444">
        <v>166</v>
      </c>
    </row>
    <row r="54" spans="1:24" ht="12.75" customHeight="1" x14ac:dyDescent="0.2">
      <c r="A54" s="443" t="s">
        <v>432</v>
      </c>
      <c r="B54" s="443" t="s">
        <v>433</v>
      </c>
      <c r="C54" s="440" t="s">
        <v>45</v>
      </c>
      <c r="D54" s="445">
        <v>0</v>
      </c>
      <c r="E54" s="444">
        <v>1061</v>
      </c>
      <c r="F54" s="444">
        <v>2064</v>
      </c>
      <c r="G54" s="444">
        <v>591</v>
      </c>
      <c r="H54" s="444">
        <v>309</v>
      </c>
      <c r="I54" s="444">
        <v>43</v>
      </c>
      <c r="J54" s="444">
        <v>118</v>
      </c>
      <c r="K54" s="444">
        <v>31</v>
      </c>
      <c r="L54" s="444">
        <v>842</v>
      </c>
      <c r="M54" s="444">
        <v>141</v>
      </c>
      <c r="N54" s="444">
        <v>135</v>
      </c>
      <c r="O54" s="444">
        <v>207</v>
      </c>
      <c r="P54" s="444">
        <v>156</v>
      </c>
      <c r="Q54" s="444">
        <v>105</v>
      </c>
      <c r="R54" s="444">
        <v>98</v>
      </c>
      <c r="S54" s="444">
        <v>66</v>
      </c>
      <c r="T54" s="444">
        <v>96</v>
      </c>
      <c r="U54" s="444">
        <v>789</v>
      </c>
      <c r="V54" s="444">
        <v>87</v>
      </c>
      <c r="W54" s="444">
        <v>243</v>
      </c>
      <c r="X54" s="444">
        <v>461</v>
      </c>
    </row>
    <row r="55" spans="1:24" ht="12.75" customHeight="1" x14ac:dyDescent="0.2">
      <c r="A55" s="443" t="s">
        <v>434</v>
      </c>
      <c r="B55" s="443" t="s">
        <v>435</v>
      </c>
      <c r="C55" s="440" t="s">
        <v>45</v>
      </c>
      <c r="D55" s="445">
        <v>0</v>
      </c>
      <c r="E55" s="444">
        <v>409</v>
      </c>
      <c r="F55" s="444">
        <v>913</v>
      </c>
      <c r="G55" s="444">
        <v>173</v>
      </c>
      <c r="H55" s="444">
        <v>107</v>
      </c>
      <c r="I55" s="444">
        <v>21</v>
      </c>
      <c r="J55" s="444">
        <v>108</v>
      </c>
      <c r="K55" s="444">
        <v>17</v>
      </c>
      <c r="L55" s="444">
        <v>373</v>
      </c>
      <c r="M55" s="444">
        <v>25</v>
      </c>
      <c r="N55" s="444">
        <v>41</v>
      </c>
      <c r="O55" s="444">
        <v>81</v>
      </c>
      <c r="P55" s="444">
        <v>105</v>
      </c>
      <c r="Q55" s="444">
        <v>62</v>
      </c>
      <c r="R55" s="444">
        <v>59</v>
      </c>
      <c r="S55" s="444">
        <v>9</v>
      </c>
      <c r="T55" s="444">
        <v>17</v>
      </c>
      <c r="U55" s="444">
        <v>162</v>
      </c>
      <c r="V55" s="444">
        <v>32</v>
      </c>
      <c r="W55" s="444">
        <v>131</v>
      </c>
      <c r="X55" s="444">
        <v>155</v>
      </c>
    </row>
    <row r="56" spans="1:24" ht="12.75" customHeight="1" x14ac:dyDescent="0.2">
      <c r="A56" s="443" t="s">
        <v>436</v>
      </c>
      <c r="B56" s="443" t="s">
        <v>437</v>
      </c>
      <c r="C56" s="440" t="s">
        <v>45</v>
      </c>
      <c r="D56" s="445">
        <v>0</v>
      </c>
      <c r="E56" s="444">
        <v>1170</v>
      </c>
      <c r="F56" s="444">
        <v>2268</v>
      </c>
      <c r="G56" s="444">
        <v>659</v>
      </c>
      <c r="H56" s="444">
        <v>327</v>
      </c>
      <c r="I56" s="444">
        <v>52</v>
      </c>
      <c r="J56" s="444">
        <v>132</v>
      </c>
      <c r="K56" s="444">
        <v>42</v>
      </c>
      <c r="L56" s="444">
        <v>910</v>
      </c>
      <c r="M56" s="444">
        <v>132</v>
      </c>
      <c r="N56" s="444">
        <v>138</v>
      </c>
      <c r="O56" s="444">
        <v>211</v>
      </c>
      <c r="P56" s="444">
        <v>189</v>
      </c>
      <c r="Q56" s="444">
        <v>127</v>
      </c>
      <c r="R56" s="444">
        <v>113</v>
      </c>
      <c r="S56" s="444">
        <v>21</v>
      </c>
      <c r="T56" s="444">
        <v>81</v>
      </c>
      <c r="U56" s="444">
        <v>885</v>
      </c>
      <c r="V56" s="444">
        <v>98</v>
      </c>
      <c r="W56" s="444">
        <v>272</v>
      </c>
      <c r="X56" s="444">
        <v>505</v>
      </c>
    </row>
    <row r="57" spans="1:24" ht="12.75" customHeight="1" x14ac:dyDescent="0.2">
      <c r="A57" s="443" t="s">
        <v>438</v>
      </c>
      <c r="B57" s="443" t="s">
        <v>439</v>
      </c>
      <c r="C57" s="440" t="s">
        <v>45</v>
      </c>
      <c r="D57" s="445">
        <v>0</v>
      </c>
      <c r="E57" s="444">
        <v>819</v>
      </c>
      <c r="F57" s="444">
        <v>1634</v>
      </c>
      <c r="G57" s="444">
        <v>437</v>
      </c>
      <c r="H57" s="444">
        <v>211</v>
      </c>
      <c r="I57" s="444">
        <v>39</v>
      </c>
      <c r="J57" s="444">
        <v>132</v>
      </c>
      <c r="K57" s="444">
        <v>39</v>
      </c>
      <c r="L57" s="444">
        <v>645</v>
      </c>
      <c r="M57" s="444">
        <v>93</v>
      </c>
      <c r="N57" s="444">
        <v>96</v>
      </c>
      <c r="O57" s="444">
        <v>164</v>
      </c>
      <c r="P57" s="444">
        <v>120</v>
      </c>
      <c r="Q57" s="444">
        <v>101</v>
      </c>
      <c r="R57" s="444">
        <v>71</v>
      </c>
      <c r="S57" s="444">
        <v>30</v>
      </c>
      <c r="T57" s="444">
        <v>48</v>
      </c>
      <c r="U57" s="444">
        <v>636</v>
      </c>
      <c r="V57" s="444">
        <v>86</v>
      </c>
      <c r="W57" s="444">
        <v>206</v>
      </c>
      <c r="X57" s="444">
        <v>271</v>
      </c>
    </row>
    <row r="58" spans="1:24" ht="12.75" customHeight="1" x14ac:dyDescent="0.2">
      <c r="A58" s="443" t="s">
        <v>440</v>
      </c>
      <c r="B58" s="443" t="s">
        <v>441</v>
      </c>
      <c r="C58" s="438" t="s">
        <v>449</v>
      </c>
      <c r="D58" s="445">
        <v>0</v>
      </c>
      <c r="E58" s="444">
        <v>323</v>
      </c>
      <c r="F58" s="444">
        <v>749</v>
      </c>
      <c r="G58" s="444">
        <v>146</v>
      </c>
      <c r="H58" s="444">
        <v>99</v>
      </c>
      <c r="I58" s="444">
        <v>16</v>
      </c>
      <c r="J58" s="444">
        <v>62</v>
      </c>
      <c r="K58" s="444">
        <v>16</v>
      </c>
      <c r="L58" s="444">
        <v>345</v>
      </c>
      <c r="M58" s="444">
        <v>53</v>
      </c>
      <c r="N58" s="444">
        <v>48</v>
      </c>
      <c r="O58" s="444">
        <v>88</v>
      </c>
      <c r="P58" s="444">
        <v>73</v>
      </c>
      <c r="Q58" s="444">
        <v>46</v>
      </c>
      <c r="R58" s="444">
        <v>37</v>
      </c>
      <c r="S58" s="444"/>
      <c r="T58" s="444">
        <v>27</v>
      </c>
      <c r="U58" s="444">
        <v>170</v>
      </c>
      <c r="V58" s="444">
        <v>20</v>
      </c>
      <c r="W58" s="444">
        <v>105</v>
      </c>
      <c r="X58" s="444">
        <v>135</v>
      </c>
    </row>
    <row r="60" spans="1:24" ht="15" x14ac:dyDescent="0.2">
      <c r="A60" s="677" t="s">
        <v>455</v>
      </c>
      <c r="B60" s="677"/>
      <c r="C60" s="677"/>
      <c r="D60" s="677"/>
      <c r="E60" s="448"/>
      <c r="F60" s="449"/>
      <c r="G60" s="449"/>
      <c r="H60" s="449"/>
      <c r="I60" s="449"/>
    </row>
    <row r="61" spans="1:24" x14ac:dyDescent="0.2">
      <c r="A61" s="450" t="s">
        <v>456</v>
      </c>
      <c r="B61" s="450" t="s">
        <v>457</v>
      </c>
      <c r="C61" s="451"/>
      <c r="D61" s="451"/>
      <c r="E61" s="451"/>
      <c r="F61" s="451"/>
      <c r="G61" s="451"/>
      <c r="H61" s="451"/>
      <c r="I61" s="452"/>
    </row>
    <row r="62" spans="1:24" x14ac:dyDescent="0.2">
      <c r="A62" s="453" t="s">
        <v>323</v>
      </c>
      <c r="B62" s="453" t="s">
        <v>458</v>
      </c>
      <c r="C62" s="451"/>
      <c r="D62" s="451"/>
      <c r="E62" s="451"/>
      <c r="F62" s="451"/>
      <c r="G62" s="451"/>
      <c r="H62" s="451"/>
      <c r="I62" s="452"/>
    </row>
    <row r="63" spans="1:24" x14ac:dyDescent="0.2">
      <c r="A63" s="453" t="s">
        <v>324</v>
      </c>
      <c r="B63" s="453" t="s">
        <v>459</v>
      </c>
      <c r="C63" s="451"/>
      <c r="D63" s="451"/>
      <c r="E63" s="451"/>
      <c r="F63" s="451"/>
      <c r="G63" s="451"/>
      <c r="H63" s="451"/>
      <c r="I63" s="452"/>
    </row>
    <row r="64" spans="1:24" x14ac:dyDescent="0.2">
      <c r="A64" s="453" t="s">
        <v>460</v>
      </c>
      <c r="B64" s="453" t="s">
        <v>460</v>
      </c>
      <c r="C64" s="451"/>
      <c r="D64" s="451"/>
      <c r="E64" s="451"/>
      <c r="F64" s="451"/>
      <c r="G64" s="451"/>
      <c r="H64" s="451"/>
      <c r="I64" s="452"/>
    </row>
    <row r="65" spans="1:9" x14ac:dyDescent="0.2">
      <c r="A65" s="453" t="s">
        <v>325</v>
      </c>
      <c r="B65" s="453" t="s">
        <v>461</v>
      </c>
      <c r="C65" s="451"/>
      <c r="D65" s="451"/>
      <c r="E65" s="451"/>
      <c r="F65" s="451"/>
      <c r="G65" s="451"/>
      <c r="H65" s="451"/>
      <c r="I65" s="452"/>
    </row>
    <row r="66" spans="1:9" x14ac:dyDescent="0.2">
      <c r="A66" s="454" t="s">
        <v>326</v>
      </c>
      <c r="B66" s="454" t="s">
        <v>462</v>
      </c>
      <c r="C66" s="451"/>
      <c r="D66" s="451"/>
      <c r="E66" s="451"/>
      <c r="F66" s="451"/>
      <c r="G66" s="451"/>
      <c r="H66" s="451"/>
      <c r="I66" s="452"/>
    </row>
    <row r="67" spans="1:9" x14ac:dyDescent="0.2">
      <c r="A67" s="454" t="s">
        <v>84</v>
      </c>
      <c r="B67" s="454" t="s">
        <v>463</v>
      </c>
      <c r="C67" s="451"/>
      <c r="D67" s="451"/>
      <c r="E67" s="451"/>
      <c r="F67" s="451"/>
      <c r="G67" s="451"/>
      <c r="H67" s="451"/>
      <c r="I67" s="452"/>
    </row>
    <row r="68" spans="1:9" x14ac:dyDescent="0.2">
      <c r="A68" s="454" t="s">
        <v>327</v>
      </c>
      <c r="B68" s="454" t="s">
        <v>464</v>
      </c>
      <c r="C68" s="451"/>
      <c r="D68" s="451"/>
      <c r="E68" s="451"/>
      <c r="F68" s="451"/>
      <c r="G68" s="451"/>
      <c r="H68" s="451"/>
      <c r="I68" s="452"/>
    </row>
    <row r="69" spans="1:9" x14ac:dyDescent="0.2">
      <c r="A69" s="454" t="s">
        <v>328</v>
      </c>
      <c r="B69" s="454" t="s">
        <v>465</v>
      </c>
      <c r="C69" s="451"/>
      <c r="D69" s="451"/>
      <c r="E69" s="451"/>
      <c r="F69" s="451"/>
      <c r="G69" s="451"/>
      <c r="H69" s="451"/>
      <c r="I69" s="452"/>
    </row>
    <row r="70" spans="1:9" x14ac:dyDescent="0.2">
      <c r="A70" s="454" t="s">
        <v>329</v>
      </c>
      <c r="B70" s="454" t="s">
        <v>466</v>
      </c>
      <c r="C70" s="451"/>
      <c r="D70" s="451"/>
      <c r="E70" s="451"/>
      <c r="F70" s="451"/>
      <c r="G70" s="451"/>
      <c r="H70" s="451"/>
      <c r="I70" s="452"/>
    </row>
    <row r="71" spans="1:9" x14ac:dyDescent="0.2">
      <c r="A71" s="454" t="s">
        <v>467</v>
      </c>
      <c r="B71" s="454" t="s">
        <v>468</v>
      </c>
      <c r="C71" s="451"/>
      <c r="D71" s="451"/>
      <c r="E71" s="451"/>
      <c r="F71" s="451"/>
      <c r="G71" s="451"/>
      <c r="H71" s="451"/>
      <c r="I71" s="452"/>
    </row>
    <row r="72" spans="1:9" x14ac:dyDescent="0.2">
      <c r="A72" s="454" t="s">
        <v>331</v>
      </c>
      <c r="B72" s="454" t="s">
        <v>469</v>
      </c>
      <c r="C72" s="451"/>
      <c r="D72" s="451"/>
      <c r="E72" s="451"/>
      <c r="F72" s="451"/>
      <c r="G72" s="451"/>
      <c r="H72" s="451"/>
      <c r="I72" s="452"/>
    </row>
    <row r="73" spans="1:9" x14ac:dyDescent="0.2">
      <c r="A73" s="454" t="s">
        <v>332</v>
      </c>
      <c r="B73" s="454" t="s">
        <v>470</v>
      </c>
      <c r="C73" s="451"/>
      <c r="D73" s="451"/>
      <c r="E73" s="451"/>
      <c r="F73" s="451"/>
      <c r="G73" s="451"/>
      <c r="H73" s="451"/>
      <c r="I73" s="452"/>
    </row>
    <row r="74" spans="1:9" x14ac:dyDescent="0.2">
      <c r="A74" s="454" t="s">
        <v>333</v>
      </c>
      <c r="B74" s="454" t="s">
        <v>471</v>
      </c>
      <c r="C74" s="451"/>
      <c r="D74" s="451"/>
      <c r="E74" s="451"/>
      <c r="F74" s="451"/>
      <c r="G74" s="451"/>
      <c r="H74" s="451"/>
      <c r="I74" s="452"/>
    </row>
    <row r="75" spans="1:9" x14ac:dyDescent="0.2">
      <c r="A75" s="454" t="s">
        <v>334</v>
      </c>
      <c r="B75" s="454" t="s">
        <v>472</v>
      </c>
      <c r="C75" s="451"/>
      <c r="D75" s="451"/>
      <c r="E75" s="451"/>
      <c r="F75" s="451"/>
      <c r="G75" s="451"/>
      <c r="H75" s="451"/>
      <c r="I75" s="452"/>
    </row>
    <row r="76" spans="1:9" x14ac:dyDescent="0.2">
      <c r="A76" s="454" t="s">
        <v>335</v>
      </c>
      <c r="B76" s="454" t="s">
        <v>473</v>
      </c>
      <c r="C76" s="451"/>
      <c r="D76" s="451"/>
      <c r="E76" s="451"/>
      <c r="F76" s="451"/>
      <c r="G76" s="451"/>
      <c r="H76" s="451"/>
      <c r="I76" s="452"/>
    </row>
    <row r="77" spans="1:9" x14ac:dyDescent="0.2">
      <c r="A77" s="454" t="s">
        <v>336</v>
      </c>
      <c r="B77" s="454" t="s">
        <v>474</v>
      </c>
      <c r="C77" s="451"/>
      <c r="D77" s="451"/>
      <c r="E77" s="451"/>
      <c r="F77" s="451"/>
      <c r="G77" s="451"/>
      <c r="H77" s="451"/>
      <c r="I77" s="452"/>
    </row>
    <row r="78" spans="1:9" x14ac:dyDescent="0.2">
      <c r="A78" s="454" t="s">
        <v>337</v>
      </c>
      <c r="B78" s="454" t="s">
        <v>475</v>
      </c>
      <c r="C78" s="451"/>
      <c r="D78" s="451"/>
      <c r="E78" s="451"/>
      <c r="F78" s="451"/>
      <c r="G78" s="451"/>
      <c r="H78" s="451"/>
      <c r="I78" s="452"/>
    </row>
    <row r="79" spans="1:9" x14ac:dyDescent="0.2">
      <c r="A79" s="454" t="s">
        <v>338</v>
      </c>
      <c r="B79" s="454" t="s">
        <v>476</v>
      </c>
      <c r="C79" s="451"/>
      <c r="D79" s="451"/>
      <c r="E79" s="451"/>
      <c r="F79" s="451"/>
      <c r="G79" s="451"/>
      <c r="H79" s="451"/>
      <c r="I79" s="452"/>
    </row>
    <row r="80" spans="1:9" x14ac:dyDescent="0.2">
      <c r="A80" s="454" t="s">
        <v>339</v>
      </c>
      <c r="B80" s="454" t="s">
        <v>477</v>
      </c>
      <c r="C80" s="451"/>
      <c r="D80" s="451"/>
      <c r="E80" s="451"/>
      <c r="F80" s="451"/>
      <c r="G80" s="451"/>
      <c r="H80" s="451"/>
      <c r="I80" s="452"/>
    </row>
    <row r="81" spans="1:9" x14ac:dyDescent="0.2">
      <c r="A81" s="454" t="s">
        <v>340</v>
      </c>
      <c r="B81" s="454" t="s">
        <v>478</v>
      </c>
      <c r="C81" s="451"/>
      <c r="D81" s="451"/>
      <c r="E81" s="451"/>
      <c r="F81" s="451"/>
      <c r="G81" s="451"/>
      <c r="H81" s="451"/>
      <c r="I81" s="452"/>
    </row>
    <row r="82" spans="1:9" x14ac:dyDescent="0.2">
      <c r="A82" s="454" t="s">
        <v>341</v>
      </c>
      <c r="B82" s="454" t="s">
        <v>479</v>
      </c>
      <c r="C82" s="451"/>
      <c r="D82" s="451"/>
      <c r="E82" s="451"/>
      <c r="F82" s="451"/>
      <c r="G82" s="451"/>
      <c r="H82" s="451"/>
      <c r="I82" s="452"/>
    </row>
    <row r="83" spans="1:9" x14ac:dyDescent="0.2">
      <c r="A83" s="454" t="s">
        <v>342</v>
      </c>
      <c r="B83" s="454" t="s">
        <v>480</v>
      </c>
      <c r="C83" s="451"/>
      <c r="D83" s="451"/>
      <c r="E83" s="451"/>
      <c r="F83" s="451"/>
      <c r="G83" s="451"/>
      <c r="H83" s="451"/>
      <c r="I83" s="452"/>
    </row>
    <row r="84" spans="1:9" x14ac:dyDescent="0.2">
      <c r="A84" s="454" t="s">
        <v>343</v>
      </c>
      <c r="B84" s="454" t="s">
        <v>481</v>
      </c>
      <c r="C84" s="451"/>
      <c r="D84" s="451"/>
      <c r="E84" s="451"/>
      <c r="F84" s="451"/>
      <c r="G84" s="451"/>
      <c r="H84" s="451"/>
      <c r="I84" s="452"/>
    </row>
    <row r="85" spans="1:9" x14ac:dyDescent="0.2">
      <c r="A85" s="454" t="s">
        <v>344</v>
      </c>
      <c r="B85" s="454" t="s">
        <v>482</v>
      </c>
      <c r="C85" s="451"/>
      <c r="D85" s="451"/>
      <c r="E85" s="451"/>
      <c r="F85" s="451"/>
      <c r="G85" s="451"/>
      <c r="H85" s="451"/>
      <c r="I85" s="452"/>
    </row>
    <row r="87" spans="1:9" x14ac:dyDescent="0.2">
      <c r="A87" s="667" t="s">
        <v>483</v>
      </c>
      <c r="B87" s="667"/>
      <c r="C87" s="667"/>
      <c r="D87" s="667"/>
      <c r="E87" s="449"/>
      <c r="F87" s="449"/>
      <c r="G87" s="449"/>
      <c r="H87" s="449"/>
    </row>
    <row r="88" spans="1:9" ht="39.75" customHeight="1" x14ac:dyDescent="0.2">
      <c r="A88" s="678" t="s">
        <v>484</v>
      </c>
      <c r="B88" s="678"/>
      <c r="C88" s="678"/>
      <c r="D88" s="678"/>
      <c r="E88" s="678"/>
      <c r="F88" s="678"/>
      <c r="G88" s="678"/>
      <c r="H88" s="678"/>
    </row>
    <row r="89" spans="1:9" ht="65.25" customHeight="1" x14ac:dyDescent="0.2">
      <c r="A89" s="679" t="s">
        <v>485</v>
      </c>
      <c r="B89" s="679"/>
      <c r="C89" s="679"/>
      <c r="D89" s="679"/>
      <c r="E89" s="679"/>
      <c r="F89" s="679"/>
      <c r="G89" s="679"/>
      <c r="H89" s="679"/>
    </row>
    <row r="90" spans="1:9" x14ac:dyDescent="0.2">
      <c r="A90" s="680" t="s">
        <v>486</v>
      </c>
      <c r="B90" s="680"/>
      <c r="C90" s="680"/>
      <c r="D90" s="680"/>
      <c r="E90" s="680"/>
      <c r="F90" s="680"/>
      <c r="G90" s="680"/>
      <c r="H90" s="680"/>
    </row>
    <row r="91" spans="1:9" ht="53.25" customHeight="1" x14ac:dyDescent="0.2">
      <c r="A91" s="673" t="s">
        <v>487</v>
      </c>
      <c r="B91" s="673"/>
      <c r="C91" s="673"/>
      <c r="D91" s="673"/>
      <c r="E91" s="673"/>
      <c r="F91" s="673"/>
      <c r="G91" s="673"/>
      <c r="H91" s="673"/>
    </row>
    <row r="92" spans="1:9" x14ac:dyDescent="0.2">
      <c r="A92" s="672" t="s">
        <v>488</v>
      </c>
      <c r="B92" s="672"/>
      <c r="C92" s="672"/>
      <c r="D92" s="672"/>
      <c r="E92" s="672"/>
      <c r="F92" s="672"/>
      <c r="G92" s="672"/>
      <c r="H92" s="672"/>
    </row>
    <row r="93" spans="1:9" ht="53.25" customHeight="1" x14ac:dyDescent="0.2">
      <c r="A93" s="673" t="s">
        <v>489</v>
      </c>
      <c r="B93" s="673"/>
      <c r="C93" s="673"/>
      <c r="D93" s="673"/>
      <c r="E93" s="673"/>
      <c r="F93" s="673"/>
      <c r="G93" s="673"/>
      <c r="H93" s="673"/>
    </row>
    <row r="94" spans="1:9" x14ac:dyDescent="0.2">
      <c r="A94" s="674" t="s">
        <v>490</v>
      </c>
      <c r="B94" s="674"/>
      <c r="C94" s="674"/>
      <c r="D94" s="674"/>
      <c r="E94" s="674"/>
      <c r="F94" s="674"/>
      <c r="G94" s="674"/>
      <c r="H94" s="674"/>
    </row>
    <row r="95" spans="1:9" x14ac:dyDescent="0.2">
      <c r="A95" s="460"/>
      <c r="B95" s="461"/>
      <c r="C95" s="461"/>
      <c r="D95" s="461"/>
      <c r="E95" s="461"/>
      <c r="F95" s="461"/>
      <c r="G95" s="461"/>
      <c r="H95" s="461"/>
    </row>
    <row r="96" spans="1:9" ht="63.75" customHeight="1" x14ac:dyDescent="0.2">
      <c r="A96" s="675" t="s">
        <v>491</v>
      </c>
      <c r="B96" s="675"/>
      <c r="C96" s="675"/>
      <c r="D96" s="675"/>
      <c r="E96" s="675"/>
      <c r="F96" s="675"/>
      <c r="G96" s="675"/>
      <c r="H96" s="675"/>
    </row>
    <row r="97" spans="1:8" ht="58.5" customHeight="1" x14ac:dyDescent="0.2">
      <c r="A97" s="669" t="s">
        <v>492</v>
      </c>
      <c r="B97" s="669"/>
      <c r="C97" s="669"/>
      <c r="D97" s="669"/>
      <c r="E97" s="669"/>
      <c r="F97" s="669"/>
      <c r="G97" s="669"/>
      <c r="H97" s="669"/>
    </row>
    <row r="98" spans="1:8" x14ac:dyDescent="0.2">
      <c r="A98" s="455"/>
    </row>
    <row r="99" spans="1:8" x14ac:dyDescent="0.2">
      <c r="A99" s="456" t="s">
        <v>249</v>
      </c>
    </row>
    <row r="100" spans="1:8" ht="95.25" customHeight="1" x14ac:dyDescent="0.2">
      <c r="A100" s="676" t="s">
        <v>493</v>
      </c>
      <c r="B100" s="676"/>
      <c r="C100" s="676"/>
      <c r="D100" s="676"/>
      <c r="E100" s="676"/>
      <c r="F100" s="676"/>
      <c r="G100" s="676"/>
      <c r="H100" s="676"/>
    </row>
    <row r="101" spans="1:8" ht="95.25" customHeight="1" x14ac:dyDescent="0.2">
      <c r="A101" s="671" t="s">
        <v>494</v>
      </c>
      <c r="B101" s="671"/>
      <c r="C101" s="671"/>
      <c r="D101" s="671"/>
      <c r="E101" s="671"/>
      <c r="F101" s="671"/>
      <c r="G101" s="671"/>
      <c r="H101" s="671"/>
    </row>
    <row r="102" spans="1:8" ht="57" customHeight="1" x14ac:dyDescent="0.2">
      <c r="A102" s="665" t="s">
        <v>495</v>
      </c>
      <c r="B102" s="665"/>
      <c r="C102" s="665"/>
      <c r="D102" s="665"/>
      <c r="E102" s="665"/>
      <c r="F102" s="665"/>
      <c r="G102" s="665"/>
      <c r="H102" s="665"/>
    </row>
    <row r="103" spans="1:8" x14ac:dyDescent="0.2">
      <c r="A103" s="455"/>
    </row>
    <row r="104" spans="1:8" x14ac:dyDescent="0.2">
      <c r="A104" s="456" t="s">
        <v>496</v>
      </c>
    </row>
    <row r="105" spans="1:8" x14ac:dyDescent="0.2">
      <c r="A105" s="670" t="s">
        <v>497</v>
      </c>
      <c r="B105" s="670"/>
      <c r="C105" s="670"/>
      <c r="D105" s="670"/>
      <c r="E105" s="670"/>
      <c r="F105" s="670"/>
      <c r="G105" s="670"/>
      <c r="H105" s="670"/>
    </row>
    <row r="106" spans="1:8" x14ac:dyDescent="0.2">
      <c r="A106" s="670" t="s">
        <v>520</v>
      </c>
      <c r="B106" s="670"/>
      <c r="C106" s="670"/>
      <c r="D106" s="670"/>
      <c r="E106" s="670"/>
      <c r="F106" s="670"/>
      <c r="G106" s="670"/>
      <c r="H106" s="670"/>
    </row>
    <row r="107" spans="1:8" ht="69.75" customHeight="1" x14ac:dyDescent="0.2">
      <c r="A107" s="670" t="s">
        <v>521</v>
      </c>
      <c r="B107" s="670"/>
      <c r="C107" s="670"/>
      <c r="D107" s="670"/>
      <c r="E107" s="670"/>
      <c r="F107" s="670"/>
      <c r="G107" s="670"/>
      <c r="H107" s="670"/>
    </row>
    <row r="108" spans="1:8" ht="27" customHeight="1" x14ac:dyDescent="0.2">
      <c r="A108" s="670" t="s">
        <v>522</v>
      </c>
      <c r="B108" s="670"/>
      <c r="C108" s="670"/>
      <c r="D108" s="670"/>
      <c r="E108" s="670"/>
      <c r="F108" s="670"/>
      <c r="G108" s="670"/>
      <c r="H108" s="670"/>
    </row>
    <row r="109" spans="1:8" ht="28.5" customHeight="1" x14ac:dyDescent="0.2">
      <c r="A109" s="670" t="s">
        <v>498</v>
      </c>
      <c r="B109" s="670"/>
      <c r="C109" s="670"/>
      <c r="D109" s="670"/>
      <c r="E109" s="670"/>
      <c r="F109" s="670"/>
      <c r="G109" s="670"/>
      <c r="H109" s="670"/>
    </row>
    <row r="110" spans="1:8" x14ac:dyDescent="0.2">
      <c r="A110" s="670" t="s">
        <v>499</v>
      </c>
      <c r="B110" s="670"/>
      <c r="C110" s="670"/>
      <c r="D110" s="670"/>
      <c r="E110" s="670"/>
      <c r="F110" s="670"/>
      <c r="G110" s="670"/>
      <c r="H110" s="461"/>
    </row>
    <row r="111" spans="1:8" x14ac:dyDescent="0.2">
      <c r="A111" s="455"/>
    </row>
    <row r="112" spans="1:8" ht="25.5" customHeight="1" x14ac:dyDescent="0.2">
      <c r="A112" s="667" t="s">
        <v>325</v>
      </c>
      <c r="B112" s="667"/>
      <c r="C112" s="667"/>
      <c r="D112" s="667"/>
      <c r="E112" s="667"/>
      <c r="F112" s="667"/>
      <c r="G112" s="667"/>
      <c r="H112" s="667"/>
    </row>
    <row r="113" spans="1:8" x14ac:dyDescent="0.2">
      <c r="A113" s="457" t="s">
        <v>500</v>
      </c>
    </row>
    <row r="114" spans="1:8" ht="67.5" customHeight="1" x14ac:dyDescent="0.2">
      <c r="A114" s="666" t="s">
        <v>501</v>
      </c>
      <c r="B114" s="666"/>
      <c r="C114" s="666"/>
      <c r="D114" s="666"/>
      <c r="E114" s="666"/>
      <c r="F114" s="666"/>
      <c r="G114" s="666"/>
      <c r="H114" s="666"/>
    </row>
    <row r="115" spans="1:8" x14ac:dyDescent="0.2">
      <c r="A115" s="455"/>
    </row>
    <row r="116" spans="1:8" x14ac:dyDescent="0.2">
      <c r="A116" s="457" t="s">
        <v>502</v>
      </c>
    </row>
    <row r="117" spans="1:8" x14ac:dyDescent="0.2">
      <c r="A117" s="666" t="s">
        <v>503</v>
      </c>
      <c r="B117" s="666"/>
      <c r="C117" s="666"/>
      <c r="D117" s="666"/>
      <c r="E117" s="666"/>
      <c r="F117" s="666"/>
      <c r="G117" s="666"/>
      <c r="H117" s="666"/>
    </row>
    <row r="118" spans="1:8" ht="51" customHeight="1" x14ac:dyDescent="0.2">
      <c r="A118" s="666" t="s">
        <v>504</v>
      </c>
      <c r="B118" s="666"/>
      <c r="C118" s="666"/>
      <c r="D118" s="666"/>
      <c r="E118" s="666"/>
      <c r="F118" s="666"/>
      <c r="G118" s="666"/>
      <c r="H118" s="458"/>
    </row>
    <row r="119" spans="1:8" ht="25.5" customHeight="1" x14ac:dyDescent="0.2">
      <c r="A119" s="666" t="s">
        <v>505</v>
      </c>
      <c r="B119" s="666"/>
      <c r="C119" s="666"/>
      <c r="D119" s="666"/>
      <c r="E119" s="666"/>
      <c r="F119" s="666"/>
      <c r="G119" s="666"/>
      <c r="H119" s="666"/>
    </row>
    <row r="120" spans="1:8" x14ac:dyDescent="0.2">
      <c r="A120" s="666" t="s">
        <v>506</v>
      </c>
      <c r="B120" s="666"/>
      <c r="C120" s="666"/>
      <c r="D120" s="666"/>
      <c r="E120" s="666"/>
      <c r="F120" s="666"/>
      <c r="G120" s="666"/>
      <c r="H120" s="666"/>
    </row>
    <row r="121" spans="1:8" ht="12.75" customHeight="1" x14ac:dyDescent="0.2">
      <c r="A121" s="455"/>
    </row>
    <row r="122" spans="1:8" ht="38.25" customHeight="1" x14ac:dyDescent="0.2">
      <c r="A122" s="667" t="s">
        <v>507</v>
      </c>
      <c r="B122" s="667"/>
      <c r="C122" s="667"/>
      <c r="D122" s="667"/>
      <c r="E122" s="667"/>
      <c r="F122" s="667"/>
      <c r="G122" s="667"/>
      <c r="H122" s="667"/>
    </row>
    <row r="123" spans="1:8" ht="27.75" customHeight="1" x14ac:dyDescent="0.2">
      <c r="A123" s="666" t="s">
        <v>508</v>
      </c>
      <c r="B123" s="666"/>
      <c r="C123" s="666"/>
      <c r="D123" s="666"/>
      <c r="E123" s="666"/>
      <c r="F123" s="666"/>
      <c r="G123" s="666"/>
      <c r="H123" s="666"/>
    </row>
    <row r="124" spans="1:8" ht="29.25" customHeight="1" x14ac:dyDescent="0.2">
      <c r="A124" s="666" t="s">
        <v>509</v>
      </c>
      <c r="B124" s="666"/>
      <c r="C124" s="666"/>
      <c r="D124" s="666"/>
      <c r="E124" s="666"/>
      <c r="F124" s="666"/>
      <c r="G124" s="666"/>
      <c r="H124" s="666"/>
    </row>
    <row r="125" spans="1:8" x14ac:dyDescent="0.2">
      <c r="A125" s="455"/>
    </row>
    <row r="126" spans="1:8" ht="38.25" customHeight="1" x14ac:dyDescent="0.2">
      <c r="A126" s="667" t="s">
        <v>510</v>
      </c>
      <c r="B126" s="667"/>
      <c r="C126" s="667"/>
      <c r="D126" s="667"/>
      <c r="E126" s="667"/>
      <c r="F126" s="667"/>
      <c r="G126" s="667"/>
      <c r="H126" s="667"/>
    </row>
    <row r="127" spans="1:8" x14ac:dyDescent="0.2">
      <c r="A127" s="668" t="s">
        <v>511</v>
      </c>
      <c r="B127" s="668"/>
    </row>
    <row r="128" spans="1:8" ht="28.5" customHeight="1" x14ac:dyDescent="0.2">
      <c r="A128" s="666" t="s">
        <v>512</v>
      </c>
      <c r="B128" s="666"/>
      <c r="C128" s="666"/>
      <c r="D128" s="666"/>
      <c r="E128" s="666"/>
      <c r="F128" s="666"/>
      <c r="G128" s="666"/>
      <c r="H128" s="666"/>
    </row>
    <row r="129" spans="1:8" x14ac:dyDescent="0.2">
      <c r="A129" s="455"/>
    </row>
    <row r="130" spans="1:8" ht="11.25" customHeight="1" x14ac:dyDescent="0.2">
      <c r="A130" s="457" t="s">
        <v>513</v>
      </c>
    </row>
    <row r="131" spans="1:8" ht="27.75" customHeight="1" x14ac:dyDescent="0.2">
      <c r="A131" s="666" t="s">
        <v>514</v>
      </c>
      <c r="B131" s="666"/>
      <c r="C131" s="666"/>
      <c r="D131" s="666"/>
      <c r="E131" s="666"/>
      <c r="F131" s="666"/>
      <c r="G131" s="666"/>
      <c r="H131" s="666"/>
    </row>
    <row r="132" spans="1:8" x14ac:dyDescent="0.2">
      <c r="A132" s="455"/>
    </row>
    <row r="133" spans="1:8" ht="25.5" customHeight="1" x14ac:dyDescent="0.2">
      <c r="A133" s="667" t="s">
        <v>515</v>
      </c>
      <c r="B133" s="667"/>
      <c r="C133" s="667"/>
      <c r="D133" s="667"/>
      <c r="E133" s="667"/>
      <c r="F133" s="667"/>
      <c r="G133" s="667"/>
      <c r="H133" s="667"/>
    </row>
    <row r="134" spans="1:8" ht="42" customHeight="1" x14ac:dyDescent="0.2">
      <c r="A134" s="669" t="s">
        <v>523</v>
      </c>
      <c r="B134" s="669"/>
      <c r="C134" s="669"/>
      <c r="D134" s="669"/>
      <c r="E134" s="669"/>
      <c r="F134" s="669"/>
      <c r="G134" s="669"/>
      <c r="H134" s="669"/>
    </row>
    <row r="135" spans="1:8" ht="26.25" customHeight="1" x14ac:dyDescent="0.2">
      <c r="A135" s="665" t="s">
        <v>516</v>
      </c>
      <c r="B135" s="665"/>
      <c r="C135" s="665"/>
      <c r="D135" s="665"/>
      <c r="E135" s="665"/>
      <c r="F135" s="665"/>
      <c r="G135" s="665"/>
      <c r="H135" s="665"/>
    </row>
    <row r="136" spans="1:8" x14ac:dyDescent="0.2">
      <c r="A136" s="665"/>
      <c r="B136" s="665"/>
      <c r="C136" s="665"/>
      <c r="D136" s="665"/>
      <c r="E136" s="665"/>
      <c r="F136" s="665"/>
      <c r="G136" s="665"/>
      <c r="H136" s="665"/>
    </row>
    <row r="137" spans="1:8" x14ac:dyDescent="0.2">
      <c r="A137" s="665" t="s">
        <v>517</v>
      </c>
      <c r="B137" s="665"/>
      <c r="C137" s="665"/>
      <c r="D137" s="665"/>
      <c r="E137" s="665"/>
      <c r="F137" s="665"/>
      <c r="G137" s="665"/>
      <c r="H137" s="665"/>
    </row>
    <row r="138" spans="1:8" x14ac:dyDescent="0.2">
      <c r="A138" s="665" t="s">
        <v>518</v>
      </c>
      <c r="B138" s="665"/>
      <c r="C138" s="665"/>
      <c r="D138" s="665"/>
      <c r="E138" s="665"/>
      <c r="F138" s="665"/>
      <c r="G138" s="665"/>
      <c r="H138" s="665"/>
    </row>
    <row r="139" spans="1:8" x14ac:dyDescent="0.2">
      <c r="A139" s="665" t="s">
        <v>519</v>
      </c>
      <c r="B139" s="665"/>
      <c r="C139" s="665"/>
      <c r="D139" s="665"/>
      <c r="E139" s="665"/>
      <c r="F139" s="665"/>
      <c r="G139" s="665"/>
      <c r="H139" s="665"/>
    </row>
  </sheetData>
  <mergeCells count="40">
    <mergeCell ref="A100:H100"/>
    <mergeCell ref="A60:D60"/>
    <mergeCell ref="A87:D87"/>
    <mergeCell ref="A88:H88"/>
    <mergeCell ref="A89:H89"/>
    <mergeCell ref="A90:H90"/>
    <mergeCell ref="A91:H91"/>
    <mergeCell ref="A92:H92"/>
    <mergeCell ref="A93:H93"/>
    <mergeCell ref="A94:H94"/>
    <mergeCell ref="A96:H96"/>
    <mergeCell ref="A97:H97"/>
    <mergeCell ref="A101:H101"/>
    <mergeCell ref="A102:H102"/>
    <mergeCell ref="A105:H105"/>
    <mergeCell ref="A106:H106"/>
    <mergeCell ref="A107:H107"/>
    <mergeCell ref="A124:H124"/>
    <mergeCell ref="A128:H128"/>
    <mergeCell ref="A108:H108"/>
    <mergeCell ref="A109:H109"/>
    <mergeCell ref="A110:G110"/>
    <mergeCell ref="A114:H114"/>
    <mergeCell ref="A117:H117"/>
    <mergeCell ref="A139:H139"/>
    <mergeCell ref="A118:G118"/>
    <mergeCell ref="A112:H112"/>
    <mergeCell ref="A122:H122"/>
    <mergeCell ref="A126:H126"/>
    <mergeCell ref="A127:B127"/>
    <mergeCell ref="A133:H133"/>
    <mergeCell ref="A131:H131"/>
    <mergeCell ref="A134:H134"/>
    <mergeCell ref="A135:H135"/>
    <mergeCell ref="A136:H136"/>
    <mergeCell ref="A137:H137"/>
    <mergeCell ref="A138:H138"/>
    <mergeCell ref="A119:H119"/>
    <mergeCell ref="A120:H120"/>
    <mergeCell ref="A123:H123"/>
  </mergeCells>
  <hyperlinks>
    <hyperlink ref="A7" location="Sommaire!A1" display="Sommaire" xr:uid="{9F33D2C7-9BE5-454F-BE43-9430F0EFE6F9}"/>
    <hyperlink ref="B7" location="QPV!A100" display="Définition" xr:uid="{29239ED9-1852-4A1C-85AF-912433D81BCD}"/>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581A8-063E-4B0F-9B9E-35D05B06D097}">
  <dimension ref="A1:Y402"/>
  <sheetViews>
    <sheetView showGridLines="0" workbookViewId="0">
      <selection activeCell="A8" sqref="A8"/>
    </sheetView>
  </sheetViews>
  <sheetFormatPr baseColWidth="10" defaultRowHeight="12.75" x14ac:dyDescent="0.2"/>
  <cols>
    <col min="1" max="1" width="43.85546875" customWidth="1"/>
    <col min="2" max="2" width="36.28515625" customWidth="1"/>
    <col min="4" max="4" width="12.42578125" customWidth="1"/>
  </cols>
  <sheetData>
    <row r="1" spans="1:25" ht="20.25" x14ac:dyDescent="0.3">
      <c r="A1" s="462" t="s">
        <v>453</v>
      </c>
      <c r="G1" s="462"/>
    </row>
    <row r="2" spans="1:25" ht="15.75" x14ac:dyDescent="0.25">
      <c r="A2" s="446" t="s">
        <v>524</v>
      </c>
      <c r="G2" s="432"/>
    </row>
    <row r="3" spans="1:25" ht="15.75" x14ac:dyDescent="0.25">
      <c r="A3" s="447" t="s">
        <v>527</v>
      </c>
      <c r="G3" s="433"/>
    </row>
    <row r="4" spans="1:25" ht="15.75" x14ac:dyDescent="0.25">
      <c r="A4" s="446" t="s">
        <v>320</v>
      </c>
      <c r="G4" s="432"/>
    </row>
    <row r="5" spans="1:25" ht="15.75" x14ac:dyDescent="0.25">
      <c r="A5" s="446" t="s">
        <v>525</v>
      </c>
      <c r="G5" s="432"/>
    </row>
    <row r="6" spans="1:25" s="464" customFormat="1" x14ac:dyDescent="0.2">
      <c r="A6" s="463"/>
      <c r="E6" s="449"/>
      <c r="F6" s="449"/>
      <c r="G6" s="449"/>
      <c r="H6" s="449"/>
      <c r="I6" s="449"/>
      <c r="J6" s="449"/>
      <c r="K6" s="449"/>
      <c r="L6" s="449"/>
      <c r="M6" s="449"/>
    </row>
    <row r="7" spans="1:25" s="464" customFormat="1" x14ac:dyDescent="0.2">
      <c r="A7" s="463"/>
      <c r="E7" s="449"/>
      <c r="F7" s="449"/>
      <c r="G7" s="449"/>
      <c r="H7" s="449"/>
      <c r="I7" s="449"/>
      <c r="J7" s="449"/>
      <c r="K7" s="449"/>
      <c r="L7" s="449"/>
      <c r="M7" s="449"/>
    </row>
    <row r="8" spans="1:25" s="466" customFormat="1" ht="14.25" x14ac:dyDescent="0.2">
      <c r="A8" s="465" t="s">
        <v>166</v>
      </c>
      <c r="C8" s="203" t="s">
        <v>322</v>
      </c>
      <c r="E8" s="467"/>
      <c r="F8" s="467"/>
      <c r="G8" s="467"/>
      <c r="H8" s="467"/>
      <c r="I8" s="467"/>
      <c r="J8" s="467"/>
      <c r="K8" s="467"/>
      <c r="L8" s="467"/>
    </row>
    <row r="9" spans="1:25" s="468" customFormat="1" x14ac:dyDescent="0.2">
      <c r="A9" s="282"/>
      <c r="C9" s="282"/>
      <c r="E9" s="469"/>
      <c r="F9" s="469"/>
      <c r="G9" s="469"/>
      <c r="H9" s="469"/>
      <c r="I9" s="469"/>
      <c r="J9" s="469"/>
      <c r="K9" s="469"/>
      <c r="L9" s="469"/>
    </row>
    <row r="10" spans="1:25" s="468" customFormat="1" ht="15.75" x14ac:dyDescent="0.25">
      <c r="A10" s="282"/>
      <c r="C10" s="282"/>
      <c r="D10" s="435" t="s">
        <v>526</v>
      </c>
      <c r="E10" s="435"/>
      <c r="F10" s="435"/>
      <c r="G10" s="435"/>
      <c r="H10" s="435"/>
      <c r="I10" s="435"/>
      <c r="J10" s="435"/>
      <c r="K10" s="435"/>
      <c r="L10" s="435"/>
    </row>
    <row r="12" spans="1:25" ht="76.5" x14ac:dyDescent="0.2">
      <c r="A12" s="470" t="s">
        <v>323</v>
      </c>
      <c r="B12" s="470" t="s">
        <v>324</v>
      </c>
      <c r="C12" s="470" t="s">
        <v>528</v>
      </c>
      <c r="D12" s="470" t="s">
        <v>460</v>
      </c>
      <c r="E12" s="470" t="s">
        <v>325</v>
      </c>
      <c r="F12" s="470" t="s">
        <v>326</v>
      </c>
      <c r="G12" s="470" t="s">
        <v>84</v>
      </c>
      <c r="H12" s="470" t="s">
        <v>327</v>
      </c>
      <c r="I12" s="470" t="s">
        <v>328</v>
      </c>
      <c r="J12" s="470" t="s">
        <v>329</v>
      </c>
      <c r="K12" s="470" t="s">
        <v>330</v>
      </c>
      <c r="L12" s="470" t="s">
        <v>331</v>
      </c>
      <c r="M12" s="470" t="s">
        <v>332</v>
      </c>
      <c r="N12" s="470" t="s">
        <v>333</v>
      </c>
      <c r="O12" s="470" t="s">
        <v>334</v>
      </c>
      <c r="P12" s="470" t="s">
        <v>335</v>
      </c>
      <c r="Q12" s="470" t="s">
        <v>336</v>
      </c>
      <c r="R12" s="470" t="s">
        <v>337</v>
      </c>
      <c r="S12" s="470" t="s">
        <v>338</v>
      </c>
      <c r="T12" s="470" t="s">
        <v>339</v>
      </c>
      <c r="U12" s="470" t="s">
        <v>340</v>
      </c>
      <c r="V12" s="470" t="s">
        <v>341</v>
      </c>
      <c r="W12" s="470" t="s">
        <v>342</v>
      </c>
      <c r="X12" s="470" t="s">
        <v>343</v>
      </c>
      <c r="Y12" s="470" t="s">
        <v>344</v>
      </c>
    </row>
    <row r="13" spans="1:25" x14ac:dyDescent="0.2">
      <c r="A13" s="471" t="s">
        <v>529</v>
      </c>
      <c r="B13" s="437" t="s">
        <v>530</v>
      </c>
      <c r="C13" s="473">
        <v>97401</v>
      </c>
      <c r="D13" s="437" t="s">
        <v>46</v>
      </c>
      <c r="E13" s="473">
        <v>0</v>
      </c>
      <c r="F13" s="472">
        <v>1780</v>
      </c>
      <c r="G13" s="472">
        <v>4105</v>
      </c>
      <c r="H13" s="472">
        <v>703</v>
      </c>
      <c r="I13" s="472">
        <v>441</v>
      </c>
      <c r="J13" s="472">
        <v>80</v>
      </c>
      <c r="K13" s="472">
        <v>556</v>
      </c>
      <c r="L13" s="472">
        <v>84</v>
      </c>
      <c r="M13" s="472">
        <v>1690</v>
      </c>
      <c r="N13" s="472">
        <v>203</v>
      </c>
      <c r="O13" s="472">
        <v>242</v>
      </c>
      <c r="P13" s="472">
        <v>475</v>
      </c>
      <c r="Q13" s="472">
        <v>359</v>
      </c>
      <c r="R13" s="472">
        <v>267</v>
      </c>
      <c r="S13" s="472">
        <v>144</v>
      </c>
      <c r="T13" s="472">
        <v>9</v>
      </c>
      <c r="U13" s="472">
        <v>118</v>
      </c>
      <c r="V13" s="472">
        <v>684</v>
      </c>
      <c r="W13" s="472">
        <v>109</v>
      </c>
      <c r="X13" s="472">
        <v>543</v>
      </c>
      <c r="Y13" s="472">
        <v>495</v>
      </c>
    </row>
    <row r="14" spans="1:25" x14ac:dyDescent="0.2">
      <c r="A14" s="471" t="s">
        <v>531</v>
      </c>
      <c r="B14" s="437" t="s">
        <v>532</v>
      </c>
      <c r="C14" s="473">
        <v>97401</v>
      </c>
      <c r="D14" s="437" t="s">
        <v>46</v>
      </c>
      <c r="E14" s="473">
        <v>0</v>
      </c>
      <c r="F14" s="472">
        <v>921</v>
      </c>
      <c r="G14" s="472">
        <v>2284</v>
      </c>
      <c r="H14" s="472">
        <v>313</v>
      </c>
      <c r="I14" s="472">
        <v>202</v>
      </c>
      <c r="J14" s="472">
        <v>39</v>
      </c>
      <c r="K14" s="472">
        <v>367</v>
      </c>
      <c r="L14" s="472">
        <v>40</v>
      </c>
      <c r="M14" s="472">
        <v>956</v>
      </c>
      <c r="N14" s="472">
        <v>127</v>
      </c>
      <c r="O14" s="472">
        <v>153</v>
      </c>
      <c r="P14" s="472">
        <v>249</v>
      </c>
      <c r="Q14" s="472">
        <v>213</v>
      </c>
      <c r="R14" s="472">
        <v>138</v>
      </c>
      <c r="S14" s="472">
        <v>76</v>
      </c>
      <c r="T14" s="472"/>
      <c r="U14" s="472">
        <v>60</v>
      </c>
      <c r="V14" s="472">
        <v>246</v>
      </c>
      <c r="W14" s="472">
        <v>55</v>
      </c>
      <c r="X14" s="472">
        <v>264</v>
      </c>
      <c r="Y14" s="472">
        <v>254</v>
      </c>
    </row>
    <row r="15" spans="1:25" x14ac:dyDescent="0.2">
      <c r="A15" s="471" t="s">
        <v>533</v>
      </c>
      <c r="B15" s="437" t="s">
        <v>534</v>
      </c>
      <c r="C15" s="473">
        <v>97401</v>
      </c>
      <c r="D15" s="437" t="s">
        <v>46</v>
      </c>
      <c r="E15" s="473">
        <v>0</v>
      </c>
      <c r="F15" s="472">
        <v>554</v>
      </c>
      <c r="G15" s="472">
        <v>1425</v>
      </c>
      <c r="H15" s="472">
        <v>187</v>
      </c>
      <c r="I15" s="472">
        <v>114</v>
      </c>
      <c r="J15" s="472">
        <v>25</v>
      </c>
      <c r="K15" s="472">
        <v>228</v>
      </c>
      <c r="L15" s="472">
        <v>40</v>
      </c>
      <c r="M15" s="472">
        <v>618</v>
      </c>
      <c r="N15" s="472">
        <v>91</v>
      </c>
      <c r="O15" s="472">
        <v>99</v>
      </c>
      <c r="P15" s="472">
        <v>148</v>
      </c>
      <c r="Q15" s="472">
        <v>115</v>
      </c>
      <c r="R15" s="472">
        <v>95</v>
      </c>
      <c r="S15" s="472">
        <v>70</v>
      </c>
      <c r="T15" s="472"/>
      <c r="U15" s="472">
        <v>35</v>
      </c>
      <c r="V15" s="472">
        <v>179</v>
      </c>
      <c r="W15" s="472">
        <v>50</v>
      </c>
      <c r="X15" s="472">
        <v>157</v>
      </c>
      <c r="Y15" s="472">
        <v>171</v>
      </c>
    </row>
    <row r="16" spans="1:25" x14ac:dyDescent="0.2">
      <c r="A16" s="471" t="s">
        <v>535</v>
      </c>
      <c r="B16" s="437" t="s">
        <v>536</v>
      </c>
      <c r="C16" s="473">
        <v>97401</v>
      </c>
      <c r="D16" s="437" t="s">
        <v>46</v>
      </c>
      <c r="E16" s="473">
        <v>3</v>
      </c>
      <c r="F16" s="472"/>
      <c r="G16" s="472"/>
      <c r="H16" s="472"/>
      <c r="I16" s="472"/>
      <c r="J16" s="472"/>
      <c r="K16" s="472"/>
      <c r="L16" s="472"/>
      <c r="M16" s="472"/>
      <c r="N16" s="472"/>
      <c r="O16" s="472"/>
      <c r="P16" s="472"/>
      <c r="Q16" s="472"/>
      <c r="R16" s="472"/>
      <c r="S16" s="472"/>
      <c r="T16" s="472"/>
      <c r="U16" s="472"/>
      <c r="V16" s="472"/>
      <c r="W16" s="472"/>
      <c r="X16" s="472"/>
      <c r="Y16" s="472"/>
    </row>
    <row r="17" spans="1:25" x14ac:dyDescent="0.2">
      <c r="A17" s="471" t="s">
        <v>537</v>
      </c>
      <c r="B17" s="437" t="s">
        <v>348</v>
      </c>
      <c r="C17" s="473">
        <v>97402</v>
      </c>
      <c r="D17" s="437" t="s">
        <v>538</v>
      </c>
      <c r="E17" s="473">
        <v>0</v>
      </c>
      <c r="F17" s="472">
        <v>888</v>
      </c>
      <c r="G17" s="472">
        <v>2112</v>
      </c>
      <c r="H17" s="472">
        <v>369</v>
      </c>
      <c r="I17" s="472">
        <v>207</v>
      </c>
      <c r="J17" s="472">
        <v>42</v>
      </c>
      <c r="K17" s="472">
        <v>270</v>
      </c>
      <c r="L17" s="472">
        <v>56</v>
      </c>
      <c r="M17" s="472">
        <v>911</v>
      </c>
      <c r="N17" s="472">
        <v>104</v>
      </c>
      <c r="O17" s="472">
        <v>129</v>
      </c>
      <c r="P17" s="472">
        <v>232</v>
      </c>
      <c r="Q17" s="472">
        <v>199</v>
      </c>
      <c r="R17" s="472">
        <v>136</v>
      </c>
      <c r="S17" s="472">
        <v>111</v>
      </c>
      <c r="T17" s="472"/>
      <c r="U17" s="472">
        <v>39</v>
      </c>
      <c r="V17" s="472">
        <v>407</v>
      </c>
      <c r="W17" s="472">
        <v>68</v>
      </c>
      <c r="X17" s="472">
        <v>253</v>
      </c>
      <c r="Y17" s="472">
        <v>290</v>
      </c>
    </row>
    <row r="18" spans="1:25" x14ac:dyDescent="0.2">
      <c r="A18" s="471" t="s">
        <v>539</v>
      </c>
      <c r="B18" s="437" t="s">
        <v>540</v>
      </c>
      <c r="C18" s="473">
        <v>97402</v>
      </c>
      <c r="D18" s="437" t="s">
        <v>538</v>
      </c>
      <c r="E18" s="473">
        <v>0</v>
      </c>
      <c r="F18" s="472">
        <v>1247</v>
      </c>
      <c r="G18" s="472">
        <v>2862</v>
      </c>
      <c r="H18" s="472">
        <v>512</v>
      </c>
      <c r="I18" s="472">
        <v>312</v>
      </c>
      <c r="J18" s="472">
        <v>69</v>
      </c>
      <c r="K18" s="472">
        <v>354</v>
      </c>
      <c r="L18" s="472">
        <v>66</v>
      </c>
      <c r="M18" s="472">
        <v>1196</v>
      </c>
      <c r="N18" s="472">
        <v>138</v>
      </c>
      <c r="O18" s="472">
        <v>167</v>
      </c>
      <c r="P18" s="472">
        <v>277</v>
      </c>
      <c r="Q18" s="472">
        <v>275</v>
      </c>
      <c r="R18" s="472">
        <v>198</v>
      </c>
      <c r="S18" s="472">
        <v>141</v>
      </c>
      <c r="T18" s="472"/>
      <c r="U18" s="472">
        <v>61</v>
      </c>
      <c r="V18" s="472">
        <v>449</v>
      </c>
      <c r="W18" s="472">
        <v>100</v>
      </c>
      <c r="X18" s="472">
        <v>380</v>
      </c>
      <c r="Y18" s="472">
        <v>405</v>
      </c>
    </row>
    <row r="19" spans="1:25" x14ac:dyDescent="0.2">
      <c r="A19" s="471" t="s">
        <v>541</v>
      </c>
      <c r="B19" s="437" t="s">
        <v>542</v>
      </c>
      <c r="C19" s="473">
        <v>97402</v>
      </c>
      <c r="D19" s="437" t="s">
        <v>538</v>
      </c>
      <c r="E19" s="473">
        <v>0</v>
      </c>
      <c r="F19" s="472">
        <v>508</v>
      </c>
      <c r="G19" s="472">
        <v>1190</v>
      </c>
      <c r="H19" s="472">
        <v>208</v>
      </c>
      <c r="I19" s="472">
        <v>94</v>
      </c>
      <c r="J19" s="472">
        <v>36</v>
      </c>
      <c r="K19" s="472">
        <v>170</v>
      </c>
      <c r="L19" s="472">
        <v>34</v>
      </c>
      <c r="M19" s="472">
        <v>478</v>
      </c>
      <c r="N19" s="472">
        <v>46</v>
      </c>
      <c r="O19" s="472">
        <v>59</v>
      </c>
      <c r="P19" s="472">
        <v>126</v>
      </c>
      <c r="Q19" s="472">
        <v>99</v>
      </c>
      <c r="R19" s="472">
        <v>92</v>
      </c>
      <c r="S19" s="472">
        <v>56</v>
      </c>
      <c r="T19" s="472"/>
      <c r="U19" s="472">
        <v>24</v>
      </c>
      <c r="V19" s="472">
        <v>105</v>
      </c>
      <c r="W19" s="472">
        <v>50</v>
      </c>
      <c r="X19" s="472">
        <v>169</v>
      </c>
      <c r="Y19" s="472">
        <v>171</v>
      </c>
    </row>
    <row r="20" spans="1:25" x14ac:dyDescent="0.2">
      <c r="A20" s="471" t="s">
        <v>543</v>
      </c>
      <c r="B20" s="437" t="s">
        <v>544</v>
      </c>
      <c r="C20" s="473">
        <v>97402</v>
      </c>
      <c r="D20" s="437" t="s">
        <v>538</v>
      </c>
      <c r="E20" s="473">
        <v>0</v>
      </c>
      <c r="F20" s="472">
        <v>1542</v>
      </c>
      <c r="G20" s="472">
        <v>3583</v>
      </c>
      <c r="H20" s="472">
        <v>613</v>
      </c>
      <c r="I20" s="472">
        <v>493</v>
      </c>
      <c r="J20" s="472">
        <v>70</v>
      </c>
      <c r="K20" s="472">
        <v>366</v>
      </c>
      <c r="L20" s="472">
        <v>82</v>
      </c>
      <c r="M20" s="472">
        <v>1602</v>
      </c>
      <c r="N20" s="472">
        <v>245</v>
      </c>
      <c r="O20" s="472">
        <v>247</v>
      </c>
      <c r="P20" s="472">
        <v>425</v>
      </c>
      <c r="Q20" s="472">
        <v>322</v>
      </c>
      <c r="R20" s="472">
        <v>226</v>
      </c>
      <c r="S20" s="472">
        <v>137</v>
      </c>
      <c r="T20" s="472">
        <v>10</v>
      </c>
      <c r="U20" s="472">
        <v>102</v>
      </c>
      <c r="V20" s="472">
        <v>923</v>
      </c>
      <c r="W20" s="472">
        <v>117</v>
      </c>
      <c r="X20" s="472">
        <v>460</v>
      </c>
      <c r="Y20" s="472">
        <v>550</v>
      </c>
    </row>
    <row r="21" spans="1:25" x14ac:dyDescent="0.2">
      <c r="A21" s="471" t="s">
        <v>545</v>
      </c>
      <c r="B21" s="437" t="s">
        <v>546</v>
      </c>
      <c r="C21" s="473">
        <v>97402</v>
      </c>
      <c r="D21" s="437" t="s">
        <v>538</v>
      </c>
      <c r="E21" s="473">
        <v>3</v>
      </c>
      <c r="F21" s="472"/>
      <c r="G21" s="472"/>
      <c r="H21" s="472"/>
      <c r="I21" s="472"/>
      <c r="J21" s="472"/>
      <c r="K21" s="472"/>
      <c r="L21" s="472"/>
      <c r="M21" s="472"/>
      <c r="N21" s="472"/>
      <c r="O21" s="472"/>
      <c r="P21" s="472"/>
      <c r="Q21" s="472"/>
      <c r="R21" s="472"/>
      <c r="S21" s="472"/>
      <c r="T21" s="472"/>
      <c r="U21" s="472"/>
      <c r="V21" s="472"/>
      <c r="W21" s="472"/>
      <c r="X21" s="472"/>
      <c r="Y21" s="472"/>
    </row>
    <row r="22" spans="1:25" x14ac:dyDescent="0.2">
      <c r="A22" s="471" t="s">
        <v>547</v>
      </c>
      <c r="B22" s="437" t="s">
        <v>348</v>
      </c>
      <c r="C22" s="473">
        <v>97404</v>
      </c>
      <c r="D22" s="437" t="s">
        <v>548</v>
      </c>
      <c r="E22" s="473">
        <v>0</v>
      </c>
      <c r="F22" s="472">
        <v>1492</v>
      </c>
      <c r="G22" s="472">
        <v>3425</v>
      </c>
      <c r="H22" s="472">
        <v>590</v>
      </c>
      <c r="I22" s="472">
        <v>354</v>
      </c>
      <c r="J22" s="472">
        <v>77</v>
      </c>
      <c r="K22" s="472">
        <v>471</v>
      </c>
      <c r="L22" s="472">
        <v>76</v>
      </c>
      <c r="M22" s="472">
        <v>1387</v>
      </c>
      <c r="N22" s="472">
        <v>219</v>
      </c>
      <c r="O22" s="472">
        <v>209</v>
      </c>
      <c r="P22" s="472">
        <v>338</v>
      </c>
      <c r="Q22" s="472">
        <v>282</v>
      </c>
      <c r="R22" s="472">
        <v>210</v>
      </c>
      <c r="S22" s="472">
        <v>129</v>
      </c>
      <c r="T22" s="472"/>
      <c r="U22" s="472">
        <v>112</v>
      </c>
      <c r="V22" s="472">
        <v>504</v>
      </c>
      <c r="W22" s="472">
        <v>100</v>
      </c>
      <c r="X22" s="472">
        <v>455</v>
      </c>
      <c r="Y22" s="472">
        <v>461</v>
      </c>
    </row>
    <row r="23" spans="1:25" x14ac:dyDescent="0.2">
      <c r="A23" s="471" t="s">
        <v>549</v>
      </c>
      <c r="B23" s="437" t="s">
        <v>550</v>
      </c>
      <c r="C23" s="473">
        <v>97404</v>
      </c>
      <c r="D23" s="437" t="s">
        <v>548</v>
      </c>
      <c r="E23" s="473">
        <v>0</v>
      </c>
      <c r="F23" s="472">
        <v>891</v>
      </c>
      <c r="G23" s="472">
        <v>2206</v>
      </c>
      <c r="H23" s="472">
        <v>291</v>
      </c>
      <c r="I23" s="472">
        <v>227</v>
      </c>
      <c r="J23" s="472">
        <v>53</v>
      </c>
      <c r="K23" s="472">
        <v>320</v>
      </c>
      <c r="L23" s="472">
        <v>41</v>
      </c>
      <c r="M23" s="472">
        <v>944</v>
      </c>
      <c r="N23" s="472">
        <v>114</v>
      </c>
      <c r="O23" s="472">
        <v>149</v>
      </c>
      <c r="P23" s="472">
        <v>241</v>
      </c>
      <c r="Q23" s="472">
        <v>193</v>
      </c>
      <c r="R23" s="472">
        <v>150</v>
      </c>
      <c r="S23" s="472">
        <v>97</v>
      </c>
      <c r="T23" s="472"/>
      <c r="U23" s="472">
        <v>51</v>
      </c>
      <c r="V23" s="472">
        <v>289</v>
      </c>
      <c r="W23" s="472">
        <v>62</v>
      </c>
      <c r="X23" s="472">
        <v>261</v>
      </c>
      <c r="Y23" s="472">
        <v>240</v>
      </c>
    </row>
    <row r="24" spans="1:25" x14ac:dyDescent="0.2">
      <c r="A24" s="471" t="s">
        <v>551</v>
      </c>
      <c r="B24" s="437" t="s">
        <v>552</v>
      </c>
      <c r="C24" s="473">
        <v>97404</v>
      </c>
      <c r="D24" s="437" t="s">
        <v>548</v>
      </c>
      <c r="E24" s="473">
        <v>0</v>
      </c>
      <c r="F24" s="472">
        <v>890</v>
      </c>
      <c r="G24" s="472">
        <v>2186</v>
      </c>
      <c r="H24" s="472">
        <v>313</v>
      </c>
      <c r="I24" s="472">
        <v>166</v>
      </c>
      <c r="J24" s="472">
        <v>50</v>
      </c>
      <c r="K24" s="472">
        <v>361</v>
      </c>
      <c r="L24" s="472">
        <v>47</v>
      </c>
      <c r="M24" s="472">
        <v>884</v>
      </c>
      <c r="N24" s="472">
        <v>128</v>
      </c>
      <c r="O24" s="472">
        <v>111</v>
      </c>
      <c r="P24" s="472">
        <v>221</v>
      </c>
      <c r="Q24" s="472">
        <v>179</v>
      </c>
      <c r="R24" s="472">
        <v>156</v>
      </c>
      <c r="S24" s="472">
        <v>89</v>
      </c>
      <c r="T24" s="472"/>
      <c r="U24" s="472">
        <v>57</v>
      </c>
      <c r="V24" s="472">
        <v>211</v>
      </c>
      <c r="W24" s="472">
        <v>58</v>
      </c>
      <c r="X24" s="472">
        <v>287</v>
      </c>
      <c r="Y24" s="472">
        <v>295</v>
      </c>
    </row>
    <row r="25" spans="1:25" x14ac:dyDescent="0.2">
      <c r="A25" s="471" t="s">
        <v>553</v>
      </c>
      <c r="B25" s="437" t="s">
        <v>554</v>
      </c>
      <c r="C25" s="473">
        <v>97404</v>
      </c>
      <c r="D25" s="437" t="s">
        <v>548</v>
      </c>
      <c r="E25" s="473">
        <v>0</v>
      </c>
      <c r="F25" s="472">
        <v>409</v>
      </c>
      <c r="G25" s="472">
        <v>1014</v>
      </c>
      <c r="H25" s="472">
        <v>135</v>
      </c>
      <c r="I25" s="472">
        <v>106</v>
      </c>
      <c r="J25" s="472">
        <v>7</v>
      </c>
      <c r="K25" s="472">
        <v>161</v>
      </c>
      <c r="L25" s="472">
        <v>24</v>
      </c>
      <c r="M25" s="472">
        <v>435</v>
      </c>
      <c r="N25" s="472">
        <v>45</v>
      </c>
      <c r="O25" s="472">
        <v>57</v>
      </c>
      <c r="P25" s="472">
        <v>107</v>
      </c>
      <c r="Q25" s="472">
        <v>102</v>
      </c>
      <c r="R25" s="472">
        <v>76</v>
      </c>
      <c r="S25" s="472">
        <v>48</v>
      </c>
      <c r="T25" s="472"/>
      <c r="U25" s="472">
        <v>12</v>
      </c>
      <c r="V25" s="472">
        <v>115</v>
      </c>
      <c r="W25" s="472">
        <v>18</v>
      </c>
      <c r="X25" s="472">
        <v>119</v>
      </c>
      <c r="Y25" s="472">
        <v>89</v>
      </c>
    </row>
    <row r="26" spans="1:25" x14ac:dyDescent="0.2">
      <c r="A26" s="471" t="s">
        <v>555</v>
      </c>
      <c r="B26" s="437" t="s">
        <v>556</v>
      </c>
      <c r="C26" s="473">
        <v>97404</v>
      </c>
      <c r="D26" s="437" t="s">
        <v>548</v>
      </c>
      <c r="E26" s="473">
        <v>0</v>
      </c>
      <c r="F26" s="472">
        <v>295</v>
      </c>
      <c r="G26" s="472">
        <v>768</v>
      </c>
      <c r="H26" s="472">
        <v>96</v>
      </c>
      <c r="I26" s="472">
        <v>46</v>
      </c>
      <c r="J26" s="472">
        <v>11</v>
      </c>
      <c r="K26" s="472">
        <v>142</v>
      </c>
      <c r="L26" s="472">
        <v>21</v>
      </c>
      <c r="M26" s="472">
        <v>320</v>
      </c>
      <c r="N26" s="472">
        <v>39</v>
      </c>
      <c r="O26" s="472">
        <v>44</v>
      </c>
      <c r="P26" s="472">
        <v>74</v>
      </c>
      <c r="Q26" s="472">
        <v>74</v>
      </c>
      <c r="R26" s="472">
        <v>54</v>
      </c>
      <c r="S26" s="472">
        <v>35</v>
      </c>
      <c r="T26" s="472"/>
      <c r="U26" s="472">
        <v>24</v>
      </c>
      <c r="V26" s="472">
        <v>42</v>
      </c>
      <c r="W26" s="472">
        <v>21</v>
      </c>
      <c r="X26" s="472">
        <v>81</v>
      </c>
      <c r="Y26" s="472">
        <v>84</v>
      </c>
    </row>
    <row r="27" spans="1:25" x14ac:dyDescent="0.2">
      <c r="A27" s="471" t="s">
        <v>557</v>
      </c>
      <c r="B27" s="437" t="s">
        <v>558</v>
      </c>
      <c r="C27" s="473">
        <v>97404</v>
      </c>
      <c r="D27" s="437" t="s">
        <v>548</v>
      </c>
      <c r="E27" s="473">
        <v>0</v>
      </c>
      <c r="F27" s="472">
        <v>199</v>
      </c>
      <c r="G27" s="472">
        <v>489</v>
      </c>
      <c r="H27" s="472">
        <v>73</v>
      </c>
      <c r="I27" s="472">
        <v>36</v>
      </c>
      <c r="J27" s="472">
        <v>7</v>
      </c>
      <c r="K27" s="472">
        <v>83</v>
      </c>
      <c r="L27" s="472">
        <v>12</v>
      </c>
      <c r="M27" s="472">
        <v>201</v>
      </c>
      <c r="N27" s="472">
        <v>15</v>
      </c>
      <c r="O27" s="472">
        <v>23</v>
      </c>
      <c r="P27" s="472">
        <v>62</v>
      </c>
      <c r="Q27" s="472">
        <v>62</v>
      </c>
      <c r="R27" s="472">
        <v>29</v>
      </c>
      <c r="S27" s="472">
        <v>10</v>
      </c>
      <c r="T27" s="472"/>
      <c r="U27" s="472">
        <v>6</v>
      </c>
      <c r="V27" s="472">
        <v>31</v>
      </c>
      <c r="W27" s="472">
        <v>15</v>
      </c>
      <c r="X27" s="472">
        <v>52</v>
      </c>
      <c r="Y27" s="472">
        <v>42</v>
      </c>
    </row>
    <row r="28" spans="1:25" x14ac:dyDescent="0.2">
      <c r="A28" s="471" t="s">
        <v>559</v>
      </c>
      <c r="B28" s="437" t="s">
        <v>348</v>
      </c>
      <c r="C28" s="473">
        <v>97405</v>
      </c>
      <c r="D28" s="437" t="s">
        <v>560</v>
      </c>
      <c r="E28" s="473">
        <v>0</v>
      </c>
      <c r="F28" s="472">
        <v>799</v>
      </c>
      <c r="G28" s="472">
        <v>1850</v>
      </c>
      <c r="H28" s="472">
        <v>310</v>
      </c>
      <c r="I28" s="472">
        <v>175</v>
      </c>
      <c r="J28" s="472">
        <v>37</v>
      </c>
      <c r="K28" s="472">
        <v>277</v>
      </c>
      <c r="L28" s="472">
        <v>34</v>
      </c>
      <c r="M28" s="472">
        <v>739</v>
      </c>
      <c r="N28" s="472">
        <v>112</v>
      </c>
      <c r="O28" s="472">
        <v>119</v>
      </c>
      <c r="P28" s="472">
        <v>178</v>
      </c>
      <c r="Q28" s="472">
        <v>153</v>
      </c>
      <c r="R28" s="472">
        <v>112</v>
      </c>
      <c r="S28" s="472">
        <v>65</v>
      </c>
      <c r="T28" s="472"/>
      <c r="U28" s="472">
        <v>39</v>
      </c>
      <c r="V28" s="472">
        <v>337</v>
      </c>
      <c r="W28" s="472">
        <v>74</v>
      </c>
      <c r="X28" s="472">
        <v>208</v>
      </c>
      <c r="Y28" s="472">
        <v>214</v>
      </c>
    </row>
    <row r="29" spans="1:25" x14ac:dyDescent="0.2">
      <c r="A29" s="471" t="s">
        <v>561</v>
      </c>
      <c r="B29" s="437" t="s">
        <v>562</v>
      </c>
      <c r="C29" s="473">
        <v>97405</v>
      </c>
      <c r="D29" s="437" t="s">
        <v>560</v>
      </c>
      <c r="E29" s="473">
        <v>0</v>
      </c>
      <c r="F29" s="472">
        <v>1530</v>
      </c>
      <c r="G29" s="472">
        <v>3763</v>
      </c>
      <c r="H29" s="472">
        <v>538</v>
      </c>
      <c r="I29" s="472">
        <v>357</v>
      </c>
      <c r="J29" s="472">
        <v>103</v>
      </c>
      <c r="K29" s="472">
        <v>532</v>
      </c>
      <c r="L29" s="472">
        <v>93</v>
      </c>
      <c r="M29" s="472">
        <v>1598</v>
      </c>
      <c r="N29" s="472">
        <v>192</v>
      </c>
      <c r="O29" s="472">
        <v>222</v>
      </c>
      <c r="P29" s="472">
        <v>432</v>
      </c>
      <c r="Q29" s="472">
        <v>366</v>
      </c>
      <c r="R29" s="472">
        <v>240</v>
      </c>
      <c r="S29" s="472">
        <v>146</v>
      </c>
      <c r="T29" s="472"/>
      <c r="U29" s="472">
        <v>106</v>
      </c>
      <c r="V29" s="472">
        <v>590</v>
      </c>
      <c r="W29" s="472">
        <v>113</v>
      </c>
      <c r="X29" s="472">
        <v>437</v>
      </c>
      <c r="Y29" s="472">
        <v>522</v>
      </c>
    </row>
    <row r="30" spans="1:25" x14ac:dyDescent="0.2">
      <c r="A30" s="471" t="s">
        <v>563</v>
      </c>
      <c r="B30" s="437" t="s">
        <v>564</v>
      </c>
      <c r="C30" s="473">
        <v>97405</v>
      </c>
      <c r="D30" s="437" t="s">
        <v>560</v>
      </c>
      <c r="E30" s="473">
        <v>0</v>
      </c>
      <c r="F30" s="472">
        <v>684</v>
      </c>
      <c r="G30" s="472">
        <v>1589</v>
      </c>
      <c r="H30" s="472">
        <v>261</v>
      </c>
      <c r="I30" s="472">
        <v>125</v>
      </c>
      <c r="J30" s="472">
        <v>56</v>
      </c>
      <c r="K30" s="472">
        <v>242</v>
      </c>
      <c r="L30" s="472">
        <v>30</v>
      </c>
      <c r="M30" s="472">
        <v>605</v>
      </c>
      <c r="N30" s="472">
        <v>74</v>
      </c>
      <c r="O30" s="472">
        <v>85</v>
      </c>
      <c r="P30" s="472">
        <v>153</v>
      </c>
      <c r="Q30" s="472">
        <v>126</v>
      </c>
      <c r="R30" s="472">
        <v>95</v>
      </c>
      <c r="S30" s="472">
        <v>72</v>
      </c>
      <c r="T30" s="472"/>
      <c r="U30" s="472">
        <v>37</v>
      </c>
      <c r="V30" s="472">
        <v>171</v>
      </c>
      <c r="W30" s="472">
        <v>53</v>
      </c>
      <c r="X30" s="472">
        <v>197</v>
      </c>
      <c r="Y30" s="472">
        <v>227</v>
      </c>
    </row>
    <row r="31" spans="1:25" x14ac:dyDescent="0.2">
      <c r="A31" s="471" t="s">
        <v>565</v>
      </c>
      <c r="B31" s="437" t="s">
        <v>566</v>
      </c>
      <c r="C31" s="473">
        <v>97405</v>
      </c>
      <c r="D31" s="437" t="s">
        <v>560</v>
      </c>
      <c r="E31" s="473">
        <v>3</v>
      </c>
      <c r="F31" s="472"/>
      <c r="G31" s="472"/>
      <c r="H31" s="472"/>
      <c r="I31" s="472"/>
      <c r="J31" s="472"/>
      <c r="K31" s="472"/>
      <c r="L31" s="472"/>
      <c r="M31" s="472"/>
      <c r="N31" s="472"/>
      <c r="O31" s="472"/>
      <c r="P31" s="472"/>
      <c r="Q31" s="472"/>
      <c r="R31" s="472"/>
      <c r="S31" s="472"/>
      <c r="T31" s="472"/>
      <c r="U31" s="472"/>
      <c r="V31" s="472"/>
      <c r="W31" s="472"/>
      <c r="X31" s="472"/>
      <c r="Y31" s="472"/>
    </row>
    <row r="32" spans="1:25" x14ac:dyDescent="0.2">
      <c r="A32" s="471" t="s">
        <v>567</v>
      </c>
      <c r="B32" s="437" t="s">
        <v>568</v>
      </c>
      <c r="C32" s="473">
        <v>97405</v>
      </c>
      <c r="D32" s="437" t="s">
        <v>560</v>
      </c>
      <c r="E32" s="473">
        <v>0</v>
      </c>
      <c r="F32" s="472">
        <v>673</v>
      </c>
      <c r="G32" s="472">
        <v>1547</v>
      </c>
      <c r="H32" s="472">
        <v>267</v>
      </c>
      <c r="I32" s="472">
        <v>127</v>
      </c>
      <c r="J32" s="472">
        <v>65</v>
      </c>
      <c r="K32" s="472">
        <v>214</v>
      </c>
      <c r="L32" s="472">
        <v>38</v>
      </c>
      <c r="M32" s="472">
        <v>595</v>
      </c>
      <c r="N32" s="472">
        <v>69</v>
      </c>
      <c r="O32" s="472">
        <v>75</v>
      </c>
      <c r="P32" s="472">
        <v>172</v>
      </c>
      <c r="Q32" s="472">
        <v>120</v>
      </c>
      <c r="R32" s="472">
        <v>101</v>
      </c>
      <c r="S32" s="472">
        <v>58</v>
      </c>
      <c r="T32" s="472"/>
      <c r="U32" s="472">
        <v>33</v>
      </c>
      <c r="V32" s="472">
        <v>188</v>
      </c>
      <c r="W32" s="472">
        <v>72</v>
      </c>
      <c r="X32" s="472">
        <v>202</v>
      </c>
      <c r="Y32" s="472">
        <v>229</v>
      </c>
    </row>
    <row r="33" spans="1:25" x14ac:dyDescent="0.2">
      <c r="A33" s="471" t="s">
        <v>569</v>
      </c>
      <c r="B33" s="437" t="s">
        <v>550</v>
      </c>
      <c r="C33" s="473">
        <v>97407</v>
      </c>
      <c r="D33" s="437" t="s">
        <v>44</v>
      </c>
      <c r="E33" s="473">
        <v>0</v>
      </c>
      <c r="F33" s="472">
        <v>726</v>
      </c>
      <c r="G33" s="472">
        <v>1602</v>
      </c>
      <c r="H33" s="472">
        <v>353</v>
      </c>
      <c r="I33" s="472">
        <v>185</v>
      </c>
      <c r="J33" s="472">
        <v>39</v>
      </c>
      <c r="K33" s="472">
        <v>149</v>
      </c>
      <c r="L33" s="472">
        <v>39</v>
      </c>
      <c r="M33" s="472">
        <v>683</v>
      </c>
      <c r="N33" s="472">
        <v>88</v>
      </c>
      <c r="O33" s="472">
        <v>70</v>
      </c>
      <c r="P33" s="472">
        <v>156</v>
      </c>
      <c r="Q33" s="472">
        <v>146</v>
      </c>
      <c r="R33" s="472">
        <v>107</v>
      </c>
      <c r="S33" s="472">
        <v>116</v>
      </c>
      <c r="T33" s="472"/>
      <c r="U33" s="472">
        <v>45</v>
      </c>
      <c r="V33" s="472">
        <v>390</v>
      </c>
      <c r="W33" s="472">
        <v>42</v>
      </c>
      <c r="X33" s="472">
        <v>238</v>
      </c>
      <c r="Y33" s="472">
        <v>285</v>
      </c>
    </row>
    <row r="34" spans="1:25" x14ac:dyDescent="0.2">
      <c r="A34" s="471" t="s">
        <v>570</v>
      </c>
      <c r="B34" s="437" t="s">
        <v>571</v>
      </c>
      <c r="C34" s="473">
        <v>97407</v>
      </c>
      <c r="D34" s="437" t="s">
        <v>44</v>
      </c>
      <c r="E34" s="473">
        <v>0</v>
      </c>
      <c r="F34" s="472">
        <v>786</v>
      </c>
      <c r="G34" s="472">
        <v>1740</v>
      </c>
      <c r="H34" s="472">
        <v>379</v>
      </c>
      <c r="I34" s="472">
        <v>174</v>
      </c>
      <c r="J34" s="472">
        <v>43</v>
      </c>
      <c r="K34" s="472">
        <v>190</v>
      </c>
      <c r="L34" s="472">
        <v>47</v>
      </c>
      <c r="M34" s="472">
        <v>719</v>
      </c>
      <c r="N34" s="472">
        <v>105</v>
      </c>
      <c r="O34" s="472">
        <v>114</v>
      </c>
      <c r="P34" s="472">
        <v>164</v>
      </c>
      <c r="Q34" s="472">
        <v>145</v>
      </c>
      <c r="R34" s="472">
        <v>116</v>
      </c>
      <c r="S34" s="472">
        <v>75</v>
      </c>
      <c r="T34" s="472">
        <v>61</v>
      </c>
      <c r="U34" s="472">
        <v>59</v>
      </c>
      <c r="V34" s="472">
        <v>363</v>
      </c>
      <c r="W34" s="472">
        <v>54</v>
      </c>
      <c r="X34" s="472">
        <v>208</v>
      </c>
      <c r="Y34" s="472">
        <v>235</v>
      </c>
    </row>
    <row r="35" spans="1:25" x14ac:dyDescent="0.2">
      <c r="A35" s="471" t="s">
        <v>572</v>
      </c>
      <c r="B35" s="437" t="s">
        <v>573</v>
      </c>
      <c r="C35" s="473">
        <v>97407</v>
      </c>
      <c r="D35" s="437" t="s">
        <v>44</v>
      </c>
      <c r="E35" s="473">
        <v>0</v>
      </c>
      <c r="F35" s="472">
        <v>1379</v>
      </c>
      <c r="G35" s="472">
        <v>2962</v>
      </c>
      <c r="H35" s="472">
        <v>668</v>
      </c>
      <c r="I35" s="472">
        <v>401</v>
      </c>
      <c r="J35" s="472">
        <v>64</v>
      </c>
      <c r="K35" s="472">
        <v>246</v>
      </c>
      <c r="L35" s="472">
        <v>64</v>
      </c>
      <c r="M35" s="472">
        <v>1268</v>
      </c>
      <c r="N35" s="472">
        <v>173</v>
      </c>
      <c r="O35" s="472">
        <v>164</v>
      </c>
      <c r="P35" s="472">
        <v>281</v>
      </c>
      <c r="Q35" s="472">
        <v>261</v>
      </c>
      <c r="R35" s="472">
        <v>191</v>
      </c>
      <c r="S35" s="472">
        <v>198</v>
      </c>
      <c r="T35" s="472">
        <v>8</v>
      </c>
      <c r="U35" s="472">
        <v>114</v>
      </c>
      <c r="V35" s="472">
        <v>749</v>
      </c>
      <c r="W35" s="472">
        <v>109</v>
      </c>
      <c r="X35" s="472">
        <v>404</v>
      </c>
      <c r="Y35" s="472">
        <v>556</v>
      </c>
    </row>
    <row r="36" spans="1:25" x14ac:dyDescent="0.2">
      <c r="A36" s="471" t="s">
        <v>574</v>
      </c>
      <c r="B36" s="437" t="s">
        <v>575</v>
      </c>
      <c r="C36" s="473">
        <v>97407</v>
      </c>
      <c r="D36" s="437" t="s">
        <v>44</v>
      </c>
      <c r="E36" s="473">
        <v>0</v>
      </c>
      <c r="F36" s="472">
        <v>1371</v>
      </c>
      <c r="G36" s="472">
        <v>2776</v>
      </c>
      <c r="H36" s="472">
        <v>749</v>
      </c>
      <c r="I36" s="472">
        <v>366</v>
      </c>
      <c r="J36" s="472">
        <v>63</v>
      </c>
      <c r="K36" s="472">
        <v>193</v>
      </c>
      <c r="L36" s="472">
        <v>55</v>
      </c>
      <c r="M36" s="472">
        <v>1135</v>
      </c>
      <c r="N36" s="472">
        <v>146</v>
      </c>
      <c r="O36" s="472">
        <v>141</v>
      </c>
      <c r="P36" s="472">
        <v>264</v>
      </c>
      <c r="Q36" s="472">
        <v>216</v>
      </c>
      <c r="R36" s="472">
        <v>184</v>
      </c>
      <c r="S36" s="472">
        <v>184</v>
      </c>
      <c r="T36" s="472"/>
      <c r="U36" s="472">
        <v>84</v>
      </c>
      <c r="V36" s="472">
        <v>780</v>
      </c>
      <c r="W36" s="472">
        <v>101</v>
      </c>
      <c r="X36" s="472">
        <v>385</v>
      </c>
      <c r="Y36" s="472">
        <v>599</v>
      </c>
    </row>
    <row r="37" spans="1:25" x14ac:dyDescent="0.2">
      <c r="A37" s="471" t="s">
        <v>576</v>
      </c>
      <c r="B37" s="437" t="s">
        <v>577</v>
      </c>
      <c r="C37" s="473">
        <v>97407</v>
      </c>
      <c r="D37" s="437" t="s">
        <v>44</v>
      </c>
      <c r="E37" s="473">
        <v>0</v>
      </c>
      <c r="F37" s="472">
        <v>1021</v>
      </c>
      <c r="G37" s="472">
        <v>2070</v>
      </c>
      <c r="H37" s="472">
        <v>545</v>
      </c>
      <c r="I37" s="472">
        <v>243</v>
      </c>
      <c r="J37" s="472">
        <v>63</v>
      </c>
      <c r="K37" s="472">
        <v>170</v>
      </c>
      <c r="L37" s="472">
        <v>44</v>
      </c>
      <c r="M37" s="472">
        <v>809</v>
      </c>
      <c r="N37" s="472">
        <v>84</v>
      </c>
      <c r="O37" s="472">
        <v>100</v>
      </c>
      <c r="P37" s="472">
        <v>182</v>
      </c>
      <c r="Q37" s="472">
        <v>186</v>
      </c>
      <c r="R37" s="472">
        <v>146</v>
      </c>
      <c r="S37" s="472">
        <v>111</v>
      </c>
      <c r="T37" s="472">
        <v>5</v>
      </c>
      <c r="U37" s="472">
        <v>66</v>
      </c>
      <c r="V37" s="472">
        <v>481</v>
      </c>
      <c r="W37" s="472">
        <v>82</v>
      </c>
      <c r="X37" s="472">
        <v>311</v>
      </c>
      <c r="Y37" s="472">
        <v>413</v>
      </c>
    </row>
    <row r="38" spans="1:25" x14ac:dyDescent="0.2">
      <c r="A38" s="471" t="s">
        <v>578</v>
      </c>
      <c r="B38" s="437" t="s">
        <v>579</v>
      </c>
      <c r="C38" s="473">
        <v>97407</v>
      </c>
      <c r="D38" s="437" t="s">
        <v>44</v>
      </c>
      <c r="E38" s="473">
        <v>0</v>
      </c>
      <c r="F38" s="472">
        <v>1324</v>
      </c>
      <c r="G38" s="472">
        <v>2729</v>
      </c>
      <c r="H38" s="472">
        <v>680</v>
      </c>
      <c r="I38" s="472">
        <v>429</v>
      </c>
      <c r="J38" s="472">
        <v>44</v>
      </c>
      <c r="K38" s="472">
        <v>171</v>
      </c>
      <c r="L38" s="472">
        <v>46</v>
      </c>
      <c r="M38" s="472">
        <v>1185</v>
      </c>
      <c r="N38" s="472">
        <v>162</v>
      </c>
      <c r="O38" s="472">
        <v>172</v>
      </c>
      <c r="P38" s="472">
        <v>266</v>
      </c>
      <c r="Q38" s="472">
        <v>231</v>
      </c>
      <c r="R38" s="472">
        <v>189</v>
      </c>
      <c r="S38" s="472">
        <v>165</v>
      </c>
      <c r="T38" s="472">
        <v>11</v>
      </c>
      <c r="U38" s="472">
        <v>78</v>
      </c>
      <c r="V38" s="472">
        <v>728</v>
      </c>
      <c r="W38" s="472">
        <v>97</v>
      </c>
      <c r="X38" s="472">
        <v>358</v>
      </c>
      <c r="Y38" s="472">
        <v>658</v>
      </c>
    </row>
    <row r="39" spans="1:25" x14ac:dyDescent="0.2">
      <c r="A39" s="471" t="s">
        <v>580</v>
      </c>
      <c r="B39" s="437" t="s">
        <v>581</v>
      </c>
      <c r="C39" s="473">
        <v>97407</v>
      </c>
      <c r="D39" s="437" t="s">
        <v>44</v>
      </c>
      <c r="E39" s="473">
        <v>0</v>
      </c>
      <c r="F39" s="472">
        <v>634</v>
      </c>
      <c r="G39" s="472">
        <v>1398</v>
      </c>
      <c r="H39" s="472">
        <v>319</v>
      </c>
      <c r="I39" s="472">
        <v>196</v>
      </c>
      <c r="J39" s="472">
        <v>33</v>
      </c>
      <c r="K39" s="472">
        <v>86</v>
      </c>
      <c r="L39" s="472">
        <v>43</v>
      </c>
      <c r="M39" s="472">
        <v>642</v>
      </c>
      <c r="N39" s="472">
        <v>84</v>
      </c>
      <c r="O39" s="472">
        <v>93</v>
      </c>
      <c r="P39" s="472">
        <v>171</v>
      </c>
      <c r="Q39" s="472">
        <v>114</v>
      </c>
      <c r="R39" s="472">
        <v>87</v>
      </c>
      <c r="S39" s="472">
        <v>93</v>
      </c>
      <c r="T39" s="472"/>
      <c r="U39" s="472">
        <v>40</v>
      </c>
      <c r="V39" s="472">
        <v>390</v>
      </c>
      <c r="W39" s="472">
        <v>42</v>
      </c>
      <c r="X39" s="472">
        <v>196</v>
      </c>
      <c r="Y39" s="472">
        <v>250</v>
      </c>
    </row>
    <row r="40" spans="1:25" x14ac:dyDescent="0.2">
      <c r="A40" s="471" t="s">
        <v>582</v>
      </c>
      <c r="B40" s="437" t="s">
        <v>583</v>
      </c>
      <c r="C40" s="473">
        <v>97407</v>
      </c>
      <c r="D40" s="437" t="s">
        <v>44</v>
      </c>
      <c r="E40" s="473">
        <v>0</v>
      </c>
      <c r="F40" s="472">
        <v>580</v>
      </c>
      <c r="G40" s="472">
        <v>1144</v>
      </c>
      <c r="H40" s="472">
        <v>313</v>
      </c>
      <c r="I40" s="472">
        <v>125</v>
      </c>
      <c r="J40" s="472">
        <v>40</v>
      </c>
      <c r="K40" s="472">
        <v>102</v>
      </c>
      <c r="L40" s="472">
        <v>25</v>
      </c>
      <c r="M40" s="472">
        <v>423</v>
      </c>
      <c r="N40" s="472">
        <v>40</v>
      </c>
      <c r="O40" s="472">
        <v>54</v>
      </c>
      <c r="P40" s="472">
        <v>83</v>
      </c>
      <c r="Q40" s="472">
        <v>101</v>
      </c>
      <c r="R40" s="472">
        <v>76</v>
      </c>
      <c r="S40" s="472">
        <v>69</v>
      </c>
      <c r="T40" s="472"/>
      <c r="U40" s="472">
        <v>25</v>
      </c>
      <c r="V40" s="472">
        <v>274</v>
      </c>
      <c r="W40" s="472">
        <v>50</v>
      </c>
      <c r="X40" s="472">
        <v>175</v>
      </c>
      <c r="Y40" s="472">
        <v>190</v>
      </c>
    </row>
    <row r="41" spans="1:25" x14ac:dyDescent="0.2">
      <c r="A41" s="471" t="s">
        <v>584</v>
      </c>
      <c r="B41" s="437" t="s">
        <v>585</v>
      </c>
      <c r="C41" s="473">
        <v>97407</v>
      </c>
      <c r="D41" s="437" t="s">
        <v>44</v>
      </c>
      <c r="E41" s="473">
        <v>0</v>
      </c>
      <c r="F41" s="472">
        <v>560</v>
      </c>
      <c r="G41" s="472">
        <v>1239</v>
      </c>
      <c r="H41" s="472">
        <v>268</v>
      </c>
      <c r="I41" s="472">
        <v>151</v>
      </c>
      <c r="J41" s="472">
        <v>24</v>
      </c>
      <c r="K41" s="472">
        <v>117</v>
      </c>
      <c r="L41" s="472">
        <v>29</v>
      </c>
      <c r="M41" s="472">
        <v>536</v>
      </c>
      <c r="N41" s="472">
        <v>60</v>
      </c>
      <c r="O41" s="472">
        <v>56</v>
      </c>
      <c r="P41" s="472">
        <v>135</v>
      </c>
      <c r="Q41" s="472">
        <v>117</v>
      </c>
      <c r="R41" s="472">
        <v>87</v>
      </c>
      <c r="S41" s="472">
        <v>81</v>
      </c>
      <c r="T41" s="472">
        <v>14</v>
      </c>
      <c r="U41" s="472">
        <v>58</v>
      </c>
      <c r="V41" s="472">
        <v>338</v>
      </c>
      <c r="W41" s="472">
        <v>33</v>
      </c>
      <c r="X41" s="472">
        <v>176</v>
      </c>
      <c r="Y41" s="472">
        <v>174</v>
      </c>
    </row>
    <row r="42" spans="1:25" x14ac:dyDescent="0.2">
      <c r="A42" s="471" t="s">
        <v>586</v>
      </c>
      <c r="B42" s="437" t="s">
        <v>587</v>
      </c>
      <c r="C42" s="473">
        <v>97407</v>
      </c>
      <c r="D42" s="437" t="s">
        <v>44</v>
      </c>
      <c r="E42" s="473">
        <v>0</v>
      </c>
      <c r="F42" s="472">
        <v>1015</v>
      </c>
      <c r="G42" s="472">
        <v>2218</v>
      </c>
      <c r="H42" s="472">
        <v>473</v>
      </c>
      <c r="I42" s="472">
        <v>327</v>
      </c>
      <c r="J42" s="472">
        <v>58</v>
      </c>
      <c r="K42" s="472">
        <v>157</v>
      </c>
      <c r="L42" s="472">
        <v>57</v>
      </c>
      <c r="M42" s="472">
        <v>991</v>
      </c>
      <c r="N42" s="472">
        <v>153</v>
      </c>
      <c r="O42" s="472">
        <v>153</v>
      </c>
      <c r="P42" s="472">
        <v>235</v>
      </c>
      <c r="Q42" s="472">
        <v>190</v>
      </c>
      <c r="R42" s="472">
        <v>127</v>
      </c>
      <c r="S42" s="472">
        <v>133</v>
      </c>
      <c r="T42" s="472">
        <v>7</v>
      </c>
      <c r="U42" s="472">
        <v>76</v>
      </c>
      <c r="V42" s="472">
        <v>686</v>
      </c>
      <c r="W42" s="472">
        <v>63</v>
      </c>
      <c r="X42" s="472">
        <v>299</v>
      </c>
      <c r="Y42" s="472">
        <v>473</v>
      </c>
    </row>
    <row r="43" spans="1:25" x14ac:dyDescent="0.2">
      <c r="A43" s="471" t="s">
        <v>588</v>
      </c>
      <c r="B43" s="437" t="s">
        <v>589</v>
      </c>
      <c r="C43" s="473">
        <v>97407</v>
      </c>
      <c r="D43" s="437" t="s">
        <v>44</v>
      </c>
      <c r="E43" s="473">
        <v>0</v>
      </c>
      <c r="F43" s="472">
        <v>733</v>
      </c>
      <c r="G43" s="472">
        <v>1742</v>
      </c>
      <c r="H43" s="472">
        <v>324</v>
      </c>
      <c r="I43" s="472">
        <v>222</v>
      </c>
      <c r="J43" s="472">
        <v>35</v>
      </c>
      <c r="K43" s="472">
        <v>152</v>
      </c>
      <c r="L43" s="472">
        <v>47</v>
      </c>
      <c r="M43" s="472">
        <v>813</v>
      </c>
      <c r="N43" s="472">
        <v>90</v>
      </c>
      <c r="O43" s="472">
        <v>89</v>
      </c>
      <c r="P43" s="472">
        <v>179</v>
      </c>
      <c r="Q43" s="472">
        <v>183</v>
      </c>
      <c r="R43" s="472">
        <v>135</v>
      </c>
      <c r="S43" s="472">
        <v>137</v>
      </c>
      <c r="T43" s="472"/>
      <c r="U43" s="472">
        <v>43</v>
      </c>
      <c r="V43" s="472">
        <v>427</v>
      </c>
      <c r="W43" s="472">
        <v>46</v>
      </c>
      <c r="X43" s="472">
        <v>219</v>
      </c>
      <c r="Y43" s="472">
        <v>306</v>
      </c>
    </row>
    <row r="44" spans="1:25" x14ac:dyDescent="0.2">
      <c r="A44" s="471" t="s">
        <v>590</v>
      </c>
      <c r="B44" s="437" t="s">
        <v>591</v>
      </c>
      <c r="C44" s="473">
        <v>97407</v>
      </c>
      <c r="D44" s="437" t="s">
        <v>44</v>
      </c>
      <c r="E44" s="473">
        <v>0</v>
      </c>
      <c r="F44" s="472">
        <v>1135</v>
      </c>
      <c r="G44" s="472">
        <v>2745</v>
      </c>
      <c r="H44" s="472">
        <v>457</v>
      </c>
      <c r="I44" s="472">
        <v>316</v>
      </c>
      <c r="J44" s="472">
        <v>66</v>
      </c>
      <c r="K44" s="472">
        <v>296</v>
      </c>
      <c r="L44" s="472">
        <v>73</v>
      </c>
      <c r="M44" s="472">
        <v>1249</v>
      </c>
      <c r="N44" s="472">
        <v>174</v>
      </c>
      <c r="O44" s="472">
        <v>198</v>
      </c>
      <c r="P44" s="472">
        <v>283</v>
      </c>
      <c r="Q44" s="472">
        <v>262</v>
      </c>
      <c r="R44" s="472">
        <v>190</v>
      </c>
      <c r="S44" s="472">
        <v>142</v>
      </c>
      <c r="T44" s="472">
        <v>6</v>
      </c>
      <c r="U44" s="472">
        <v>76</v>
      </c>
      <c r="V44" s="472">
        <v>460</v>
      </c>
      <c r="W44" s="472">
        <v>96</v>
      </c>
      <c r="X44" s="472">
        <v>389</v>
      </c>
      <c r="Y44" s="472">
        <v>417</v>
      </c>
    </row>
    <row r="45" spans="1:25" x14ac:dyDescent="0.2">
      <c r="A45" s="471" t="s">
        <v>592</v>
      </c>
      <c r="B45" s="437" t="s">
        <v>593</v>
      </c>
      <c r="C45" s="473">
        <v>97407</v>
      </c>
      <c r="D45" s="437" t="s">
        <v>44</v>
      </c>
      <c r="E45" s="473">
        <v>0</v>
      </c>
      <c r="F45" s="472">
        <v>1026</v>
      </c>
      <c r="G45" s="472">
        <v>2368</v>
      </c>
      <c r="H45" s="472">
        <v>459</v>
      </c>
      <c r="I45" s="472">
        <v>320</v>
      </c>
      <c r="J45" s="472">
        <v>51</v>
      </c>
      <c r="K45" s="472">
        <v>196</v>
      </c>
      <c r="L45" s="472">
        <v>47</v>
      </c>
      <c r="M45" s="472">
        <v>1094</v>
      </c>
      <c r="N45" s="472">
        <v>164</v>
      </c>
      <c r="O45" s="472">
        <v>136</v>
      </c>
      <c r="P45" s="472">
        <v>243</v>
      </c>
      <c r="Q45" s="472">
        <v>207</v>
      </c>
      <c r="R45" s="472">
        <v>179</v>
      </c>
      <c r="S45" s="472">
        <v>165</v>
      </c>
      <c r="T45" s="472"/>
      <c r="U45" s="472">
        <v>85</v>
      </c>
      <c r="V45" s="472">
        <v>477</v>
      </c>
      <c r="W45" s="472">
        <v>85</v>
      </c>
      <c r="X45" s="472">
        <v>282</v>
      </c>
      <c r="Y45" s="472">
        <v>497</v>
      </c>
    </row>
    <row r="46" spans="1:25" x14ac:dyDescent="0.2">
      <c r="A46" s="471" t="s">
        <v>594</v>
      </c>
      <c r="B46" s="437" t="s">
        <v>595</v>
      </c>
      <c r="C46" s="473">
        <v>97407</v>
      </c>
      <c r="D46" s="437" t="s">
        <v>44</v>
      </c>
      <c r="E46" s="473">
        <v>5</v>
      </c>
      <c r="F46" s="472"/>
      <c r="G46" s="472"/>
      <c r="H46" s="472"/>
      <c r="I46" s="472"/>
      <c r="J46" s="472"/>
      <c r="K46" s="472"/>
      <c r="L46" s="472"/>
      <c r="M46" s="472"/>
      <c r="N46" s="472"/>
      <c r="O46" s="472"/>
      <c r="P46" s="472"/>
      <c r="Q46" s="472"/>
      <c r="R46" s="472"/>
      <c r="S46" s="472"/>
      <c r="T46" s="472"/>
      <c r="U46" s="472"/>
      <c r="V46" s="472"/>
      <c r="W46" s="472"/>
      <c r="X46" s="472"/>
      <c r="Y46" s="472"/>
    </row>
    <row r="47" spans="1:25" x14ac:dyDescent="0.2">
      <c r="A47" s="471" t="s">
        <v>596</v>
      </c>
      <c r="B47" s="437" t="s">
        <v>597</v>
      </c>
      <c r="C47" s="473">
        <v>97407</v>
      </c>
      <c r="D47" s="437" t="s">
        <v>44</v>
      </c>
      <c r="E47" s="473">
        <v>3</v>
      </c>
      <c r="F47" s="472"/>
      <c r="G47" s="472"/>
      <c r="H47" s="472"/>
      <c r="I47" s="472"/>
      <c r="J47" s="472"/>
      <c r="K47" s="472"/>
      <c r="L47" s="472"/>
      <c r="M47" s="472"/>
      <c r="N47" s="472"/>
      <c r="O47" s="472"/>
      <c r="P47" s="472"/>
      <c r="Q47" s="472"/>
      <c r="R47" s="472"/>
      <c r="S47" s="472"/>
      <c r="T47" s="472"/>
      <c r="U47" s="472"/>
      <c r="V47" s="472"/>
      <c r="W47" s="472"/>
      <c r="X47" s="472"/>
      <c r="Y47" s="472"/>
    </row>
    <row r="48" spans="1:25" x14ac:dyDescent="0.2">
      <c r="A48" s="471" t="s">
        <v>598</v>
      </c>
      <c r="B48" s="437" t="s">
        <v>599</v>
      </c>
      <c r="C48" s="473">
        <v>97407</v>
      </c>
      <c r="D48" s="437" t="s">
        <v>44</v>
      </c>
      <c r="E48" s="473">
        <v>3</v>
      </c>
      <c r="F48" s="472"/>
      <c r="G48" s="472"/>
      <c r="H48" s="472"/>
      <c r="I48" s="472"/>
      <c r="J48" s="472"/>
      <c r="K48" s="472"/>
      <c r="L48" s="472"/>
      <c r="M48" s="472"/>
      <c r="N48" s="472"/>
      <c r="O48" s="472"/>
      <c r="P48" s="472"/>
      <c r="Q48" s="472"/>
      <c r="R48" s="472"/>
      <c r="S48" s="472"/>
      <c r="T48" s="472"/>
      <c r="U48" s="472"/>
      <c r="V48" s="472"/>
      <c r="W48" s="472"/>
      <c r="X48" s="472"/>
      <c r="Y48" s="472"/>
    </row>
    <row r="49" spans="1:25" x14ac:dyDescent="0.2">
      <c r="A49" s="471" t="s">
        <v>600</v>
      </c>
      <c r="B49" s="437" t="s">
        <v>348</v>
      </c>
      <c r="C49" s="473">
        <v>97408</v>
      </c>
      <c r="D49" s="437" t="s">
        <v>43</v>
      </c>
      <c r="E49" s="473">
        <v>0</v>
      </c>
      <c r="F49" s="472">
        <v>846</v>
      </c>
      <c r="G49" s="472">
        <v>2000</v>
      </c>
      <c r="H49" s="472">
        <v>334</v>
      </c>
      <c r="I49" s="472">
        <v>269</v>
      </c>
      <c r="J49" s="472">
        <v>34</v>
      </c>
      <c r="K49" s="472">
        <v>209</v>
      </c>
      <c r="L49" s="472">
        <v>35</v>
      </c>
      <c r="M49" s="472">
        <v>910</v>
      </c>
      <c r="N49" s="472">
        <v>141</v>
      </c>
      <c r="O49" s="472">
        <v>142</v>
      </c>
      <c r="P49" s="472">
        <v>232</v>
      </c>
      <c r="Q49" s="472">
        <v>182</v>
      </c>
      <c r="R49" s="472">
        <v>118</v>
      </c>
      <c r="S49" s="472">
        <v>95</v>
      </c>
      <c r="T49" s="472">
        <v>8</v>
      </c>
      <c r="U49" s="472">
        <v>67</v>
      </c>
      <c r="V49" s="472">
        <v>428</v>
      </c>
      <c r="W49" s="472">
        <v>53</v>
      </c>
      <c r="X49" s="472">
        <v>240</v>
      </c>
      <c r="Y49" s="472">
        <v>325</v>
      </c>
    </row>
    <row r="50" spans="1:25" x14ac:dyDescent="0.2">
      <c r="A50" s="471" t="s">
        <v>601</v>
      </c>
      <c r="B50" s="437" t="s">
        <v>602</v>
      </c>
      <c r="C50" s="473">
        <v>97408</v>
      </c>
      <c r="D50" s="437" t="s">
        <v>43</v>
      </c>
      <c r="E50" s="473">
        <v>0</v>
      </c>
      <c r="F50" s="472">
        <v>744</v>
      </c>
      <c r="G50" s="472">
        <v>1671</v>
      </c>
      <c r="H50" s="472">
        <v>311</v>
      </c>
      <c r="I50" s="472">
        <v>155</v>
      </c>
      <c r="J50" s="472">
        <v>40</v>
      </c>
      <c r="K50" s="472">
        <v>238</v>
      </c>
      <c r="L50" s="472">
        <v>27</v>
      </c>
      <c r="M50" s="472">
        <v>651</v>
      </c>
      <c r="N50" s="472">
        <v>100</v>
      </c>
      <c r="O50" s="472">
        <v>95</v>
      </c>
      <c r="P50" s="472">
        <v>156</v>
      </c>
      <c r="Q50" s="472">
        <v>138</v>
      </c>
      <c r="R50" s="472">
        <v>109</v>
      </c>
      <c r="S50" s="472">
        <v>53</v>
      </c>
      <c r="T50" s="472">
        <v>7</v>
      </c>
      <c r="U50" s="472">
        <v>55</v>
      </c>
      <c r="V50" s="472">
        <v>280</v>
      </c>
      <c r="W50" s="472">
        <v>56</v>
      </c>
      <c r="X50" s="472">
        <v>189</v>
      </c>
      <c r="Y50" s="472">
        <v>151</v>
      </c>
    </row>
    <row r="51" spans="1:25" x14ac:dyDescent="0.2">
      <c r="A51" s="471" t="s">
        <v>603</v>
      </c>
      <c r="B51" s="437" t="s">
        <v>604</v>
      </c>
      <c r="C51" s="473">
        <v>97408</v>
      </c>
      <c r="D51" s="437" t="s">
        <v>43</v>
      </c>
      <c r="E51" s="473">
        <v>0</v>
      </c>
      <c r="F51" s="472">
        <v>929</v>
      </c>
      <c r="G51" s="472">
        <v>2526</v>
      </c>
      <c r="H51" s="472">
        <v>242</v>
      </c>
      <c r="I51" s="472">
        <v>289</v>
      </c>
      <c r="J51" s="472">
        <v>36</v>
      </c>
      <c r="K51" s="472">
        <v>362</v>
      </c>
      <c r="L51" s="472">
        <v>79</v>
      </c>
      <c r="M51" s="472">
        <v>1198</v>
      </c>
      <c r="N51" s="472">
        <v>177</v>
      </c>
      <c r="O51" s="472">
        <v>205</v>
      </c>
      <c r="P51" s="472">
        <v>318</v>
      </c>
      <c r="Q51" s="472">
        <v>214</v>
      </c>
      <c r="R51" s="472">
        <v>176</v>
      </c>
      <c r="S51" s="472">
        <v>108</v>
      </c>
      <c r="T51" s="472">
        <v>6</v>
      </c>
      <c r="U51" s="472">
        <v>54</v>
      </c>
      <c r="V51" s="472">
        <v>357</v>
      </c>
      <c r="W51" s="472">
        <v>40</v>
      </c>
      <c r="X51" s="472">
        <v>293</v>
      </c>
      <c r="Y51" s="472">
        <v>186</v>
      </c>
    </row>
    <row r="52" spans="1:25" x14ac:dyDescent="0.2">
      <c r="A52" s="471" t="s">
        <v>605</v>
      </c>
      <c r="B52" s="437" t="s">
        <v>606</v>
      </c>
      <c r="C52" s="473">
        <v>97408</v>
      </c>
      <c r="D52" s="437" t="s">
        <v>43</v>
      </c>
      <c r="E52" s="473">
        <v>0</v>
      </c>
      <c r="F52" s="472">
        <v>1530</v>
      </c>
      <c r="G52" s="472">
        <v>3650</v>
      </c>
      <c r="H52" s="472">
        <v>588</v>
      </c>
      <c r="I52" s="472">
        <v>436</v>
      </c>
      <c r="J52" s="472">
        <v>77</v>
      </c>
      <c r="K52" s="472">
        <v>429</v>
      </c>
      <c r="L52" s="472">
        <v>94</v>
      </c>
      <c r="M52" s="472">
        <v>1615</v>
      </c>
      <c r="N52" s="472">
        <v>239</v>
      </c>
      <c r="O52" s="472">
        <v>215</v>
      </c>
      <c r="P52" s="472">
        <v>418</v>
      </c>
      <c r="Q52" s="472">
        <v>327</v>
      </c>
      <c r="R52" s="472">
        <v>233</v>
      </c>
      <c r="S52" s="472">
        <v>183</v>
      </c>
      <c r="T52" s="472"/>
      <c r="U52" s="472">
        <v>111</v>
      </c>
      <c r="V52" s="472">
        <v>789</v>
      </c>
      <c r="W52" s="472">
        <v>104</v>
      </c>
      <c r="X52" s="472">
        <v>476</v>
      </c>
      <c r="Y52" s="472">
        <v>470</v>
      </c>
    </row>
    <row r="53" spans="1:25" x14ac:dyDescent="0.2">
      <c r="A53" s="471" t="s">
        <v>607</v>
      </c>
      <c r="B53" s="437" t="s">
        <v>608</v>
      </c>
      <c r="C53" s="473">
        <v>97408</v>
      </c>
      <c r="D53" s="437" t="s">
        <v>43</v>
      </c>
      <c r="E53" s="473">
        <v>0</v>
      </c>
      <c r="F53" s="472">
        <v>2626</v>
      </c>
      <c r="G53" s="472">
        <v>7018</v>
      </c>
      <c r="H53" s="472">
        <v>779</v>
      </c>
      <c r="I53" s="472">
        <v>960</v>
      </c>
      <c r="J53" s="472">
        <v>83</v>
      </c>
      <c r="K53" s="472">
        <v>804</v>
      </c>
      <c r="L53" s="472">
        <v>188</v>
      </c>
      <c r="M53" s="472">
        <v>3500</v>
      </c>
      <c r="N53" s="472">
        <v>539</v>
      </c>
      <c r="O53" s="472">
        <v>638</v>
      </c>
      <c r="P53" s="472">
        <v>909</v>
      </c>
      <c r="Q53" s="472">
        <v>656</v>
      </c>
      <c r="R53" s="472">
        <v>440</v>
      </c>
      <c r="S53" s="472">
        <v>318</v>
      </c>
      <c r="T53" s="472">
        <v>15</v>
      </c>
      <c r="U53" s="472">
        <v>215</v>
      </c>
      <c r="V53" s="472">
        <v>1334</v>
      </c>
      <c r="W53" s="472">
        <v>114</v>
      </c>
      <c r="X53" s="472">
        <v>922</v>
      </c>
      <c r="Y53" s="472">
        <v>786</v>
      </c>
    </row>
    <row r="54" spans="1:25" x14ac:dyDescent="0.2">
      <c r="A54" s="471" t="s">
        <v>609</v>
      </c>
      <c r="B54" s="437" t="s">
        <v>610</v>
      </c>
      <c r="C54" s="473">
        <v>97408</v>
      </c>
      <c r="D54" s="437" t="s">
        <v>43</v>
      </c>
      <c r="E54" s="473">
        <v>3</v>
      </c>
      <c r="F54" s="472"/>
      <c r="G54" s="472"/>
      <c r="H54" s="472"/>
      <c r="I54" s="472"/>
      <c r="J54" s="472"/>
      <c r="K54" s="472"/>
      <c r="L54" s="472"/>
      <c r="M54" s="472"/>
      <c r="N54" s="472"/>
      <c r="O54" s="472"/>
      <c r="P54" s="472"/>
      <c r="Q54" s="472"/>
      <c r="R54" s="472"/>
      <c r="S54" s="472"/>
      <c r="T54" s="472"/>
      <c r="U54" s="472"/>
      <c r="V54" s="472"/>
      <c r="W54" s="472"/>
      <c r="X54" s="472"/>
      <c r="Y54" s="472"/>
    </row>
    <row r="55" spans="1:25" x14ac:dyDescent="0.2">
      <c r="A55" s="471" t="s">
        <v>611</v>
      </c>
      <c r="B55" s="437" t="s">
        <v>612</v>
      </c>
      <c r="C55" s="473">
        <v>97408</v>
      </c>
      <c r="D55" s="437" t="s">
        <v>43</v>
      </c>
      <c r="E55" s="473">
        <v>3</v>
      </c>
      <c r="F55" s="472"/>
      <c r="G55" s="472"/>
      <c r="H55" s="472"/>
      <c r="I55" s="472"/>
      <c r="J55" s="472"/>
      <c r="K55" s="472"/>
      <c r="L55" s="472"/>
      <c r="M55" s="472"/>
      <c r="N55" s="472"/>
      <c r="O55" s="472"/>
      <c r="P55" s="472"/>
      <c r="Q55" s="472"/>
      <c r="R55" s="472"/>
      <c r="S55" s="472"/>
      <c r="T55" s="472"/>
      <c r="U55" s="472"/>
      <c r="V55" s="472"/>
      <c r="W55" s="472"/>
      <c r="X55" s="472"/>
      <c r="Y55" s="472"/>
    </row>
    <row r="56" spans="1:25" x14ac:dyDescent="0.2">
      <c r="A56" s="471" t="s">
        <v>613</v>
      </c>
      <c r="B56" s="437" t="s">
        <v>614</v>
      </c>
      <c r="C56" s="473">
        <v>97408</v>
      </c>
      <c r="D56" s="437" t="s">
        <v>43</v>
      </c>
      <c r="E56" s="473">
        <v>3</v>
      </c>
      <c r="F56" s="472"/>
      <c r="G56" s="472"/>
      <c r="H56" s="472"/>
      <c r="I56" s="472"/>
      <c r="J56" s="472"/>
      <c r="K56" s="472"/>
      <c r="L56" s="472"/>
      <c r="M56" s="472"/>
      <c r="N56" s="472"/>
      <c r="O56" s="472"/>
      <c r="P56" s="472"/>
      <c r="Q56" s="472"/>
      <c r="R56" s="472"/>
      <c r="S56" s="472"/>
      <c r="T56" s="472"/>
      <c r="U56" s="472"/>
      <c r="V56" s="472"/>
      <c r="W56" s="472"/>
      <c r="X56" s="472"/>
      <c r="Y56" s="472"/>
    </row>
    <row r="57" spans="1:25" x14ac:dyDescent="0.2">
      <c r="A57" s="471" t="s">
        <v>615</v>
      </c>
      <c r="B57" s="437" t="s">
        <v>616</v>
      </c>
      <c r="C57" s="473">
        <v>97408</v>
      </c>
      <c r="D57" s="437" t="s">
        <v>43</v>
      </c>
      <c r="E57" s="473">
        <v>0</v>
      </c>
      <c r="F57" s="472">
        <v>1028</v>
      </c>
      <c r="G57" s="472">
        <v>2669</v>
      </c>
      <c r="H57" s="472">
        <v>323</v>
      </c>
      <c r="I57" s="472">
        <v>229</v>
      </c>
      <c r="J57" s="472">
        <v>31</v>
      </c>
      <c r="K57" s="472">
        <v>445</v>
      </c>
      <c r="L57" s="472">
        <v>57</v>
      </c>
      <c r="M57" s="472">
        <v>1165</v>
      </c>
      <c r="N57" s="472">
        <v>182</v>
      </c>
      <c r="O57" s="472">
        <v>175</v>
      </c>
      <c r="P57" s="472">
        <v>286</v>
      </c>
      <c r="Q57" s="472">
        <v>240</v>
      </c>
      <c r="R57" s="472">
        <v>177</v>
      </c>
      <c r="S57" s="472">
        <v>105</v>
      </c>
      <c r="T57" s="472">
        <v>5</v>
      </c>
      <c r="U57" s="472">
        <v>71</v>
      </c>
      <c r="V57" s="472">
        <v>296</v>
      </c>
      <c r="W57" s="472">
        <v>65</v>
      </c>
      <c r="X57" s="472">
        <v>257</v>
      </c>
      <c r="Y57" s="472">
        <v>234</v>
      </c>
    </row>
    <row r="58" spans="1:25" x14ac:dyDescent="0.2">
      <c r="A58" s="471" t="s">
        <v>617</v>
      </c>
      <c r="B58" s="437" t="s">
        <v>618</v>
      </c>
      <c r="C58" s="473">
        <v>97408</v>
      </c>
      <c r="D58" s="437" t="s">
        <v>43</v>
      </c>
      <c r="E58" s="473">
        <v>0</v>
      </c>
      <c r="F58" s="472">
        <v>1065</v>
      </c>
      <c r="G58" s="472">
        <v>2966</v>
      </c>
      <c r="H58" s="472">
        <v>290</v>
      </c>
      <c r="I58" s="472">
        <v>248</v>
      </c>
      <c r="J58" s="472">
        <v>39</v>
      </c>
      <c r="K58" s="472">
        <v>488</v>
      </c>
      <c r="L58" s="472">
        <v>93</v>
      </c>
      <c r="M58" s="472">
        <v>1374</v>
      </c>
      <c r="N58" s="472">
        <v>179</v>
      </c>
      <c r="O58" s="472">
        <v>200</v>
      </c>
      <c r="P58" s="472">
        <v>370</v>
      </c>
      <c r="Q58" s="472">
        <v>287</v>
      </c>
      <c r="R58" s="472">
        <v>219</v>
      </c>
      <c r="S58" s="472">
        <v>119</v>
      </c>
      <c r="T58" s="472">
        <v>7</v>
      </c>
      <c r="U58" s="472">
        <v>78</v>
      </c>
      <c r="V58" s="472">
        <v>247</v>
      </c>
      <c r="W58" s="472">
        <v>47</v>
      </c>
      <c r="X58" s="472">
        <v>320</v>
      </c>
      <c r="Y58" s="472">
        <v>260</v>
      </c>
    </row>
    <row r="59" spans="1:25" x14ac:dyDescent="0.2">
      <c r="A59" s="471" t="s">
        <v>619</v>
      </c>
      <c r="B59" s="437" t="s">
        <v>620</v>
      </c>
      <c r="C59" s="473">
        <v>97408</v>
      </c>
      <c r="D59" s="437" t="s">
        <v>43</v>
      </c>
      <c r="E59" s="473">
        <v>0</v>
      </c>
      <c r="F59" s="472">
        <v>869</v>
      </c>
      <c r="G59" s="472">
        <v>2558</v>
      </c>
      <c r="H59" s="472">
        <v>216</v>
      </c>
      <c r="I59" s="472">
        <v>175</v>
      </c>
      <c r="J59" s="472">
        <v>22</v>
      </c>
      <c r="K59" s="472">
        <v>456</v>
      </c>
      <c r="L59" s="472">
        <v>81</v>
      </c>
      <c r="M59" s="472">
        <v>1211</v>
      </c>
      <c r="N59" s="472">
        <v>175</v>
      </c>
      <c r="O59" s="472">
        <v>179</v>
      </c>
      <c r="P59" s="472">
        <v>309</v>
      </c>
      <c r="Q59" s="472">
        <v>252</v>
      </c>
      <c r="R59" s="472">
        <v>196</v>
      </c>
      <c r="S59" s="472">
        <v>100</v>
      </c>
      <c r="T59" s="472">
        <v>5</v>
      </c>
      <c r="U59" s="472">
        <v>44</v>
      </c>
      <c r="V59" s="472">
        <v>193</v>
      </c>
      <c r="W59" s="472">
        <v>34</v>
      </c>
      <c r="X59" s="472">
        <v>177</v>
      </c>
      <c r="Y59" s="472">
        <v>198</v>
      </c>
    </row>
    <row r="60" spans="1:25" x14ac:dyDescent="0.2">
      <c r="A60" s="471" t="s">
        <v>621</v>
      </c>
      <c r="B60" s="437" t="s">
        <v>622</v>
      </c>
      <c r="C60" s="473">
        <v>97408</v>
      </c>
      <c r="D60" s="437" t="s">
        <v>43</v>
      </c>
      <c r="E60" s="473">
        <v>3</v>
      </c>
      <c r="F60" s="472"/>
      <c r="G60" s="472"/>
      <c r="H60" s="472"/>
      <c r="I60" s="472"/>
      <c r="J60" s="472"/>
      <c r="K60" s="472"/>
      <c r="L60" s="472"/>
      <c r="M60" s="472"/>
      <c r="N60" s="472"/>
      <c r="O60" s="472"/>
      <c r="P60" s="472"/>
      <c r="Q60" s="472"/>
      <c r="R60" s="472"/>
      <c r="S60" s="472"/>
      <c r="T60" s="472"/>
      <c r="U60" s="472"/>
      <c r="V60" s="472"/>
      <c r="W60" s="472"/>
      <c r="X60" s="472"/>
      <c r="Y60" s="472"/>
    </row>
    <row r="61" spans="1:25" x14ac:dyDescent="0.2">
      <c r="A61" s="471" t="s">
        <v>623</v>
      </c>
      <c r="B61" s="437" t="s">
        <v>624</v>
      </c>
      <c r="C61" s="473">
        <v>97408</v>
      </c>
      <c r="D61" s="437" t="s">
        <v>43</v>
      </c>
      <c r="E61" s="473">
        <v>0</v>
      </c>
      <c r="F61" s="472">
        <v>522</v>
      </c>
      <c r="G61" s="472">
        <v>1345</v>
      </c>
      <c r="H61" s="472">
        <v>188</v>
      </c>
      <c r="I61" s="472">
        <v>95</v>
      </c>
      <c r="J61" s="472">
        <v>22</v>
      </c>
      <c r="K61" s="472">
        <v>217</v>
      </c>
      <c r="L61" s="472">
        <v>49</v>
      </c>
      <c r="M61" s="472">
        <v>583</v>
      </c>
      <c r="N61" s="472">
        <v>84</v>
      </c>
      <c r="O61" s="472">
        <v>93</v>
      </c>
      <c r="P61" s="472">
        <v>135</v>
      </c>
      <c r="Q61" s="472">
        <v>131</v>
      </c>
      <c r="R61" s="472">
        <v>85</v>
      </c>
      <c r="S61" s="472">
        <v>55</v>
      </c>
      <c r="T61" s="472"/>
      <c r="U61" s="472">
        <v>24</v>
      </c>
      <c r="V61" s="472">
        <v>136</v>
      </c>
      <c r="W61" s="472">
        <v>57</v>
      </c>
      <c r="X61" s="472">
        <v>142</v>
      </c>
      <c r="Y61" s="472">
        <v>154</v>
      </c>
    </row>
    <row r="62" spans="1:25" x14ac:dyDescent="0.2">
      <c r="A62" s="471" t="s">
        <v>625</v>
      </c>
      <c r="B62" s="437" t="s">
        <v>626</v>
      </c>
      <c r="C62" s="473">
        <v>97409</v>
      </c>
      <c r="D62" s="437" t="s">
        <v>447</v>
      </c>
      <c r="E62" s="473">
        <v>0</v>
      </c>
      <c r="F62" s="472">
        <v>954</v>
      </c>
      <c r="G62" s="472">
        <v>2070</v>
      </c>
      <c r="H62" s="472">
        <v>503</v>
      </c>
      <c r="I62" s="472">
        <v>232</v>
      </c>
      <c r="J62" s="472">
        <v>42</v>
      </c>
      <c r="K62" s="472">
        <v>177</v>
      </c>
      <c r="L62" s="472">
        <v>46</v>
      </c>
      <c r="M62" s="472">
        <v>894</v>
      </c>
      <c r="N62" s="472">
        <v>93</v>
      </c>
      <c r="O62" s="472">
        <v>123</v>
      </c>
      <c r="P62" s="472">
        <v>220</v>
      </c>
      <c r="Q62" s="472">
        <v>185</v>
      </c>
      <c r="R62" s="472">
        <v>152</v>
      </c>
      <c r="S62" s="472">
        <v>121</v>
      </c>
      <c r="T62" s="472"/>
      <c r="U62" s="472">
        <v>50</v>
      </c>
      <c r="V62" s="472">
        <v>535</v>
      </c>
      <c r="W62" s="472">
        <v>80</v>
      </c>
      <c r="X62" s="472">
        <v>203</v>
      </c>
      <c r="Y62" s="472">
        <v>378</v>
      </c>
    </row>
    <row r="63" spans="1:25" x14ac:dyDescent="0.2">
      <c r="A63" s="471" t="s">
        <v>627</v>
      </c>
      <c r="B63" s="437" t="s">
        <v>628</v>
      </c>
      <c r="C63" s="473">
        <v>97409</v>
      </c>
      <c r="D63" s="437" t="s">
        <v>447</v>
      </c>
      <c r="E63" s="473">
        <v>0</v>
      </c>
      <c r="F63" s="472">
        <v>1406</v>
      </c>
      <c r="G63" s="472">
        <v>3098</v>
      </c>
      <c r="H63" s="472">
        <v>667</v>
      </c>
      <c r="I63" s="472">
        <v>349</v>
      </c>
      <c r="J63" s="472">
        <v>88</v>
      </c>
      <c r="K63" s="472">
        <v>302</v>
      </c>
      <c r="L63" s="472">
        <v>70</v>
      </c>
      <c r="M63" s="472">
        <v>1303</v>
      </c>
      <c r="N63" s="472">
        <v>177</v>
      </c>
      <c r="O63" s="472">
        <v>184</v>
      </c>
      <c r="P63" s="472">
        <v>319</v>
      </c>
      <c r="Q63" s="472">
        <v>254</v>
      </c>
      <c r="R63" s="472">
        <v>188</v>
      </c>
      <c r="S63" s="472">
        <v>181</v>
      </c>
      <c r="T63" s="472">
        <v>5</v>
      </c>
      <c r="U63" s="472">
        <v>87</v>
      </c>
      <c r="V63" s="472">
        <v>755</v>
      </c>
      <c r="W63" s="472">
        <v>105</v>
      </c>
      <c r="X63" s="472">
        <v>453</v>
      </c>
      <c r="Y63" s="472">
        <v>595</v>
      </c>
    </row>
    <row r="64" spans="1:25" x14ac:dyDescent="0.2">
      <c r="A64" s="471" t="s">
        <v>629</v>
      </c>
      <c r="B64" s="437" t="s">
        <v>630</v>
      </c>
      <c r="C64" s="473">
        <v>97409</v>
      </c>
      <c r="D64" s="437" t="s">
        <v>447</v>
      </c>
      <c r="E64" s="473">
        <v>0</v>
      </c>
      <c r="F64" s="472">
        <v>877</v>
      </c>
      <c r="G64" s="472">
        <v>1955</v>
      </c>
      <c r="H64" s="472">
        <v>389</v>
      </c>
      <c r="I64" s="472">
        <v>268</v>
      </c>
      <c r="J64" s="472">
        <v>54</v>
      </c>
      <c r="K64" s="472">
        <v>166</v>
      </c>
      <c r="L64" s="472">
        <v>42</v>
      </c>
      <c r="M64" s="472">
        <v>854</v>
      </c>
      <c r="N64" s="472">
        <v>117</v>
      </c>
      <c r="O64" s="472">
        <v>102</v>
      </c>
      <c r="P64" s="472">
        <v>187</v>
      </c>
      <c r="Q64" s="472">
        <v>165</v>
      </c>
      <c r="R64" s="472">
        <v>143</v>
      </c>
      <c r="S64" s="472">
        <v>140</v>
      </c>
      <c r="T64" s="472">
        <v>6</v>
      </c>
      <c r="U64" s="472">
        <v>60</v>
      </c>
      <c r="V64" s="472">
        <v>566</v>
      </c>
      <c r="W64" s="472">
        <v>60</v>
      </c>
      <c r="X64" s="472">
        <v>217</v>
      </c>
      <c r="Y64" s="472">
        <v>433</v>
      </c>
    </row>
    <row r="65" spans="1:25" x14ac:dyDescent="0.2">
      <c r="A65" s="471" t="s">
        <v>631</v>
      </c>
      <c r="B65" s="437" t="s">
        <v>632</v>
      </c>
      <c r="C65" s="473">
        <v>97409</v>
      </c>
      <c r="D65" s="437" t="s">
        <v>447</v>
      </c>
      <c r="E65" s="473">
        <v>0</v>
      </c>
      <c r="F65" s="472">
        <v>1438</v>
      </c>
      <c r="G65" s="472">
        <v>3017</v>
      </c>
      <c r="H65" s="472">
        <v>732</v>
      </c>
      <c r="I65" s="472">
        <v>378</v>
      </c>
      <c r="J65" s="472">
        <v>108</v>
      </c>
      <c r="K65" s="472">
        <v>220</v>
      </c>
      <c r="L65" s="472">
        <v>66</v>
      </c>
      <c r="M65" s="472">
        <v>1243</v>
      </c>
      <c r="N65" s="472">
        <v>174</v>
      </c>
      <c r="O65" s="472">
        <v>193</v>
      </c>
      <c r="P65" s="472">
        <v>293</v>
      </c>
      <c r="Q65" s="472">
        <v>243</v>
      </c>
      <c r="R65" s="472">
        <v>163</v>
      </c>
      <c r="S65" s="472">
        <v>177</v>
      </c>
      <c r="T65" s="472">
        <v>17</v>
      </c>
      <c r="U65" s="472">
        <v>89</v>
      </c>
      <c r="V65" s="472">
        <v>995</v>
      </c>
      <c r="W65" s="472">
        <v>110</v>
      </c>
      <c r="X65" s="472">
        <v>366</v>
      </c>
      <c r="Y65" s="472">
        <v>684</v>
      </c>
    </row>
    <row r="66" spans="1:25" x14ac:dyDescent="0.2">
      <c r="A66" s="471" t="s">
        <v>633</v>
      </c>
      <c r="B66" s="437" t="s">
        <v>634</v>
      </c>
      <c r="C66" s="473">
        <v>97409</v>
      </c>
      <c r="D66" s="437" t="s">
        <v>447</v>
      </c>
      <c r="E66" s="473">
        <v>5</v>
      </c>
      <c r="F66" s="472"/>
      <c r="G66" s="472"/>
      <c r="H66" s="472"/>
      <c r="I66" s="472"/>
      <c r="J66" s="472"/>
      <c r="K66" s="472"/>
      <c r="L66" s="472"/>
      <c r="M66" s="472"/>
      <c r="N66" s="472"/>
      <c r="O66" s="472"/>
      <c r="P66" s="472"/>
      <c r="Q66" s="472"/>
      <c r="R66" s="472"/>
      <c r="S66" s="472"/>
      <c r="T66" s="472"/>
      <c r="U66" s="472"/>
      <c r="V66" s="472"/>
      <c r="W66" s="472"/>
      <c r="X66" s="472"/>
      <c r="Y66" s="472"/>
    </row>
    <row r="67" spans="1:25" x14ac:dyDescent="0.2">
      <c r="A67" s="471" t="s">
        <v>635</v>
      </c>
      <c r="B67" s="437" t="s">
        <v>636</v>
      </c>
      <c r="C67" s="473">
        <v>97409</v>
      </c>
      <c r="D67" s="437" t="s">
        <v>447</v>
      </c>
      <c r="E67" s="473">
        <v>0</v>
      </c>
      <c r="F67" s="472">
        <v>765</v>
      </c>
      <c r="G67" s="472">
        <v>1827</v>
      </c>
      <c r="H67" s="472">
        <v>302</v>
      </c>
      <c r="I67" s="472">
        <v>225</v>
      </c>
      <c r="J67" s="472">
        <v>57</v>
      </c>
      <c r="K67" s="472">
        <v>181</v>
      </c>
      <c r="L67" s="472">
        <v>34</v>
      </c>
      <c r="M67" s="472">
        <v>824</v>
      </c>
      <c r="N67" s="472">
        <v>125</v>
      </c>
      <c r="O67" s="472">
        <v>113</v>
      </c>
      <c r="P67" s="472">
        <v>206</v>
      </c>
      <c r="Q67" s="472">
        <v>151</v>
      </c>
      <c r="R67" s="472">
        <v>133</v>
      </c>
      <c r="S67" s="472">
        <v>96</v>
      </c>
      <c r="T67" s="472">
        <v>7</v>
      </c>
      <c r="U67" s="472">
        <v>54</v>
      </c>
      <c r="V67" s="472">
        <v>324</v>
      </c>
      <c r="W67" s="472">
        <v>59</v>
      </c>
      <c r="X67" s="472">
        <v>219</v>
      </c>
      <c r="Y67" s="472">
        <v>331</v>
      </c>
    </row>
    <row r="68" spans="1:25" x14ac:dyDescent="0.2">
      <c r="A68" s="471" t="s">
        <v>637</v>
      </c>
      <c r="B68" s="437" t="s">
        <v>638</v>
      </c>
      <c r="C68" s="473">
        <v>97409</v>
      </c>
      <c r="D68" s="437" t="s">
        <v>447</v>
      </c>
      <c r="E68" s="473">
        <v>0</v>
      </c>
      <c r="F68" s="472">
        <v>1349</v>
      </c>
      <c r="G68" s="472">
        <v>3125</v>
      </c>
      <c r="H68" s="472">
        <v>579</v>
      </c>
      <c r="I68" s="472">
        <v>391</v>
      </c>
      <c r="J68" s="472">
        <v>79</v>
      </c>
      <c r="K68" s="472">
        <v>300</v>
      </c>
      <c r="L68" s="472">
        <v>69</v>
      </c>
      <c r="M68" s="472">
        <v>1392</v>
      </c>
      <c r="N68" s="472">
        <v>186</v>
      </c>
      <c r="O68" s="472">
        <v>205</v>
      </c>
      <c r="P68" s="472">
        <v>352</v>
      </c>
      <c r="Q68" s="472">
        <v>299</v>
      </c>
      <c r="R68" s="472">
        <v>189</v>
      </c>
      <c r="S68" s="472">
        <v>161</v>
      </c>
      <c r="T68" s="472">
        <v>8</v>
      </c>
      <c r="U68" s="472">
        <v>98</v>
      </c>
      <c r="V68" s="472">
        <v>689</v>
      </c>
      <c r="W68" s="472">
        <v>115</v>
      </c>
      <c r="X68" s="472">
        <v>408</v>
      </c>
      <c r="Y68" s="472">
        <v>581</v>
      </c>
    </row>
    <row r="69" spans="1:25" x14ac:dyDescent="0.2">
      <c r="A69" s="471" t="s">
        <v>639</v>
      </c>
      <c r="B69" s="437" t="s">
        <v>640</v>
      </c>
      <c r="C69" s="473">
        <v>97409</v>
      </c>
      <c r="D69" s="437" t="s">
        <v>447</v>
      </c>
      <c r="E69" s="473">
        <v>0</v>
      </c>
      <c r="F69" s="472">
        <v>1002</v>
      </c>
      <c r="G69" s="472">
        <v>2709</v>
      </c>
      <c r="H69" s="472">
        <v>300</v>
      </c>
      <c r="I69" s="472">
        <v>253</v>
      </c>
      <c r="J69" s="472">
        <v>60</v>
      </c>
      <c r="K69" s="472">
        <v>389</v>
      </c>
      <c r="L69" s="472">
        <v>77</v>
      </c>
      <c r="M69" s="472">
        <v>1257</v>
      </c>
      <c r="N69" s="472">
        <v>172</v>
      </c>
      <c r="O69" s="472">
        <v>186</v>
      </c>
      <c r="P69" s="472">
        <v>339</v>
      </c>
      <c r="Q69" s="472">
        <v>250</v>
      </c>
      <c r="R69" s="472">
        <v>191</v>
      </c>
      <c r="S69" s="472">
        <v>119</v>
      </c>
      <c r="T69" s="472">
        <v>5</v>
      </c>
      <c r="U69" s="472">
        <v>70</v>
      </c>
      <c r="V69" s="472">
        <v>374</v>
      </c>
      <c r="W69" s="472">
        <v>72</v>
      </c>
      <c r="X69" s="472">
        <v>309</v>
      </c>
      <c r="Y69" s="472">
        <v>347</v>
      </c>
    </row>
    <row r="70" spans="1:25" x14ac:dyDescent="0.2">
      <c r="A70" s="471" t="s">
        <v>641</v>
      </c>
      <c r="B70" s="437" t="s">
        <v>642</v>
      </c>
      <c r="C70" s="473">
        <v>97409</v>
      </c>
      <c r="D70" s="437" t="s">
        <v>447</v>
      </c>
      <c r="E70" s="473">
        <v>0</v>
      </c>
      <c r="F70" s="472">
        <v>2168</v>
      </c>
      <c r="G70" s="472">
        <v>5882</v>
      </c>
      <c r="H70" s="472">
        <v>635</v>
      </c>
      <c r="I70" s="472">
        <v>580</v>
      </c>
      <c r="J70" s="472">
        <v>131</v>
      </c>
      <c r="K70" s="472">
        <v>822</v>
      </c>
      <c r="L70" s="472">
        <v>171</v>
      </c>
      <c r="M70" s="472">
        <v>2767</v>
      </c>
      <c r="N70" s="472">
        <v>361</v>
      </c>
      <c r="O70" s="472">
        <v>405</v>
      </c>
      <c r="P70" s="472">
        <v>654</v>
      </c>
      <c r="Q70" s="472">
        <v>586</v>
      </c>
      <c r="R70" s="472">
        <v>439</v>
      </c>
      <c r="S70" s="472">
        <v>322</v>
      </c>
      <c r="T70" s="472">
        <v>11</v>
      </c>
      <c r="U70" s="472">
        <v>134</v>
      </c>
      <c r="V70" s="472">
        <v>821</v>
      </c>
      <c r="W70" s="472">
        <v>136</v>
      </c>
      <c r="X70" s="472">
        <v>641</v>
      </c>
      <c r="Y70" s="472">
        <v>737</v>
      </c>
    </row>
    <row r="71" spans="1:25" x14ac:dyDescent="0.2">
      <c r="A71" s="471" t="s">
        <v>643</v>
      </c>
      <c r="B71" s="437" t="s">
        <v>644</v>
      </c>
      <c r="C71" s="473">
        <v>97409</v>
      </c>
      <c r="D71" s="437" t="s">
        <v>447</v>
      </c>
      <c r="E71" s="473">
        <v>0</v>
      </c>
      <c r="F71" s="472">
        <v>1229</v>
      </c>
      <c r="G71" s="472">
        <v>3220</v>
      </c>
      <c r="H71" s="472">
        <v>404</v>
      </c>
      <c r="I71" s="472">
        <v>288</v>
      </c>
      <c r="J71" s="472">
        <v>62</v>
      </c>
      <c r="K71" s="472">
        <v>475</v>
      </c>
      <c r="L71" s="472">
        <v>113</v>
      </c>
      <c r="M71" s="472">
        <v>1456</v>
      </c>
      <c r="N71" s="472">
        <v>169</v>
      </c>
      <c r="O71" s="472">
        <v>208</v>
      </c>
      <c r="P71" s="472">
        <v>365</v>
      </c>
      <c r="Q71" s="472">
        <v>319</v>
      </c>
      <c r="R71" s="472">
        <v>253</v>
      </c>
      <c r="S71" s="472">
        <v>142</v>
      </c>
      <c r="T71" s="472"/>
      <c r="U71" s="472">
        <v>67</v>
      </c>
      <c r="V71" s="472">
        <v>359</v>
      </c>
      <c r="W71" s="472">
        <v>99</v>
      </c>
      <c r="X71" s="472">
        <v>365</v>
      </c>
      <c r="Y71" s="472">
        <v>389</v>
      </c>
    </row>
    <row r="72" spans="1:25" x14ac:dyDescent="0.2">
      <c r="A72" s="471" t="s">
        <v>645</v>
      </c>
      <c r="B72" s="437" t="s">
        <v>646</v>
      </c>
      <c r="C72" s="473">
        <v>97409</v>
      </c>
      <c r="D72" s="437" t="s">
        <v>447</v>
      </c>
      <c r="E72" s="473">
        <v>0</v>
      </c>
      <c r="F72" s="472">
        <v>1151</v>
      </c>
      <c r="G72" s="472">
        <v>2791</v>
      </c>
      <c r="H72" s="472">
        <v>447</v>
      </c>
      <c r="I72" s="472">
        <v>256</v>
      </c>
      <c r="J72" s="472">
        <v>91</v>
      </c>
      <c r="K72" s="472">
        <v>357</v>
      </c>
      <c r="L72" s="472">
        <v>66</v>
      </c>
      <c r="M72" s="472">
        <v>1192</v>
      </c>
      <c r="N72" s="472">
        <v>169</v>
      </c>
      <c r="O72" s="472">
        <v>189</v>
      </c>
      <c r="P72" s="472">
        <v>291</v>
      </c>
      <c r="Q72" s="472">
        <v>228</v>
      </c>
      <c r="R72" s="472">
        <v>181</v>
      </c>
      <c r="S72" s="472">
        <v>134</v>
      </c>
      <c r="T72" s="472">
        <v>6</v>
      </c>
      <c r="U72" s="472">
        <v>58</v>
      </c>
      <c r="V72" s="472">
        <v>325</v>
      </c>
      <c r="W72" s="472">
        <v>118</v>
      </c>
      <c r="X72" s="472">
        <v>372</v>
      </c>
      <c r="Y72" s="472">
        <v>404</v>
      </c>
    </row>
    <row r="73" spans="1:25" x14ac:dyDescent="0.2">
      <c r="A73" s="471" t="s">
        <v>647</v>
      </c>
      <c r="B73" s="437" t="s">
        <v>648</v>
      </c>
      <c r="C73" s="473">
        <v>97409</v>
      </c>
      <c r="D73" s="437" t="s">
        <v>447</v>
      </c>
      <c r="E73" s="473">
        <v>0</v>
      </c>
      <c r="F73" s="472">
        <v>659</v>
      </c>
      <c r="G73" s="472">
        <v>1577</v>
      </c>
      <c r="H73" s="472">
        <v>259</v>
      </c>
      <c r="I73" s="472">
        <v>191</v>
      </c>
      <c r="J73" s="472">
        <v>38</v>
      </c>
      <c r="K73" s="472">
        <v>171</v>
      </c>
      <c r="L73" s="472">
        <v>38</v>
      </c>
      <c r="M73" s="472">
        <v>705</v>
      </c>
      <c r="N73" s="472">
        <v>83</v>
      </c>
      <c r="O73" s="472">
        <v>105</v>
      </c>
      <c r="P73" s="472">
        <v>183</v>
      </c>
      <c r="Q73" s="472">
        <v>137</v>
      </c>
      <c r="R73" s="472">
        <v>117</v>
      </c>
      <c r="S73" s="472">
        <v>80</v>
      </c>
      <c r="T73" s="472">
        <v>9</v>
      </c>
      <c r="U73" s="472">
        <v>39</v>
      </c>
      <c r="V73" s="472">
        <v>264</v>
      </c>
      <c r="W73" s="472">
        <v>68</v>
      </c>
      <c r="X73" s="472">
        <v>185</v>
      </c>
      <c r="Y73" s="472">
        <v>267</v>
      </c>
    </row>
    <row r="74" spans="1:25" x14ac:dyDescent="0.2">
      <c r="A74" s="471" t="s">
        <v>649</v>
      </c>
      <c r="B74" s="437" t="s">
        <v>650</v>
      </c>
      <c r="C74" s="473">
        <v>97409</v>
      </c>
      <c r="D74" s="437" t="s">
        <v>447</v>
      </c>
      <c r="E74" s="473">
        <v>0</v>
      </c>
      <c r="F74" s="472">
        <v>991</v>
      </c>
      <c r="G74" s="472">
        <v>2354</v>
      </c>
      <c r="H74" s="472">
        <v>414</v>
      </c>
      <c r="I74" s="472">
        <v>306</v>
      </c>
      <c r="J74" s="472">
        <v>61</v>
      </c>
      <c r="K74" s="472">
        <v>210</v>
      </c>
      <c r="L74" s="472">
        <v>65</v>
      </c>
      <c r="M74" s="472">
        <v>1085</v>
      </c>
      <c r="N74" s="472">
        <v>131</v>
      </c>
      <c r="O74" s="472">
        <v>148</v>
      </c>
      <c r="P74" s="472">
        <v>253</v>
      </c>
      <c r="Q74" s="472">
        <v>235</v>
      </c>
      <c r="R74" s="472">
        <v>165</v>
      </c>
      <c r="S74" s="472">
        <v>153</v>
      </c>
      <c r="T74" s="472">
        <v>5</v>
      </c>
      <c r="U74" s="472">
        <v>58</v>
      </c>
      <c r="V74" s="472">
        <v>556</v>
      </c>
      <c r="W74" s="472">
        <v>75</v>
      </c>
      <c r="X74" s="472">
        <v>277</v>
      </c>
      <c r="Y74" s="472">
        <v>450</v>
      </c>
    </row>
    <row r="75" spans="1:25" x14ac:dyDescent="0.2">
      <c r="A75" s="471" t="s">
        <v>651</v>
      </c>
      <c r="B75" s="437" t="s">
        <v>652</v>
      </c>
      <c r="C75" s="473">
        <v>97409</v>
      </c>
      <c r="D75" s="437" t="s">
        <v>447</v>
      </c>
      <c r="E75" s="473">
        <v>0</v>
      </c>
      <c r="F75" s="472">
        <v>1497</v>
      </c>
      <c r="G75" s="472">
        <v>3820</v>
      </c>
      <c r="H75" s="472">
        <v>576</v>
      </c>
      <c r="I75" s="472">
        <v>452</v>
      </c>
      <c r="J75" s="472">
        <v>58</v>
      </c>
      <c r="K75" s="472">
        <v>411</v>
      </c>
      <c r="L75" s="472">
        <v>115</v>
      </c>
      <c r="M75" s="472">
        <v>1849</v>
      </c>
      <c r="N75" s="472">
        <v>259</v>
      </c>
      <c r="O75" s="472">
        <v>268</v>
      </c>
      <c r="P75" s="472">
        <v>469</v>
      </c>
      <c r="Q75" s="472">
        <v>370</v>
      </c>
      <c r="R75" s="472">
        <v>268</v>
      </c>
      <c r="S75" s="472">
        <v>215</v>
      </c>
      <c r="T75" s="472">
        <v>6</v>
      </c>
      <c r="U75" s="472">
        <v>115</v>
      </c>
      <c r="V75" s="472">
        <v>772</v>
      </c>
      <c r="W75" s="472">
        <v>113</v>
      </c>
      <c r="X75" s="472">
        <v>429</v>
      </c>
      <c r="Y75" s="472">
        <v>644</v>
      </c>
    </row>
    <row r="76" spans="1:25" x14ac:dyDescent="0.2">
      <c r="A76" s="471" t="s">
        <v>653</v>
      </c>
      <c r="B76" s="437" t="s">
        <v>654</v>
      </c>
      <c r="C76" s="473">
        <v>97409</v>
      </c>
      <c r="D76" s="437" t="s">
        <v>447</v>
      </c>
      <c r="E76" s="473">
        <v>0</v>
      </c>
      <c r="F76" s="472">
        <v>908</v>
      </c>
      <c r="G76" s="472">
        <v>2341</v>
      </c>
      <c r="H76" s="472">
        <v>300</v>
      </c>
      <c r="I76" s="472">
        <v>184</v>
      </c>
      <c r="J76" s="472">
        <v>55</v>
      </c>
      <c r="K76" s="472">
        <v>369</v>
      </c>
      <c r="L76" s="472">
        <v>75</v>
      </c>
      <c r="M76" s="472">
        <v>1011</v>
      </c>
      <c r="N76" s="472">
        <v>129</v>
      </c>
      <c r="O76" s="472">
        <v>146</v>
      </c>
      <c r="P76" s="472">
        <v>263</v>
      </c>
      <c r="Q76" s="472">
        <v>200</v>
      </c>
      <c r="R76" s="472">
        <v>161</v>
      </c>
      <c r="S76" s="472">
        <v>112</v>
      </c>
      <c r="T76" s="472"/>
      <c r="U76" s="472">
        <v>56</v>
      </c>
      <c r="V76" s="472">
        <v>201</v>
      </c>
      <c r="W76" s="472">
        <v>68</v>
      </c>
      <c r="X76" s="472">
        <v>240</v>
      </c>
      <c r="Y76" s="472">
        <v>286</v>
      </c>
    </row>
    <row r="77" spans="1:25" x14ac:dyDescent="0.2">
      <c r="A77" s="471" t="s">
        <v>655</v>
      </c>
      <c r="B77" s="437" t="s">
        <v>656</v>
      </c>
      <c r="C77" s="473">
        <v>97410</v>
      </c>
      <c r="D77" s="437" t="s">
        <v>448</v>
      </c>
      <c r="E77" s="473">
        <v>0</v>
      </c>
      <c r="F77" s="472">
        <v>1395</v>
      </c>
      <c r="G77" s="472">
        <v>3286</v>
      </c>
      <c r="H77" s="472">
        <v>655</v>
      </c>
      <c r="I77" s="472">
        <v>445</v>
      </c>
      <c r="J77" s="472">
        <v>80</v>
      </c>
      <c r="K77" s="472">
        <v>215</v>
      </c>
      <c r="L77" s="472">
        <v>73</v>
      </c>
      <c r="M77" s="472">
        <v>1596</v>
      </c>
      <c r="N77" s="472">
        <v>246</v>
      </c>
      <c r="O77" s="472">
        <v>269</v>
      </c>
      <c r="P77" s="472">
        <v>423</v>
      </c>
      <c r="Q77" s="472">
        <v>261</v>
      </c>
      <c r="R77" s="472">
        <v>216</v>
      </c>
      <c r="S77" s="472">
        <v>181</v>
      </c>
      <c r="T77" s="472">
        <v>34</v>
      </c>
      <c r="U77" s="472">
        <v>143</v>
      </c>
      <c r="V77" s="472">
        <v>969</v>
      </c>
      <c r="W77" s="472">
        <v>129</v>
      </c>
      <c r="X77" s="472">
        <v>316</v>
      </c>
      <c r="Y77" s="472">
        <v>665</v>
      </c>
    </row>
    <row r="78" spans="1:25" x14ac:dyDescent="0.2">
      <c r="A78" s="471" t="s">
        <v>657</v>
      </c>
      <c r="B78" s="437" t="s">
        <v>658</v>
      </c>
      <c r="C78" s="473">
        <v>97410</v>
      </c>
      <c r="D78" s="437" t="s">
        <v>448</v>
      </c>
      <c r="E78" s="473">
        <v>0</v>
      </c>
      <c r="F78" s="472">
        <v>1224</v>
      </c>
      <c r="G78" s="472">
        <v>2687</v>
      </c>
      <c r="H78" s="472">
        <v>595</v>
      </c>
      <c r="I78" s="472">
        <v>378</v>
      </c>
      <c r="J78" s="472">
        <v>61</v>
      </c>
      <c r="K78" s="472">
        <v>190</v>
      </c>
      <c r="L78" s="472">
        <v>54</v>
      </c>
      <c r="M78" s="472">
        <v>1209</v>
      </c>
      <c r="N78" s="472">
        <v>163</v>
      </c>
      <c r="O78" s="472">
        <v>185</v>
      </c>
      <c r="P78" s="472">
        <v>282</v>
      </c>
      <c r="Q78" s="472">
        <v>230</v>
      </c>
      <c r="R78" s="472">
        <v>201</v>
      </c>
      <c r="S78" s="472">
        <v>148</v>
      </c>
      <c r="T78" s="472">
        <v>23</v>
      </c>
      <c r="U78" s="472">
        <v>91</v>
      </c>
      <c r="V78" s="472">
        <v>747</v>
      </c>
      <c r="W78" s="472">
        <v>93</v>
      </c>
      <c r="X78" s="472">
        <v>355</v>
      </c>
      <c r="Y78" s="472">
        <v>566</v>
      </c>
    </row>
    <row r="79" spans="1:25" x14ac:dyDescent="0.2">
      <c r="A79" s="471" t="s">
        <v>659</v>
      </c>
      <c r="B79" s="437" t="s">
        <v>660</v>
      </c>
      <c r="C79" s="473">
        <v>97410</v>
      </c>
      <c r="D79" s="437" t="s">
        <v>448</v>
      </c>
      <c r="E79" s="473">
        <v>0</v>
      </c>
      <c r="F79" s="472">
        <v>815</v>
      </c>
      <c r="G79" s="472">
        <v>1600</v>
      </c>
      <c r="H79" s="472">
        <v>450</v>
      </c>
      <c r="I79" s="472">
        <v>219</v>
      </c>
      <c r="J79" s="472">
        <v>47</v>
      </c>
      <c r="K79" s="472">
        <v>99</v>
      </c>
      <c r="L79" s="472">
        <v>23</v>
      </c>
      <c r="M79" s="472">
        <v>638</v>
      </c>
      <c r="N79" s="472">
        <v>90</v>
      </c>
      <c r="O79" s="472">
        <v>92</v>
      </c>
      <c r="P79" s="472">
        <v>155</v>
      </c>
      <c r="Q79" s="472">
        <v>126</v>
      </c>
      <c r="R79" s="472">
        <v>81</v>
      </c>
      <c r="S79" s="472">
        <v>94</v>
      </c>
      <c r="T79" s="472">
        <v>29</v>
      </c>
      <c r="U79" s="472">
        <v>66</v>
      </c>
      <c r="V79" s="472">
        <v>460</v>
      </c>
      <c r="W79" s="472">
        <v>84</v>
      </c>
      <c r="X79" s="472">
        <v>220</v>
      </c>
      <c r="Y79" s="472">
        <v>373</v>
      </c>
    </row>
    <row r="80" spans="1:25" x14ac:dyDescent="0.2">
      <c r="A80" s="471" t="s">
        <v>661</v>
      </c>
      <c r="B80" s="437" t="s">
        <v>662</v>
      </c>
      <c r="C80" s="473">
        <v>97410</v>
      </c>
      <c r="D80" s="437" t="s">
        <v>448</v>
      </c>
      <c r="E80" s="473">
        <v>0</v>
      </c>
      <c r="F80" s="472">
        <v>720</v>
      </c>
      <c r="G80" s="472">
        <v>1583</v>
      </c>
      <c r="H80" s="472">
        <v>338</v>
      </c>
      <c r="I80" s="472">
        <v>213</v>
      </c>
      <c r="J80" s="472">
        <v>39</v>
      </c>
      <c r="K80" s="472">
        <v>130</v>
      </c>
      <c r="L80" s="472">
        <v>37</v>
      </c>
      <c r="M80" s="472">
        <v>693</v>
      </c>
      <c r="N80" s="472">
        <v>86</v>
      </c>
      <c r="O80" s="472">
        <v>104</v>
      </c>
      <c r="P80" s="472">
        <v>154</v>
      </c>
      <c r="Q80" s="472">
        <v>138</v>
      </c>
      <c r="R80" s="472">
        <v>111</v>
      </c>
      <c r="S80" s="472">
        <v>100</v>
      </c>
      <c r="T80" s="472"/>
      <c r="U80" s="472">
        <v>44</v>
      </c>
      <c r="V80" s="472">
        <v>357</v>
      </c>
      <c r="W80" s="472">
        <v>70</v>
      </c>
      <c r="X80" s="472">
        <v>212</v>
      </c>
      <c r="Y80" s="472">
        <v>364</v>
      </c>
    </row>
    <row r="81" spans="1:25" x14ac:dyDescent="0.2">
      <c r="A81" s="471" t="s">
        <v>663</v>
      </c>
      <c r="B81" s="437" t="s">
        <v>664</v>
      </c>
      <c r="C81" s="473">
        <v>97410</v>
      </c>
      <c r="D81" s="437" t="s">
        <v>448</v>
      </c>
      <c r="E81" s="473">
        <v>0</v>
      </c>
      <c r="F81" s="472">
        <v>1333</v>
      </c>
      <c r="G81" s="472">
        <v>3159</v>
      </c>
      <c r="H81" s="472">
        <v>573</v>
      </c>
      <c r="I81" s="472">
        <v>487</v>
      </c>
      <c r="J81" s="472">
        <v>68</v>
      </c>
      <c r="K81" s="472">
        <v>205</v>
      </c>
      <c r="L81" s="472">
        <v>61</v>
      </c>
      <c r="M81" s="472">
        <v>1549</v>
      </c>
      <c r="N81" s="472">
        <v>248</v>
      </c>
      <c r="O81" s="472">
        <v>234</v>
      </c>
      <c r="P81" s="472">
        <v>378</v>
      </c>
      <c r="Q81" s="472">
        <v>270</v>
      </c>
      <c r="R81" s="472">
        <v>216</v>
      </c>
      <c r="S81" s="472">
        <v>203</v>
      </c>
      <c r="T81" s="472">
        <v>6</v>
      </c>
      <c r="U81" s="472">
        <v>104</v>
      </c>
      <c r="V81" s="472">
        <v>761</v>
      </c>
      <c r="W81" s="472">
        <v>85</v>
      </c>
      <c r="X81" s="472">
        <v>354</v>
      </c>
      <c r="Y81" s="472">
        <v>724</v>
      </c>
    </row>
    <row r="82" spans="1:25" x14ac:dyDescent="0.2">
      <c r="A82" s="471" t="s">
        <v>665</v>
      </c>
      <c r="B82" s="437" t="s">
        <v>666</v>
      </c>
      <c r="C82" s="473">
        <v>97410</v>
      </c>
      <c r="D82" s="437" t="s">
        <v>448</v>
      </c>
      <c r="E82" s="473">
        <v>0</v>
      </c>
      <c r="F82" s="472">
        <v>1577</v>
      </c>
      <c r="G82" s="472">
        <v>3977</v>
      </c>
      <c r="H82" s="472">
        <v>676</v>
      </c>
      <c r="I82" s="472">
        <v>457</v>
      </c>
      <c r="J82" s="472">
        <v>65</v>
      </c>
      <c r="K82" s="472">
        <v>379</v>
      </c>
      <c r="L82" s="472">
        <v>115</v>
      </c>
      <c r="M82" s="472">
        <v>1956</v>
      </c>
      <c r="N82" s="472">
        <v>304</v>
      </c>
      <c r="O82" s="472">
        <v>286</v>
      </c>
      <c r="P82" s="472">
        <v>504</v>
      </c>
      <c r="Q82" s="472">
        <v>378</v>
      </c>
      <c r="R82" s="472">
        <v>266</v>
      </c>
      <c r="S82" s="472">
        <v>218</v>
      </c>
      <c r="T82" s="472">
        <v>10</v>
      </c>
      <c r="U82" s="472">
        <v>124</v>
      </c>
      <c r="V82" s="472">
        <v>759</v>
      </c>
      <c r="W82" s="472">
        <v>221</v>
      </c>
      <c r="X82" s="472">
        <v>350</v>
      </c>
      <c r="Y82" s="472">
        <v>719</v>
      </c>
    </row>
    <row r="83" spans="1:25" x14ac:dyDescent="0.2">
      <c r="A83" s="471" t="s">
        <v>667</v>
      </c>
      <c r="B83" s="437" t="s">
        <v>668</v>
      </c>
      <c r="C83" s="473">
        <v>97410</v>
      </c>
      <c r="D83" s="437" t="s">
        <v>448</v>
      </c>
      <c r="E83" s="473">
        <v>0</v>
      </c>
      <c r="F83" s="472">
        <v>1171</v>
      </c>
      <c r="G83" s="472">
        <v>3185</v>
      </c>
      <c r="H83" s="472">
        <v>361</v>
      </c>
      <c r="I83" s="472">
        <v>347</v>
      </c>
      <c r="J83" s="472">
        <v>53</v>
      </c>
      <c r="K83" s="472">
        <v>410</v>
      </c>
      <c r="L83" s="472">
        <v>107</v>
      </c>
      <c r="M83" s="472">
        <v>1548</v>
      </c>
      <c r="N83" s="472">
        <v>205</v>
      </c>
      <c r="O83" s="472">
        <v>238</v>
      </c>
      <c r="P83" s="472">
        <v>366</v>
      </c>
      <c r="Q83" s="472">
        <v>339</v>
      </c>
      <c r="R83" s="472">
        <v>241</v>
      </c>
      <c r="S83" s="472">
        <v>159</v>
      </c>
      <c r="T83" s="472">
        <v>6</v>
      </c>
      <c r="U83" s="472">
        <v>71</v>
      </c>
      <c r="V83" s="472">
        <v>554</v>
      </c>
      <c r="W83" s="472">
        <v>61</v>
      </c>
      <c r="X83" s="472">
        <v>325</v>
      </c>
      <c r="Y83" s="472">
        <v>480</v>
      </c>
    </row>
    <row r="84" spans="1:25" x14ac:dyDescent="0.2">
      <c r="A84" s="471" t="s">
        <v>669</v>
      </c>
      <c r="B84" s="437" t="s">
        <v>670</v>
      </c>
      <c r="C84" s="473">
        <v>97410</v>
      </c>
      <c r="D84" s="437" t="s">
        <v>448</v>
      </c>
      <c r="E84" s="473">
        <v>0</v>
      </c>
      <c r="F84" s="472">
        <v>1279</v>
      </c>
      <c r="G84" s="472">
        <v>3126</v>
      </c>
      <c r="H84" s="472">
        <v>496</v>
      </c>
      <c r="I84" s="472">
        <v>295</v>
      </c>
      <c r="J84" s="472">
        <v>64</v>
      </c>
      <c r="K84" s="472">
        <v>424</v>
      </c>
      <c r="L84" s="472">
        <v>101</v>
      </c>
      <c r="M84" s="472">
        <v>1359</v>
      </c>
      <c r="N84" s="472">
        <v>189</v>
      </c>
      <c r="O84" s="472">
        <v>191</v>
      </c>
      <c r="P84" s="472">
        <v>348</v>
      </c>
      <c r="Q84" s="472">
        <v>276</v>
      </c>
      <c r="R84" s="472">
        <v>213</v>
      </c>
      <c r="S84" s="472">
        <v>142</v>
      </c>
      <c r="T84" s="472">
        <v>6</v>
      </c>
      <c r="U84" s="472">
        <v>71</v>
      </c>
      <c r="V84" s="472">
        <v>384</v>
      </c>
      <c r="W84" s="472">
        <v>106</v>
      </c>
      <c r="X84" s="472">
        <v>361</v>
      </c>
      <c r="Y84" s="472">
        <v>433</v>
      </c>
    </row>
    <row r="85" spans="1:25" x14ac:dyDescent="0.2">
      <c r="A85" s="471" t="s">
        <v>671</v>
      </c>
      <c r="B85" s="437" t="s">
        <v>672</v>
      </c>
      <c r="C85" s="473">
        <v>97410</v>
      </c>
      <c r="D85" s="437" t="s">
        <v>448</v>
      </c>
      <c r="E85" s="473">
        <v>0</v>
      </c>
      <c r="F85" s="472">
        <v>900</v>
      </c>
      <c r="G85" s="472">
        <v>2287</v>
      </c>
      <c r="H85" s="472">
        <v>335</v>
      </c>
      <c r="I85" s="472">
        <v>216</v>
      </c>
      <c r="J85" s="472">
        <v>36</v>
      </c>
      <c r="K85" s="472">
        <v>313</v>
      </c>
      <c r="L85" s="472">
        <v>65</v>
      </c>
      <c r="M85" s="472">
        <v>1036</v>
      </c>
      <c r="N85" s="472">
        <v>130</v>
      </c>
      <c r="O85" s="472">
        <v>136</v>
      </c>
      <c r="P85" s="472">
        <v>266</v>
      </c>
      <c r="Q85" s="472">
        <v>207</v>
      </c>
      <c r="R85" s="472">
        <v>173</v>
      </c>
      <c r="S85" s="472">
        <v>124</v>
      </c>
      <c r="T85" s="472"/>
      <c r="U85" s="472">
        <v>50</v>
      </c>
      <c r="V85" s="472">
        <v>259</v>
      </c>
      <c r="W85" s="472">
        <v>70</v>
      </c>
      <c r="X85" s="472">
        <v>251</v>
      </c>
      <c r="Y85" s="472">
        <v>284</v>
      </c>
    </row>
    <row r="86" spans="1:25" x14ac:dyDescent="0.2">
      <c r="A86" s="471" t="s">
        <v>673</v>
      </c>
      <c r="B86" s="437" t="s">
        <v>674</v>
      </c>
      <c r="C86" s="473">
        <v>97410</v>
      </c>
      <c r="D86" s="437" t="s">
        <v>448</v>
      </c>
      <c r="E86" s="473">
        <v>3</v>
      </c>
      <c r="F86" s="472"/>
      <c r="G86" s="472"/>
      <c r="H86" s="472"/>
      <c r="I86" s="472"/>
      <c r="J86" s="472"/>
      <c r="K86" s="472"/>
      <c r="L86" s="472"/>
      <c r="M86" s="472"/>
      <c r="N86" s="472"/>
      <c r="O86" s="472"/>
      <c r="P86" s="472"/>
      <c r="Q86" s="472"/>
      <c r="R86" s="472"/>
      <c r="S86" s="472"/>
      <c r="T86" s="472"/>
      <c r="U86" s="472"/>
      <c r="V86" s="472"/>
      <c r="W86" s="472"/>
      <c r="X86" s="472"/>
      <c r="Y86" s="472"/>
    </row>
    <row r="87" spans="1:25" x14ac:dyDescent="0.2">
      <c r="A87" s="471" t="s">
        <v>675</v>
      </c>
      <c r="B87" s="437" t="s">
        <v>676</v>
      </c>
      <c r="C87" s="473">
        <v>97410</v>
      </c>
      <c r="D87" s="437" t="s">
        <v>448</v>
      </c>
      <c r="E87" s="473">
        <v>0</v>
      </c>
      <c r="F87" s="472">
        <v>968</v>
      </c>
      <c r="G87" s="472">
        <v>2270</v>
      </c>
      <c r="H87" s="472">
        <v>385</v>
      </c>
      <c r="I87" s="472">
        <v>212</v>
      </c>
      <c r="J87" s="472">
        <v>79</v>
      </c>
      <c r="K87" s="472">
        <v>292</v>
      </c>
      <c r="L87" s="472">
        <v>56</v>
      </c>
      <c r="M87" s="472">
        <v>932</v>
      </c>
      <c r="N87" s="472">
        <v>116</v>
      </c>
      <c r="O87" s="472">
        <v>132</v>
      </c>
      <c r="P87" s="472">
        <v>209</v>
      </c>
      <c r="Q87" s="472">
        <v>202</v>
      </c>
      <c r="R87" s="472">
        <v>155</v>
      </c>
      <c r="S87" s="472">
        <v>118</v>
      </c>
      <c r="T87" s="472"/>
      <c r="U87" s="472">
        <v>46</v>
      </c>
      <c r="V87" s="472">
        <v>229</v>
      </c>
      <c r="W87" s="472">
        <v>94</v>
      </c>
      <c r="X87" s="472">
        <v>273</v>
      </c>
      <c r="Y87" s="472">
        <v>388</v>
      </c>
    </row>
    <row r="88" spans="1:25" x14ac:dyDescent="0.2">
      <c r="A88" s="471" t="s">
        <v>677</v>
      </c>
      <c r="B88" s="437" t="s">
        <v>678</v>
      </c>
      <c r="C88" s="473">
        <v>97410</v>
      </c>
      <c r="D88" s="437" t="s">
        <v>448</v>
      </c>
      <c r="E88" s="473">
        <v>0</v>
      </c>
      <c r="F88" s="472">
        <v>1335</v>
      </c>
      <c r="G88" s="472">
        <v>3327</v>
      </c>
      <c r="H88" s="472">
        <v>484</v>
      </c>
      <c r="I88" s="472">
        <v>376</v>
      </c>
      <c r="J88" s="472">
        <v>71</v>
      </c>
      <c r="K88" s="472">
        <v>404</v>
      </c>
      <c r="L88" s="472">
        <v>96</v>
      </c>
      <c r="M88" s="472">
        <v>1515</v>
      </c>
      <c r="N88" s="472">
        <v>191</v>
      </c>
      <c r="O88" s="472">
        <v>229</v>
      </c>
      <c r="P88" s="472">
        <v>388</v>
      </c>
      <c r="Q88" s="472">
        <v>317</v>
      </c>
      <c r="R88" s="472">
        <v>221</v>
      </c>
      <c r="S88" s="472">
        <v>169</v>
      </c>
      <c r="T88" s="472">
        <v>6</v>
      </c>
      <c r="U88" s="472">
        <v>94</v>
      </c>
      <c r="V88" s="472">
        <v>564</v>
      </c>
      <c r="W88" s="472">
        <v>92</v>
      </c>
      <c r="X88" s="472">
        <v>356</v>
      </c>
      <c r="Y88" s="472">
        <v>584</v>
      </c>
    </row>
    <row r="89" spans="1:25" x14ac:dyDescent="0.2">
      <c r="A89" s="471" t="s">
        <v>679</v>
      </c>
      <c r="B89" s="437" t="s">
        <v>680</v>
      </c>
      <c r="C89" s="473">
        <v>97410</v>
      </c>
      <c r="D89" s="437" t="s">
        <v>448</v>
      </c>
      <c r="E89" s="473">
        <v>0</v>
      </c>
      <c r="F89" s="472">
        <v>620</v>
      </c>
      <c r="G89" s="472">
        <v>1494</v>
      </c>
      <c r="H89" s="472">
        <v>243</v>
      </c>
      <c r="I89" s="472">
        <v>123</v>
      </c>
      <c r="J89" s="472">
        <v>36</v>
      </c>
      <c r="K89" s="472">
        <v>218</v>
      </c>
      <c r="L89" s="472">
        <v>36</v>
      </c>
      <c r="M89" s="472">
        <v>624</v>
      </c>
      <c r="N89" s="472">
        <v>85</v>
      </c>
      <c r="O89" s="472">
        <v>94</v>
      </c>
      <c r="P89" s="472">
        <v>140</v>
      </c>
      <c r="Q89" s="472">
        <v>132</v>
      </c>
      <c r="R89" s="472">
        <v>103</v>
      </c>
      <c r="S89" s="472">
        <v>70</v>
      </c>
      <c r="T89" s="472"/>
      <c r="U89" s="472">
        <v>33</v>
      </c>
      <c r="V89" s="472">
        <v>145</v>
      </c>
      <c r="W89" s="472">
        <v>64</v>
      </c>
      <c r="X89" s="472">
        <v>175</v>
      </c>
      <c r="Y89" s="472">
        <v>220</v>
      </c>
    </row>
    <row r="90" spans="1:25" x14ac:dyDescent="0.2">
      <c r="A90" s="471" t="s">
        <v>681</v>
      </c>
      <c r="B90" s="437" t="s">
        <v>682</v>
      </c>
      <c r="C90" s="473">
        <v>97410</v>
      </c>
      <c r="D90" s="437" t="s">
        <v>448</v>
      </c>
      <c r="E90" s="473">
        <v>3</v>
      </c>
      <c r="F90" s="472"/>
      <c r="G90" s="472"/>
      <c r="H90" s="472"/>
      <c r="I90" s="472"/>
      <c r="J90" s="472"/>
      <c r="K90" s="472"/>
      <c r="L90" s="472"/>
      <c r="M90" s="472"/>
      <c r="N90" s="472"/>
      <c r="O90" s="472"/>
      <c r="P90" s="472"/>
      <c r="Q90" s="472"/>
      <c r="R90" s="472"/>
      <c r="S90" s="472"/>
      <c r="T90" s="472"/>
      <c r="U90" s="472"/>
      <c r="V90" s="472"/>
      <c r="W90" s="472"/>
      <c r="X90" s="472"/>
      <c r="Y90" s="472"/>
    </row>
    <row r="91" spans="1:25" x14ac:dyDescent="0.2">
      <c r="A91" s="471" t="s">
        <v>683</v>
      </c>
      <c r="B91" s="437" t="s">
        <v>684</v>
      </c>
      <c r="C91" s="473">
        <v>97411</v>
      </c>
      <c r="D91" s="437" t="s">
        <v>449</v>
      </c>
      <c r="E91" s="473">
        <v>0</v>
      </c>
      <c r="F91" s="472">
        <v>542</v>
      </c>
      <c r="G91" s="472">
        <v>1302</v>
      </c>
      <c r="H91" s="472">
        <v>235</v>
      </c>
      <c r="I91" s="472">
        <v>129</v>
      </c>
      <c r="J91" s="472">
        <v>21</v>
      </c>
      <c r="K91" s="472">
        <v>157</v>
      </c>
      <c r="L91" s="472">
        <v>38</v>
      </c>
      <c r="M91" s="472">
        <v>578</v>
      </c>
      <c r="N91" s="472">
        <v>61</v>
      </c>
      <c r="O91" s="472">
        <v>90</v>
      </c>
      <c r="P91" s="472">
        <v>167</v>
      </c>
      <c r="Q91" s="472">
        <v>116</v>
      </c>
      <c r="R91" s="472">
        <v>85</v>
      </c>
      <c r="S91" s="472">
        <v>59</v>
      </c>
      <c r="T91" s="472"/>
      <c r="U91" s="472">
        <v>32</v>
      </c>
      <c r="V91" s="472">
        <v>281</v>
      </c>
      <c r="W91" s="472">
        <v>37</v>
      </c>
      <c r="X91" s="472">
        <v>113</v>
      </c>
      <c r="Y91" s="472">
        <v>153</v>
      </c>
    </row>
    <row r="92" spans="1:25" x14ac:dyDescent="0.2">
      <c r="A92" s="471" t="s">
        <v>685</v>
      </c>
      <c r="B92" s="437" t="s">
        <v>686</v>
      </c>
      <c r="C92" s="473">
        <v>97411</v>
      </c>
      <c r="D92" s="437" t="s">
        <v>449</v>
      </c>
      <c r="E92" s="473">
        <v>0</v>
      </c>
      <c r="F92" s="472">
        <v>927</v>
      </c>
      <c r="G92" s="472">
        <v>2055</v>
      </c>
      <c r="H92" s="472">
        <v>452</v>
      </c>
      <c r="I92" s="472">
        <v>271</v>
      </c>
      <c r="J92" s="472">
        <v>39</v>
      </c>
      <c r="K92" s="472">
        <v>165</v>
      </c>
      <c r="L92" s="472">
        <v>36</v>
      </c>
      <c r="M92" s="472">
        <v>924</v>
      </c>
      <c r="N92" s="472">
        <v>115</v>
      </c>
      <c r="O92" s="472">
        <v>122</v>
      </c>
      <c r="P92" s="472">
        <v>226</v>
      </c>
      <c r="Q92" s="472">
        <v>195</v>
      </c>
      <c r="R92" s="472">
        <v>148</v>
      </c>
      <c r="S92" s="472">
        <v>118</v>
      </c>
      <c r="T92" s="472">
        <v>29</v>
      </c>
      <c r="U92" s="472">
        <v>72</v>
      </c>
      <c r="V92" s="472">
        <v>540</v>
      </c>
      <c r="W92" s="472">
        <v>33</v>
      </c>
      <c r="X92" s="472">
        <v>275</v>
      </c>
      <c r="Y92" s="472">
        <v>335</v>
      </c>
    </row>
    <row r="93" spans="1:25" x14ac:dyDescent="0.2">
      <c r="A93" s="471" t="s">
        <v>687</v>
      </c>
      <c r="B93" s="437" t="s">
        <v>688</v>
      </c>
      <c r="C93" s="473">
        <v>97411</v>
      </c>
      <c r="D93" s="437" t="s">
        <v>449</v>
      </c>
      <c r="E93" s="473">
        <v>0</v>
      </c>
      <c r="F93" s="472">
        <v>468</v>
      </c>
      <c r="G93" s="472">
        <v>1168</v>
      </c>
      <c r="H93" s="472">
        <v>181</v>
      </c>
      <c r="I93" s="472">
        <v>74</v>
      </c>
      <c r="J93" s="472">
        <v>27</v>
      </c>
      <c r="K93" s="472">
        <v>186</v>
      </c>
      <c r="L93" s="472">
        <v>43</v>
      </c>
      <c r="M93" s="472">
        <v>487</v>
      </c>
      <c r="N93" s="472">
        <v>67</v>
      </c>
      <c r="O93" s="472">
        <v>80</v>
      </c>
      <c r="P93" s="472">
        <v>124</v>
      </c>
      <c r="Q93" s="472">
        <v>117</v>
      </c>
      <c r="R93" s="472">
        <v>73</v>
      </c>
      <c r="S93" s="472">
        <v>26</v>
      </c>
      <c r="T93" s="472">
        <v>11</v>
      </c>
      <c r="U93" s="472">
        <v>21</v>
      </c>
      <c r="V93" s="472">
        <v>186</v>
      </c>
      <c r="W93" s="472">
        <v>14</v>
      </c>
      <c r="X93" s="472">
        <v>108</v>
      </c>
      <c r="Y93" s="472">
        <v>101</v>
      </c>
    </row>
    <row r="94" spans="1:25" x14ac:dyDescent="0.2">
      <c r="A94" s="471" t="s">
        <v>689</v>
      </c>
      <c r="B94" s="437" t="s">
        <v>690</v>
      </c>
      <c r="C94" s="473">
        <v>97411</v>
      </c>
      <c r="D94" s="437" t="s">
        <v>449</v>
      </c>
      <c r="E94" s="473">
        <v>0</v>
      </c>
      <c r="F94" s="472">
        <v>443</v>
      </c>
      <c r="G94" s="472">
        <v>1064</v>
      </c>
      <c r="H94" s="472">
        <v>163</v>
      </c>
      <c r="I94" s="472">
        <v>93</v>
      </c>
      <c r="J94" s="472">
        <v>36</v>
      </c>
      <c r="K94" s="472">
        <v>151</v>
      </c>
      <c r="L94" s="472">
        <v>37</v>
      </c>
      <c r="M94" s="472">
        <v>434</v>
      </c>
      <c r="N94" s="472">
        <v>55</v>
      </c>
      <c r="O94" s="472">
        <v>66</v>
      </c>
      <c r="P94" s="472">
        <v>105</v>
      </c>
      <c r="Q94" s="472">
        <v>93</v>
      </c>
      <c r="R94" s="472">
        <v>68</v>
      </c>
      <c r="S94" s="472">
        <v>47</v>
      </c>
      <c r="T94" s="472">
        <v>8</v>
      </c>
      <c r="U94" s="472">
        <v>13</v>
      </c>
      <c r="V94" s="472">
        <v>195</v>
      </c>
      <c r="W94" s="472">
        <v>24</v>
      </c>
      <c r="X94" s="472">
        <v>100</v>
      </c>
      <c r="Y94" s="472">
        <v>113</v>
      </c>
    </row>
    <row r="95" spans="1:25" x14ac:dyDescent="0.2">
      <c r="A95" s="471" t="s">
        <v>691</v>
      </c>
      <c r="B95" s="437" t="s">
        <v>692</v>
      </c>
      <c r="C95" s="473">
        <v>97411</v>
      </c>
      <c r="D95" s="437" t="s">
        <v>449</v>
      </c>
      <c r="E95" s="473">
        <v>0</v>
      </c>
      <c r="F95" s="472">
        <v>1534</v>
      </c>
      <c r="G95" s="472">
        <v>3553</v>
      </c>
      <c r="H95" s="472">
        <v>705</v>
      </c>
      <c r="I95" s="472">
        <v>401</v>
      </c>
      <c r="J95" s="472">
        <v>92</v>
      </c>
      <c r="K95" s="472">
        <v>336</v>
      </c>
      <c r="L95" s="472">
        <v>92</v>
      </c>
      <c r="M95" s="472">
        <v>1583</v>
      </c>
      <c r="N95" s="472">
        <v>230</v>
      </c>
      <c r="O95" s="472">
        <v>226</v>
      </c>
      <c r="P95" s="472">
        <v>420</v>
      </c>
      <c r="Q95" s="472">
        <v>314</v>
      </c>
      <c r="R95" s="472">
        <v>213</v>
      </c>
      <c r="S95" s="472">
        <v>180</v>
      </c>
      <c r="T95" s="472">
        <v>28</v>
      </c>
      <c r="U95" s="472">
        <v>84</v>
      </c>
      <c r="V95" s="472">
        <v>1010</v>
      </c>
      <c r="W95" s="472">
        <v>119</v>
      </c>
      <c r="X95" s="472">
        <v>367</v>
      </c>
      <c r="Y95" s="472">
        <v>526</v>
      </c>
    </row>
    <row r="96" spans="1:25" x14ac:dyDescent="0.2">
      <c r="A96" s="471" t="s">
        <v>693</v>
      </c>
      <c r="B96" s="437" t="s">
        <v>694</v>
      </c>
      <c r="C96" s="473">
        <v>97411</v>
      </c>
      <c r="D96" s="437" t="s">
        <v>449</v>
      </c>
      <c r="E96" s="473">
        <v>0</v>
      </c>
      <c r="F96" s="472">
        <v>857</v>
      </c>
      <c r="G96" s="472">
        <v>1823</v>
      </c>
      <c r="H96" s="472">
        <v>433</v>
      </c>
      <c r="I96" s="472">
        <v>225</v>
      </c>
      <c r="J96" s="472">
        <v>47</v>
      </c>
      <c r="K96" s="472">
        <v>152</v>
      </c>
      <c r="L96" s="472">
        <v>37</v>
      </c>
      <c r="M96" s="472">
        <v>763</v>
      </c>
      <c r="N96" s="472">
        <v>129</v>
      </c>
      <c r="O96" s="472">
        <v>119</v>
      </c>
      <c r="P96" s="472">
        <v>162</v>
      </c>
      <c r="Q96" s="472">
        <v>153</v>
      </c>
      <c r="R96" s="472">
        <v>115</v>
      </c>
      <c r="S96" s="472">
        <v>85</v>
      </c>
      <c r="T96" s="472"/>
      <c r="U96" s="472">
        <v>53</v>
      </c>
      <c r="V96" s="472">
        <v>565</v>
      </c>
      <c r="W96" s="472">
        <v>63</v>
      </c>
      <c r="X96" s="472">
        <v>201</v>
      </c>
      <c r="Y96" s="472">
        <v>343</v>
      </c>
    </row>
    <row r="97" spans="1:25" x14ac:dyDescent="0.2">
      <c r="A97" s="471" t="s">
        <v>695</v>
      </c>
      <c r="B97" s="437" t="s">
        <v>696</v>
      </c>
      <c r="C97" s="473">
        <v>97411</v>
      </c>
      <c r="D97" s="437" t="s">
        <v>449</v>
      </c>
      <c r="E97" s="473">
        <v>0</v>
      </c>
      <c r="F97" s="472">
        <v>968</v>
      </c>
      <c r="G97" s="472">
        <v>1727</v>
      </c>
      <c r="H97" s="472">
        <v>604</v>
      </c>
      <c r="I97" s="472">
        <v>193</v>
      </c>
      <c r="J97" s="472">
        <v>65</v>
      </c>
      <c r="K97" s="472">
        <v>106</v>
      </c>
      <c r="L97" s="472">
        <v>23</v>
      </c>
      <c r="M97" s="472">
        <v>585</v>
      </c>
      <c r="N97" s="472">
        <v>89</v>
      </c>
      <c r="O97" s="472">
        <v>80</v>
      </c>
      <c r="P97" s="472">
        <v>134</v>
      </c>
      <c r="Q97" s="472">
        <v>108</v>
      </c>
      <c r="R97" s="472">
        <v>68</v>
      </c>
      <c r="S97" s="472">
        <v>106</v>
      </c>
      <c r="T97" s="472">
        <v>62</v>
      </c>
      <c r="U97" s="472">
        <v>47</v>
      </c>
      <c r="V97" s="472">
        <v>712</v>
      </c>
      <c r="W97" s="472">
        <v>84</v>
      </c>
      <c r="X97" s="472">
        <v>214</v>
      </c>
      <c r="Y97" s="472">
        <v>274</v>
      </c>
    </row>
    <row r="98" spans="1:25" x14ac:dyDescent="0.2">
      <c r="A98" s="471" t="s">
        <v>697</v>
      </c>
      <c r="B98" s="437" t="s">
        <v>698</v>
      </c>
      <c r="C98" s="473">
        <v>97411</v>
      </c>
      <c r="D98" s="437" t="s">
        <v>449</v>
      </c>
      <c r="E98" s="473">
        <v>0</v>
      </c>
      <c r="F98" s="472">
        <v>785</v>
      </c>
      <c r="G98" s="472">
        <v>1657</v>
      </c>
      <c r="H98" s="472">
        <v>420</v>
      </c>
      <c r="I98" s="472">
        <v>201</v>
      </c>
      <c r="J98" s="472">
        <v>44</v>
      </c>
      <c r="K98" s="472">
        <v>120</v>
      </c>
      <c r="L98" s="472">
        <v>36</v>
      </c>
      <c r="M98" s="472">
        <v>702</v>
      </c>
      <c r="N98" s="472">
        <v>105</v>
      </c>
      <c r="O98" s="472">
        <v>109</v>
      </c>
      <c r="P98" s="472">
        <v>171</v>
      </c>
      <c r="Q98" s="472">
        <v>133</v>
      </c>
      <c r="R98" s="472">
        <v>98</v>
      </c>
      <c r="S98" s="472">
        <v>86</v>
      </c>
      <c r="T98" s="472">
        <v>13</v>
      </c>
      <c r="U98" s="472">
        <v>47</v>
      </c>
      <c r="V98" s="472">
        <v>513</v>
      </c>
      <c r="W98" s="472">
        <v>40</v>
      </c>
      <c r="X98" s="472">
        <v>195</v>
      </c>
      <c r="Y98" s="472">
        <v>302</v>
      </c>
    </row>
    <row r="99" spans="1:25" x14ac:dyDescent="0.2">
      <c r="A99" s="471" t="s">
        <v>699</v>
      </c>
      <c r="B99" s="437" t="s">
        <v>700</v>
      </c>
      <c r="C99" s="473">
        <v>97411</v>
      </c>
      <c r="D99" s="437" t="s">
        <v>449</v>
      </c>
      <c r="E99" s="473">
        <v>0</v>
      </c>
      <c r="F99" s="472">
        <v>832</v>
      </c>
      <c r="G99" s="472">
        <v>1521</v>
      </c>
      <c r="H99" s="472">
        <v>503</v>
      </c>
      <c r="I99" s="472">
        <v>161</v>
      </c>
      <c r="J99" s="472">
        <v>51</v>
      </c>
      <c r="K99" s="472">
        <v>117</v>
      </c>
      <c r="L99" s="472">
        <v>27</v>
      </c>
      <c r="M99" s="472">
        <v>512</v>
      </c>
      <c r="N99" s="472">
        <v>60</v>
      </c>
      <c r="O99" s="472">
        <v>68</v>
      </c>
      <c r="P99" s="472">
        <v>126</v>
      </c>
      <c r="Q99" s="472">
        <v>104</v>
      </c>
      <c r="R99" s="472">
        <v>73</v>
      </c>
      <c r="S99" s="472">
        <v>81</v>
      </c>
      <c r="T99" s="472">
        <v>32</v>
      </c>
      <c r="U99" s="472">
        <v>41</v>
      </c>
      <c r="V99" s="472">
        <v>567</v>
      </c>
      <c r="W99" s="472">
        <v>60</v>
      </c>
      <c r="X99" s="472">
        <v>195</v>
      </c>
      <c r="Y99" s="472">
        <v>222</v>
      </c>
    </row>
    <row r="100" spans="1:25" x14ac:dyDescent="0.2">
      <c r="A100" s="471" t="s">
        <v>701</v>
      </c>
      <c r="B100" s="437" t="s">
        <v>702</v>
      </c>
      <c r="C100" s="473">
        <v>97411</v>
      </c>
      <c r="D100" s="437" t="s">
        <v>449</v>
      </c>
      <c r="E100" s="473">
        <v>0</v>
      </c>
      <c r="F100" s="472">
        <v>672</v>
      </c>
      <c r="G100" s="472">
        <v>1453</v>
      </c>
      <c r="H100" s="472">
        <v>312</v>
      </c>
      <c r="I100" s="472">
        <v>151</v>
      </c>
      <c r="J100" s="472">
        <v>32</v>
      </c>
      <c r="K100" s="472">
        <v>177</v>
      </c>
      <c r="L100" s="472">
        <v>34</v>
      </c>
      <c r="M100" s="472">
        <v>572</v>
      </c>
      <c r="N100" s="472">
        <v>84</v>
      </c>
      <c r="O100" s="472">
        <v>84</v>
      </c>
      <c r="P100" s="472">
        <v>134</v>
      </c>
      <c r="Q100" s="472">
        <v>115</v>
      </c>
      <c r="R100" s="472">
        <v>91</v>
      </c>
      <c r="S100" s="472">
        <v>64</v>
      </c>
      <c r="T100" s="472">
        <v>18</v>
      </c>
      <c r="U100" s="472">
        <v>36</v>
      </c>
      <c r="V100" s="472">
        <v>334</v>
      </c>
      <c r="W100" s="472">
        <v>45</v>
      </c>
      <c r="X100" s="472">
        <v>143</v>
      </c>
      <c r="Y100" s="472">
        <v>212</v>
      </c>
    </row>
    <row r="101" spans="1:25" x14ac:dyDescent="0.2">
      <c r="A101" s="471" t="s">
        <v>703</v>
      </c>
      <c r="B101" s="437" t="s">
        <v>704</v>
      </c>
      <c r="C101" s="473">
        <v>97411</v>
      </c>
      <c r="D101" s="437" t="s">
        <v>449</v>
      </c>
      <c r="E101" s="473">
        <v>0</v>
      </c>
      <c r="F101" s="472">
        <v>356</v>
      </c>
      <c r="G101" s="472">
        <v>790</v>
      </c>
      <c r="H101" s="472">
        <v>169</v>
      </c>
      <c r="I101" s="472">
        <v>62</v>
      </c>
      <c r="J101" s="472">
        <v>9</v>
      </c>
      <c r="K101" s="472">
        <v>116</v>
      </c>
      <c r="L101" s="472">
        <v>20</v>
      </c>
      <c r="M101" s="472">
        <v>309</v>
      </c>
      <c r="N101" s="472">
        <v>31</v>
      </c>
      <c r="O101" s="472">
        <v>38</v>
      </c>
      <c r="P101" s="472">
        <v>79</v>
      </c>
      <c r="Q101" s="472">
        <v>73</v>
      </c>
      <c r="R101" s="472">
        <v>61</v>
      </c>
      <c r="S101" s="472">
        <v>27</v>
      </c>
      <c r="T101" s="472">
        <v>30</v>
      </c>
      <c r="U101" s="472">
        <v>13</v>
      </c>
      <c r="V101" s="472">
        <v>133</v>
      </c>
      <c r="W101" s="472">
        <v>24</v>
      </c>
      <c r="X101" s="472">
        <v>70</v>
      </c>
      <c r="Y101" s="472">
        <v>48</v>
      </c>
    </row>
    <row r="102" spans="1:25" x14ac:dyDescent="0.2">
      <c r="A102" s="471" t="s">
        <v>705</v>
      </c>
      <c r="B102" s="437" t="s">
        <v>706</v>
      </c>
      <c r="C102" s="473">
        <v>97411</v>
      </c>
      <c r="D102" s="437" t="s">
        <v>449</v>
      </c>
      <c r="E102" s="473">
        <v>0</v>
      </c>
      <c r="F102" s="472">
        <v>422</v>
      </c>
      <c r="G102" s="472">
        <v>910</v>
      </c>
      <c r="H102" s="472">
        <v>199</v>
      </c>
      <c r="I102" s="472">
        <v>89</v>
      </c>
      <c r="J102" s="472">
        <v>20</v>
      </c>
      <c r="K102" s="472">
        <v>114</v>
      </c>
      <c r="L102" s="472">
        <v>18</v>
      </c>
      <c r="M102" s="472">
        <v>353</v>
      </c>
      <c r="N102" s="472">
        <v>40</v>
      </c>
      <c r="O102" s="472">
        <v>58</v>
      </c>
      <c r="P102" s="472">
        <v>89</v>
      </c>
      <c r="Q102" s="472">
        <v>74</v>
      </c>
      <c r="R102" s="472">
        <v>55</v>
      </c>
      <c r="S102" s="472">
        <v>37</v>
      </c>
      <c r="T102" s="472">
        <v>11</v>
      </c>
      <c r="U102" s="472">
        <v>19</v>
      </c>
      <c r="V102" s="472">
        <v>201</v>
      </c>
      <c r="W102" s="472">
        <v>34</v>
      </c>
      <c r="X102" s="472">
        <v>89</v>
      </c>
      <c r="Y102" s="472">
        <v>94</v>
      </c>
    </row>
    <row r="103" spans="1:25" x14ac:dyDescent="0.2">
      <c r="A103" s="471" t="s">
        <v>707</v>
      </c>
      <c r="B103" s="437" t="s">
        <v>708</v>
      </c>
      <c r="C103" s="473">
        <v>97411</v>
      </c>
      <c r="D103" s="437" t="s">
        <v>449</v>
      </c>
      <c r="E103" s="473">
        <v>0</v>
      </c>
      <c r="F103" s="472">
        <v>583</v>
      </c>
      <c r="G103" s="472">
        <v>1239</v>
      </c>
      <c r="H103" s="472">
        <v>296</v>
      </c>
      <c r="I103" s="472">
        <v>132</v>
      </c>
      <c r="J103" s="472">
        <v>27</v>
      </c>
      <c r="K103" s="472">
        <v>128</v>
      </c>
      <c r="L103" s="472">
        <v>22</v>
      </c>
      <c r="M103" s="472">
        <v>498</v>
      </c>
      <c r="N103" s="472">
        <v>73</v>
      </c>
      <c r="O103" s="472">
        <v>70</v>
      </c>
      <c r="P103" s="472">
        <v>119</v>
      </c>
      <c r="Q103" s="472">
        <v>84</v>
      </c>
      <c r="R103" s="472">
        <v>89</v>
      </c>
      <c r="S103" s="472">
        <v>63</v>
      </c>
      <c r="T103" s="472">
        <v>8</v>
      </c>
      <c r="U103" s="472">
        <v>23</v>
      </c>
      <c r="V103" s="472">
        <v>254</v>
      </c>
      <c r="W103" s="472">
        <v>47</v>
      </c>
      <c r="X103" s="472">
        <v>159</v>
      </c>
      <c r="Y103" s="472">
        <v>181</v>
      </c>
    </row>
    <row r="104" spans="1:25" x14ac:dyDescent="0.2">
      <c r="A104" s="471" t="s">
        <v>709</v>
      </c>
      <c r="B104" s="437" t="s">
        <v>710</v>
      </c>
      <c r="C104" s="473">
        <v>97411</v>
      </c>
      <c r="D104" s="437" t="s">
        <v>449</v>
      </c>
      <c r="E104" s="473">
        <v>0</v>
      </c>
      <c r="F104" s="472">
        <v>1306</v>
      </c>
      <c r="G104" s="472">
        <v>2891</v>
      </c>
      <c r="H104" s="472">
        <v>614</v>
      </c>
      <c r="I104" s="472">
        <v>382</v>
      </c>
      <c r="J104" s="472">
        <v>53</v>
      </c>
      <c r="K104" s="472">
        <v>257</v>
      </c>
      <c r="L104" s="472">
        <v>63</v>
      </c>
      <c r="M104" s="472">
        <v>1268</v>
      </c>
      <c r="N104" s="472">
        <v>160</v>
      </c>
      <c r="O104" s="472">
        <v>185</v>
      </c>
      <c r="P104" s="472">
        <v>312</v>
      </c>
      <c r="Q104" s="472">
        <v>278</v>
      </c>
      <c r="R104" s="472">
        <v>173</v>
      </c>
      <c r="S104" s="472">
        <v>160</v>
      </c>
      <c r="T104" s="472">
        <v>16</v>
      </c>
      <c r="U104" s="472">
        <v>73</v>
      </c>
      <c r="V104" s="472">
        <v>856</v>
      </c>
      <c r="W104" s="472">
        <v>90</v>
      </c>
      <c r="X104" s="472">
        <v>339</v>
      </c>
      <c r="Y104" s="472">
        <v>440</v>
      </c>
    </row>
    <row r="105" spans="1:25" x14ac:dyDescent="0.2">
      <c r="A105" s="471" t="s">
        <v>711</v>
      </c>
      <c r="B105" s="437" t="s">
        <v>712</v>
      </c>
      <c r="C105" s="473">
        <v>97411</v>
      </c>
      <c r="D105" s="437" t="s">
        <v>449</v>
      </c>
      <c r="E105" s="473">
        <v>0</v>
      </c>
      <c r="F105" s="472">
        <v>465</v>
      </c>
      <c r="G105" s="472">
        <v>967</v>
      </c>
      <c r="H105" s="472">
        <v>238</v>
      </c>
      <c r="I105" s="472">
        <v>109</v>
      </c>
      <c r="J105" s="472">
        <v>24</v>
      </c>
      <c r="K105" s="472">
        <v>94</v>
      </c>
      <c r="L105" s="472">
        <v>21</v>
      </c>
      <c r="M105" s="472">
        <v>384</v>
      </c>
      <c r="N105" s="472">
        <v>52</v>
      </c>
      <c r="O105" s="472">
        <v>52</v>
      </c>
      <c r="P105" s="472">
        <v>95</v>
      </c>
      <c r="Q105" s="472">
        <v>92</v>
      </c>
      <c r="R105" s="472">
        <v>45</v>
      </c>
      <c r="S105" s="472">
        <v>48</v>
      </c>
      <c r="T105" s="472">
        <v>16</v>
      </c>
      <c r="U105" s="472">
        <v>19</v>
      </c>
      <c r="V105" s="472">
        <v>256</v>
      </c>
      <c r="W105" s="472">
        <v>31</v>
      </c>
      <c r="X105" s="472">
        <v>118</v>
      </c>
      <c r="Y105" s="472">
        <v>147</v>
      </c>
    </row>
    <row r="106" spans="1:25" x14ac:dyDescent="0.2">
      <c r="A106" s="471" t="s">
        <v>713</v>
      </c>
      <c r="B106" s="437" t="s">
        <v>714</v>
      </c>
      <c r="C106" s="473">
        <v>97411</v>
      </c>
      <c r="D106" s="437" t="s">
        <v>449</v>
      </c>
      <c r="E106" s="473">
        <v>0</v>
      </c>
      <c r="F106" s="472">
        <v>603</v>
      </c>
      <c r="G106" s="472">
        <v>1526</v>
      </c>
      <c r="H106" s="472">
        <v>203</v>
      </c>
      <c r="I106" s="472">
        <v>153</v>
      </c>
      <c r="J106" s="472">
        <v>17</v>
      </c>
      <c r="K106" s="472">
        <v>230</v>
      </c>
      <c r="L106" s="472">
        <v>37</v>
      </c>
      <c r="M106" s="472">
        <v>674</v>
      </c>
      <c r="N106" s="472">
        <v>108</v>
      </c>
      <c r="O106" s="472">
        <v>108</v>
      </c>
      <c r="P106" s="472">
        <v>154</v>
      </c>
      <c r="Q106" s="472">
        <v>132</v>
      </c>
      <c r="R106" s="472">
        <v>96</v>
      </c>
      <c r="S106" s="472">
        <v>76</v>
      </c>
      <c r="T106" s="472">
        <v>19</v>
      </c>
      <c r="U106" s="472">
        <v>45</v>
      </c>
      <c r="V106" s="472">
        <v>235</v>
      </c>
      <c r="W106" s="472">
        <v>33</v>
      </c>
      <c r="X106" s="472">
        <v>156</v>
      </c>
      <c r="Y106" s="472">
        <v>109</v>
      </c>
    </row>
    <row r="107" spans="1:25" x14ac:dyDescent="0.2">
      <c r="A107" s="471" t="s">
        <v>715</v>
      </c>
      <c r="B107" s="437" t="s">
        <v>716</v>
      </c>
      <c r="C107" s="473">
        <v>97411</v>
      </c>
      <c r="D107" s="437" t="s">
        <v>449</v>
      </c>
      <c r="E107" s="473">
        <v>0</v>
      </c>
      <c r="F107" s="472">
        <v>1463</v>
      </c>
      <c r="G107" s="472">
        <v>3323</v>
      </c>
      <c r="H107" s="472">
        <v>653</v>
      </c>
      <c r="I107" s="472">
        <v>463</v>
      </c>
      <c r="J107" s="472">
        <v>65</v>
      </c>
      <c r="K107" s="472">
        <v>282</v>
      </c>
      <c r="L107" s="472">
        <v>70</v>
      </c>
      <c r="M107" s="472">
        <v>1516</v>
      </c>
      <c r="N107" s="472">
        <v>230</v>
      </c>
      <c r="O107" s="472">
        <v>245</v>
      </c>
      <c r="P107" s="472">
        <v>372</v>
      </c>
      <c r="Q107" s="472">
        <v>292</v>
      </c>
      <c r="R107" s="472">
        <v>206</v>
      </c>
      <c r="S107" s="472">
        <v>171</v>
      </c>
      <c r="T107" s="472">
        <v>92</v>
      </c>
      <c r="U107" s="472">
        <v>109</v>
      </c>
      <c r="V107" s="472">
        <v>961</v>
      </c>
      <c r="W107" s="472">
        <v>113</v>
      </c>
      <c r="X107" s="472">
        <v>404</v>
      </c>
      <c r="Y107" s="472">
        <v>496</v>
      </c>
    </row>
    <row r="108" spans="1:25" x14ac:dyDescent="0.2">
      <c r="A108" s="471" t="s">
        <v>717</v>
      </c>
      <c r="B108" s="437" t="s">
        <v>718</v>
      </c>
      <c r="C108" s="473">
        <v>97411</v>
      </c>
      <c r="D108" s="437" t="s">
        <v>449</v>
      </c>
      <c r="E108" s="473">
        <v>0</v>
      </c>
      <c r="F108" s="472">
        <v>915</v>
      </c>
      <c r="G108" s="472">
        <v>2206</v>
      </c>
      <c r="H108" s="472">
        <v>372</v>
      </c>
      <c r="I108" s="472">
        <v>228</v>
      </c>
      <c r="J108" s="472">
        <v>33</v>
      </c>
      <c r="K108" s="472">
        <v>282</v>
      </c>
      <c r="L108" s="472">
        <v>46</v>
      </c>
      <c r="M108" s="472">
        <v>975</v>
      </c>
      <c r="N108" s="472">
        <v>155</v>
      </c>
      <c r="O108" s="472">
        <v>167</v>
      </c>
      <c r="P108" s="472">
        <v>221</v>
      </c>
      <c r="Q108" s="472">
        <v>191</v>
      </c>
      <c r="R108" s="472">
        <v>133</v>
      </c>
      <c r="S108" s="472">
        <v>108</v>
      </c>
      <c r="T108" s="472">
        <v>36</v>
      </c>
      <c r="U108" s="472">
        <v>65</v>
      </c>
      <c r="V108" s="472">
        <v>469</v>
      </c>
      <c r="W108" s="472">
        <v>44</v>
      </c>
      <c r="X108" s="472">
        <v>238</v>
      </c>
      <c r="Y108" s="472">
        <v>264</v>
      </c>
    </row>
    <row r="109" spans="1:25" x14ac:dyDescent="0.2">
      <c r="A109" s="471" t="s">
        <v>719</v>
      </c>
      <c r="B109" s="437" t="s">
        <v>720</v>
      </c>
      <c r="C109" s="473">
        <v>97411</v>
      </c>
      <c r="D109" s="437" t="s">
        <v>449</v>
      </c>
      <c r="E109" s="473">
        <v>3</v>
      </c>
      <c r="F109" s="472"/>
      <c r="G109" s="472"/>
      <c r="H109" s="472"/>
      <c r="I109" s="472"/>
      <c r="J109" s="472"/>
      <c r="K109" s="472"/>
      <c r="L109" s="472"/>
      <c r="M109" s="472"/>
      <c r="N109" s="472"/>
      <c r="O109" s="472"/>
      <c r="P109" s="472"/>
      <c r="Q109" s="472"/>
      <c r="R109" s="472"/>
      <c r="S109" s="472"/>
      <c r="T109" s="472"/>
      <c r="U109" s="472"/>
      <c r="V109" s="472"/>
      <c r="W109" s="472"/>
      <c r="X109" s="472"/>
      <c r="Y109" s="472"/>
    </row>
    <row r="110" spans="1:25" x14ac:dyDescent="0.2">
      <c r="A110" s="471" t="s">
        <v>721</v>
      </c>
      <c r="B110" s="437" t="s">
        <v>722</v>
      </c>
      <c r="C110" s="473">
        <v>97411</v>
      </c>
      <c r="D110" s="437" t="s">
        <v>449</v>
      </c>
      <c r="E110" s="473">
        <v>0</v>
      </c>
      <c r="F110" s="472">
        <v>547</v>
      </c>
      <c r="G110" s="472">
        <v>1343</v>
      </c>
      <c r="H110" s="472">
        <v>215</v>
      </c>
      <c r="I110" s="472">
        <v>114</v>
      </c>
      <c r="J110" s="472">
        <v>25</v>
      </c>
      <c r="K110" s="472">
        <v>193</v>
      </c>
      <c r="L110" s="472">
        <v>49</v>
      </c>
      <c r="M110" s="472">
        <v>579</v>
      </c>
      <c r="N110" s="472">
        <v>96</v>
      </c>
      <c r="O110" s="472">
        <v>78</v>
      </c>
      <c r="P110" s="472">
        <v>147</v>
      </c>
      <c r="Q110" s="472">
        <v>117</v>
      </c>
      <c r="R110" s="472">
        <v>85</v>
      </c>
      <c r="S110" s="472">
        <v>56</v>
      </c>
      <c r="T110" s="472">
        <v>13</v>
      </c>
      <c r="U110" s="472">
        <v>30</v>
      </c>
      <c r="V110" s="472">
        <v>128</v>
      </c>
      <c r="W110" s="472">
        <v>33</v>
      </c>
      <c r="X110" s="472">
        <v>164</v>
      </c>
      <c r="Y110" s="472">
        <v>173</v>
      </c>
    </row>
    <row r="111" spans="1:25" x14ac:dyDescent="0.2">
      <c r="A111" s="471" t="s">
        <v>723</v>
      </c>
      <c r="B111" s="437" t="s">
        <v>724</v>
      </c>
      <c r="C111" s="473">
        <v>97411</v>
      </c>
      <c r="D111" s="437" t="s">
        <v>449</v>
      </c>
      <c r="E111" s="473">
        <v>3</v>
      </c>
      <c r="F111" s="472"/>
      <c r="G111" s="472"/>
      <c r="H111" s="472"/>
      <c r="I111" s="472"/>
      <c r="J111" s="472"/>
      <c r="K111" s="472"/>
      <c r="L111" s="472"/>
      <c r="M111" s="472"/>
      <c r="N111" s="472"/>
      <c r="O111" s="472"/>
      <c r="P111" s="472"/>
      <c r="Q111" s="472"/>
      <c r="R111" s="472"/>
      <c r="S111" s="472"/>
      <c r="T111" s="472"/>
      <c r="U111" s="472"/>
      <c r="V111" s="472"/>
      <c r="W111" s="472"/>
      <c r="X111" s="472"/>
      <c r="Y111" s="472"/>
    </row>
    <row r="112" spans="1:25" x14ac:dyDescent="0.2">
      <c r="A112" s="471" t="s">
        <v>725</v>
      </c>
      <c r="B112" s="437" t="s">
        <v>726</v>
      </c>
      <c r="C112" s="473">
        <v>97411</v>
      </c>
      <c r="D112" s="437" t="s">
        <v>449</v>
      </c>
      <c r="E112" s="473">
        <v>0</v>
      </c>
      <c r="F112" s="472">
        <v>305</v>
      </c>
      <c r="G112" s="472">
        <v>822</v>
      </c>
      <c r="H112" s="472">
        <v>95</v>
      </c>
      <c r="I112" s="472">
        <v>66</v>
      </c>
      <c r="J112" s="472">
        <v>14</v>
      </c>
      <c r="K112" s="472">
        <v>130</v>
      </c>
      <c r="L112" s="472">
        <v>21</v>
      </c>
      <c r="M112" s="472">
        <v>375</v>
      </c>
      <c r="N112" s="472">
        <v>50</v>
      </c>
      <c r="O112" s="472">
        <v>47</v>
      </c>
      <c r="P112" s="472">
        <v>91</v>
      </c>
      <c r="Q112" s="472">
        <v>78</v>
      </c>
      <c r="R112" s="472">
        <v>69</v>
      </c>
      <c r="S112" s="472">
        <v>40</v>
      </c>
      <c r="T112" s="472"/>
      <c r="U112" s="472">
        <v>15</v>
      </c>
      <c r="V112" s="472">
        <v>51</v>
      </c>
      <c r="W112" s="472">
        <v>31</v>
      </c>
      <c r="X112" s="472">
        <v>62</v>
      </c>
      <c r="Y112" s="472">
        <v>81</v>
      </c>
    </row>
    <row r="113" spans="1:25" x14ac:dyDescent="0.2">
      <c r="A113" s="471" t="s">
        <v>727</v>
      </c>
      <c r="B113" s="437" t="s">
        <v>728</v>
      </c>
      <c r="C113" s="473">
        <v>97411</v>
      </c>
      <c r="D113" s="437" t="s">
        <v>449</v>
      </c>
      <c r="E113" s="473">
        <v>0</v>
      </c>
      <c r="F113" s="472">
        <v>618</v>
      </c>
      <c r="G113" s="472">
        <v>1445</v>
      </c>
      <c r="H113" s="472">
        <v>258</v>
      </c>
      <c r="I113" s="472">
        <v>132</v>
      </c>
      <c r="J113" s="472">
        <v>28</v>
      </c>
      <c r="K113" s="472">
        <v>200</v>
      </c>
      <c r="L113" s="472">
        <v>33</v>
      </c>
      <c r="M113" s="472">
        <v>597</v>
      </c>
      <c r="N113" s="472">
        <v>80</v>
      </c>
      <c r="O113" s="472">
        <v>82</v>
      </c>
      <c r="P113" s="472">
        <v>139</v>
      </c>
      <c r="Q113" s="472">
        <v>139</v>
      </c>
      <c r="R113" s="472">
        <v>108</v>
      </c>
      <c r="S113" s="472">
        <v>49</v>
      </c>
      <c r="T113" s="472"/>
      <c r="U113" s="472">
        <v>35</v>
      </c>
      <c r="V113" s="472">
        <v>174</v>
      </c>
      <c r="W113" s="472">
        <v>64</v>
      </c>
      <c r="X113" s="472">
        <v>181</v>
      </c>
      <c r="Y113" s="472">
        <v>182</v>
      </c>
    </row>
    <row r="114" spans="1:25" x14ac:dyDescent="0.2">
      <c r="A114" s="471" t="s">
        <v>729</v>
      </c>
      <c r="B114" s="437" t="s">
        <v>730</v>
      </c>
      <c r="C114" s="473">
        <v>97411</v>
      </c>
      <c r="D114" s="437" t="s">
        <v>449</v>
      </c>
      <c r="E114" s="473">
        <v>3</v>
      </c>
      <c r="F114" s="472"/>
      <c r="G114" s="472"/>
      <c r="H114" s="472"/>
      <c r="I114" s="472"/>
      <c r="J114" s="472"/>
      <c r="K114" s="472"/>
      <c r="L114" s="472"/>
      <c r="M114" s="472"/>
      <c r="N114" s="472"/>
      <c r="O114" s="472"/>
      <c r="P114" s="472"/>
      <c r="Q114" s="472"/>
      <c r="R114" s="472"/>
      <c r="S114" s="472"/>
      <c r="T114" s="472"/>
      <c r="U114" s="472"/>
      <c r="V114" s="472"/>
      <c r="W114" s="472"/>
      <c r="X114" s="472"/>
      <c r="Y114" s="472"/>
    </row>
    <row r="115" spans="1:25" x14ac:dyDescent="0.2">
      <c r="A115" s="471" t="s">
        <v>731</v>
      </c>
      <c r="B115" s="437" t="s">
        <v>405</v>
      </c>
      <c r="C115" s="473">
        <v>97411</v>
      </c>
      <c r="D115" s="437" t="s">
        <v>449</v>
      </c>
      <c r="E115" s="473">
        <v>5</v>
      </c>
      <c r="F115" s="472"/>
      <c r="G115" s="472"/>
      <c r="H115" s="472"/>
      <c r="I115" s="472"/>
      <c r="J115" s="472"/>
      <c r="K115" s="472"/>
      <c r="L115" s="472"/>
      <c r="M115" s="472"/>
      <c r="N115" s="472"/>
      <c r="O115" s="472"/>
      <c r="P115" s="472"/>
      <c r="Q115" s="472"/>
      <c r="R115" s="472"/>
      <c r="S115" s="472"/>
      <c r="T115" s="472"/>
      <c r="U115" s="472"/>
      <c r="V115" s="472"/>
      <c r="W115" s="472"/>
      <c r="X115" s="472"/>
      <c r="Y115" s="472"/>
    </row>
    <row r="116" spans="1:25" x14ac:dyDescent="0.2">
      <c r="A116" s="471" t="s">
        <v>732</v>
      </c>
      <c r="B116" s="437" t="s">
        <v>733</v>
      </c>
      <c r="C116" s="473">
        <v>97411</v>
      </c>
      <c r="D116" s="437" t="s">
        <v>449</v>
      </c>
      <c r="E116" s="473">
        <v>0</v>
      </c>
      <c r="F116" s="472">
        <v>809</v>
      </c>
      <c r="G116" s="472">
        <v>1609</v>
      </c>
      <c r="H116" s="472">
        <v>447</v>
      </c>
      <c r="I116" s="472">
        <v>216</v>
      </c>
      <c r="J116" s="472">
        <v>37</v>
      </c>
      <c r="K116" s="472">
        <v>109</v>
      </c>
      <c r="L116" s="472">
        <v>32</v>
      </c>
      <c r="M116" s="472">
        <v>650</v>
      </c>
      <c r="N116" s="472">
        <v>94</v>
      </c>
      <c r="O116" s="472">
        <v>87</v>
      </c>
      <c r="P116" s="472">
        <v>149</v>
      </c>
      <c r="Q116" s="472">
        <v>137</v>
      </c>
      <c r="R116" s="472">
        <v>99</v>
      </c>
      <c r="S116" s="472">
        <v>84</v>
      </c>
      <c r="T116" s="472">
        <v>10</v>
      </c>
      <c r="U116" s="472">
        <v>44</v>
      </c>
      <c r="V116" s="472">
        <v>479</v>
      </c>
      <c r="W116" s="472">
        <v>46</v>
      </c>
      <c r="X116" s="472">
        <v>212</v>
      </c>
      <c r="Y116" s="472">
        <v>324</v>
      </c>
    </row>
    <row r="117" spans="1:25" x14ac:dyDescent="0.2">
      <c r="A117" s="471" t="s">
        <v>734</v>
      </c>
      <c r="B117" s="437" t="s">
        <v>735</v>
      </c>
      <c r="C117" s="473">
        <v>97411</v>
      </c>
      <c r="D117" s="437" t="s">
        <v>449</v>
      </c>
      <c r="E117" s="473">
        <v>0</v>
      </c>
      <c r="F117" s="472">
        <v>925</v>
      </c>
      <c r="G117" s="472">
        <v>2266</v>
      </c>
      <c r="H117" s="472">
        <v>400</v>
      </c>
      <c r="I117" s="472">
        <v>299</v>
      </c>
      <c r="J117" s="472">
        <v>39</v>
      </c>
      <c r="K117" s="472">
        <v>187</v>
      </c>
      <c r="L117" s="472">
        <v>43</v>
      </c>
      <c r="M117" s="472">
        <v>1112</v>
      </c>
      <c r="N117" s="472">
        <v>185</v>
      </c>
      <c r="O117" s="472">
        <v>177</v>
      </c>
      <c r="P117" s="472">
        <v>279</v>
      </c>
      <c r="Q117" s="472">
        <v>237</v>
      </c>
      <c r="R117" s="472">
        <v>128</v>
      </c>
      <c r="S117" s="472">
        <v>106</v>
      </c>
      <c r="T117" s="472">
        <v>68</v>
      </c>
      <c r="U117" s="472">
        <v>86</v>
      </c>
      <c r="V117" s="472">
        <v>579</v>
      </c>
      <c r="W117" s="472">
        <v>45</v>
      </c>
      <c r="X117" s="472">
        <v>226</v>
      </c>
      <c r="Y117" s="472">
        <v>334</v>
      </c>
    </row>
    <row r="118" spans="1:25" x14ac:dyDescent="0.2">
      <c r="A118" s="471" t="s">
        <v>736</v>
      </c>
      <c r="B118" s="437" t="s">
        <v>737</v>
      </c>
      <c r="C118" s="473">
        <v>97411</v>
      </c>
      <c r="D118" s="437" t="s">
        <v>449</v>
      </c>
      <c r="E118" s="473">
        <v>0</v>
      </c>
      <c r="F118" s="472">
        <v>1571</v>
      </c>
      <c r="G118" s="472">
        <v>3906</v>
      </c>
      <c r="H118" s="472">
        <v>626</v>
      </c>
      <c r="I118" s="472">
        <v>508</v>
      </c>
      <c r="J118" s="472">
        <v>67</v>
      </c>
      <c r="K118" s="472">
        <v>370</v>
      </c>
      <c r="L118" s="472">
        <v>98</v>
      </c>
      <c r="M118" s="472">
        <v>1892</v>
      </c>
      <c r="N118" s="472">
        <v>274</v>
      </c>
      <c r="O118" s="472">
        <v>276</v>
      </c>
      <c r="P118" s="472">
        <v>511</v>
      </c>
      <c r="Q118" s="472">
        <v>359</v>
      </c>
      <c r="R118" s="472">
        <v>260</v>
      </c>
      <c r="S118" s="472">
        <v>212</v>
      </c>
      <c r="T118" s="472">
        <v>102</v>
      </c>
      <c r="U118" s="472">
        <v>140</v>
      </c>
      <c r="V118" s="472">
        <v>872</v>
      </c>
      <c r="W118" s="472">
        <v>92</v>
      </c>
      <c r="X118" s="472">
        <v>482</v>
      </c>
      <c r="Y118" s="472">
        <v>480</v>
      </c>
    </row>
    <row r="119" spans="1:25" x14ac:dyDescent="0.2">
      <c r="A119" s="471" t="s">
        <v>738</v>
      </c>
      <c r="B119" s="437" t="s">
        <v>739</v>
      </c>
      <c r="C119" s="473">
        <v>97411</v>
      </c>
      <c r="D119" s="437" t="s">
        <v>449</v>
      </c>
      <c r="E119" s="473">
        <v>0</v>
      </c>
      <c r="F119" s="472">
        <v>900</v>
      </c>
      <c r="G119" s="472">
        <v>1912</v>
      </c>
      <c r="H119" s="472">
        <v>419</v>
      </c>
      <c r="I119" s="472">
        <v>286</v>
      </c>
      <c r="J119" s="472">
        <v>45</v>
      </c>
      <c r="K119" s="472">
        <v>150</v>
      </c>
      <c r="L119" s="472">
        <v>36</v>
      </c>
      <c r="M119" s="472">
        <v>814</v>
      </c>
      <c r="N119" s="472">
        <v>123</v>
      </c>
      <c r="O119" s="472">
        <v>111</v>
      </c>
      <c r="P119" s="472">
        <v>201</v>
      </c>
      <c r="Q119" s="472">
        <v>151</v>
      </c>
      <c r="R119" s="472">
        <v>130</v>
      </c>
      <c r="S119" s="472">
        <v>98</v>
      </c>
      <c r="T119" s="472">
        <v>39</v>
      </c>
      <c r="U119" s="472">
        <v>59</v>
      </c>
      <c r="V119" s="472">
        <v>576</v>
      </c>
      <c r="W119" s="472">
        <v>38</v>
      </c>
      <c r="X119" s="472">
        <v>288</v>
      </c>
      <c r="Y119" s="472">
        <v>304</v>
      </c>
    </row>
    <row r="120" spans="1:25" x14ac:dyDescent="0.2">
      <c r="A120" s="471" t="s">
        <v>740</v>
      </c>
      <c r="B120" s="437" t="s">
        <v>741</v>
      </c>
      <c r="C120" s="473">
        <v>97411</v>
      </c>
      <c r="D120" s="437" t="s">
        <v>449</v>
      </c>
      <c r="E120" s="473">
        <v>5</v>
      </c>
      <c r="F120" s="472"/>
      <c r="G120" s="472"/>
      <c r="H120" s="472"/>
      <c r="I120" s="472"/>
      <c r="J120" s="472"/>
      <c r="K120" s="472"/>
      <c r="L120" s="472"/>
      <c r="M120" s="472"/>
      <c r="N120" s="472"/>
      <c r="O120" s="472"/>
      <c r="P120" s="472"/>
      <c r="Q120" s="472"/>
      <c r="R120" s="472"/>
      <c r="S120" s="472"/>
      <c r="T120" s="472"/>
      <c r="U120" s="472"/>
      <c r="V120" s="472"/>
      <c r="W120" s="472"/>
      <c r="X120" s="472"/>
      <c r="Y120" s="472"/>
    </row>
    <row r="121" spans="1:25" x14ac:dyDescent="0.2">
      <c r="A121" s="471" t="s">
        <v>742</v>
      </c>
      <c r="B121" s="437" t="s">
        <v>743</v>
      </c>
      <c r="C121" s="473">
        <v>97411</v>
      </c>
      <c r="D121" s="437" t="s">
        <v>449</v>
      </c>
      <c r="E121" s="473">
        <v>0</v>
      </c>
      <c r="F121" s="472">
        <v>1533</v>
      </c>
      <c r="G121" s="472">
        <v>3431</v>
      </c>
      <c r="H121" s="472">
        <v>694</v>
      </c>
      <c r="I121" s="472">
        <v>523</v>
      </c>
      <c r="J121" s="472">
        <v>77</v>
      </c>
      <c r="K121" s="472">
        <v>239</v>
      </c>
      <c r="L121" s="472">
        <v>64</v>
      </c>
      <c r="M121" s="472">
        <v>1578</v>
      </c>
      <c r="N121" s="472">
        <v>229</v>
      </c>
      <c r="O121" s="472">
        <v>235</v>
      </c>
      <c r="P121" s="472">
        <v>399</v>
      </c>
      <c r="Q121" s="472">
        <v>309</v>
      </c>
      <c r="R121" s="472">
        <v>213</v>
      </c>
      <c r="S121" s="472">
        <v>193</v>
      </c>
      <c r="T121" s="472">
        <v>19</v>
      </c>
      <c r="U121" s="472">
        <v>87</v>
      </c>
      <c r="V121" s="472">
        <v>1114</v>
      </c>
      <c r="W121" s="472">
        <v>109</v>
      </c>
      <c r="X121" s="472">
        <v>396</v>
      </c>
      <c r="Y121" s="472">
        <v>615</v>
      </c>
    </row>
    <row r="122" spans="1:25" x14ac:dyDescent="0.2">
      <c r="A122" s="471" t="s">
        <v>744</v>
      </c>
      <c r="B122" s="437" t="s">
        <v>745</v>
      </c>
      <c r="C122" s="473">
        <v>97411</v>
      </c>
      <c r="D122" s="437" t="s">
        <v>449</v>
      </c>
      <c r="E122" s="473">
        <v>0</v>
      </c>
      <c r="F122" s="472">
        <v>1156</v>
      </c>
      <c r="G122" s="472">
        <v>2386</v>
      </c>
      <c r="H122" s="472">
        <v>589</v>
      </c>
      <c r="I122" s="472">
        <v>300</v>
      </c>
      <c r="J122" s="472">
        <v>66</v>
      </c>
      <c r="K122" s="472">
        <v>201</v>
      </c>
      <c r="L122" s="472">
        <v>45</v>
      </c>
      <c r="M122" s="472">
        <v>962</v>
      </c>
      <c r="N122" s="472">
        <v>136</v>
      </c>
      <c r="O122" s="472">
        <v>144</v>
      </c>
      <c r="P122" s="472">
        <v>226</v>
      </c>
      <c r="Q122" s="472">
        <v>182</v>
      </c>
      <c r="R122" s="472">
        <v>141</v>
      </c>
      <c r="S122" s="472">
        <v>133</v>
      </c>
      <c r="T122" s="472">
        <v>46</v>
      </c>
      <c r="U122" s="472">
        <v>66</v>
      </c>
      <c r="V122" s="472">
        <v>725</v>
      </c>
      <c r="W122" s="472">
        <v>82</v>
      </c>
      <c r="X122" s="472">
        <v>305</v>
      </c>
      <c r="Y122" s="472">
        <v>446</v>
      </c>
    </row>
    <row r="123" spans="1:25" x14ac:dyDescent="0.2">
      <c r="A123" s="471" t="s">
        <v>746</v>
      </c>
      <c r="B123" s="437" t="s">
        <v>747</v>
      </c>
      <c r="C123" s="473">
        <v>97411</v>
      </c>
      <c r="D123" s="437" t="s">
        <v>449</v>
      </c>
      <c r="E123" s="473">
        <v>0</v>
      </c>
      <c r="F123" s="472">
        <v>1057</v>
      </c>
      <c r="G123" s="472">
        <v>1925</v>
      </c>
      <c r="H123" s="472">
        <v>646</v>
      </c>
      <c r="I123" s="472">
        <v>244</v>
      </c>
      <c r="J123" s="472">
        <v>55</v>
      </c>
      <c r="K123" s="472">
        <v>112</v>
      </c>
      <c r="L123" s="472">
        <v>31</v>
      </c>
      <c r="M123" s="472">
        <v>694</v>
      </c>
      <c r="N123" s="472">
        <v>78</v>
      </c>
      <c r="O123" s="472">
        <v>108</v>
      </c>
      <c r="P123" s="472">
        <v>173</v>
      </c>
      <c r="Q123" s="472">
        <v>128</v>
      </c>
      <c r="R123" s="472">
        <v>107</v>
      </c>
      <c r="S123" s="472">
        <v>100</v>
      </c>
      <c r="T123" s="472">
        <v>124</v>
      </c>
      <c r="U123" s="472">
        <v>96</v>
      </c>
      <c r="V123" s="472">
        <v>761</v>
      </c>
      <c r="W123" s="472">
        <v>75</v>
      </c>
      <c r="X123" s="472">
        <v>254</v>
      </c>
      <c r="Y123" s="472">
        <v>375</v>
      </c>
    </row>
    <row r="124" spans="1:25" x14ac:dyDescent="0.2">
      <c r="A124" s="471" t="s">
        <v>748</v>
      </c>
      <c r="B124" s="437" t="s">
        <v>749</v>
      </c>
      <c r="C124" s="473">
        <v>97411</v>
      </c>
      <c r="D124" s="437" t="s">
        <v>449</v>
      </c>
      <c r="E124" s="473">
        <v>0</v>
      </c>
      <c r="F124" s="472">
        <v>1119</v>
      </c>
      <c r="G124" s="472">
        <v>2081</v>
      </c>
      <c r="H124" s="472">
        <v>685</v>
      </c>
      <c r="I124" s="472">
        <v>234</v>
      </c>
      <c r="J124" s="472">
        <v>56</v>
      </c>
      <c r="K124" s="472">
        <v>144</v>
      </c>
      <c r="L124" s="472">
        <v>34</v>
      </c>
      <c r="M124" s="472">
        <v>758</v>
      </c>
      <c r="N124" s="472">
        <v>137</v>
      </c>
      <c r="O124" s="472">
        <v>104</v>
      </c>
      <c r="P124" s="472">
        <v>187</v>
      </c>
      <c r="Q124" s="472">
        <v>128</v>
      </c>
      <c r="R124" s="472">
        <v>116</v>
      </c>
      <c r="S124" s="472">
        <v>86</v>
      </c>
      <c r="T124" s="472">
        <v>212</v>
      </c>
      <c r="U124" s="472">
        <v>82</v>
      </c>
      <c r="V124" s="472">
        <v>803</v>
      </c>
      <c r="W124" s="472">
        <v>57</v>
      </c>
      <c r="X124" s="472">
        <v>239</v>
      </c>
      <c r="Y124" s="472">
        <v>347</v>
      </c>
    </row>
    <row r="125" spans="1:25" x14ac:dyDescent="0.2">
      <c r="A125" s="471" t="s">
        <v>750</v>
      </c>
      <c r="B125" s="437" t="s">
        <v>751</v>
      </c>
      <c r="C125" s="473">
        <v>97411</v>
      </c>
      <c r="D125" s="437" t="s">
        <v>449</v>
      </c>
      <c r="E125" s="473">
        <v>0</v>
      </c>
      <c r="F125" s="472">
        <v>1905</v>
      </c>
      <c r="G125" s="472">
        <v>3258</v>
      </c>
      <c r="H125" s="472">
        <v>1282</v>
      </c>
      <c r="I125" s="472">
        <v>272</v>
      </c>
      <c r="J125" s="472">
        <v>100</v>
      </c>
      <c r="K125" s="472">
        <v>251</v>
      </c>
      <c r="L125" s="472">
        <v>55</v>
      </c>
      <c r="M125" s="472">
        <v>1003</v>
      </c>
      <c r="N125" s="472">
        <v>163</v>
      </c>
      <c r="O125" s="472">
        <v>132</v>
      </c>
      <c r="P125" s="472">
        <v>268</v>
      </c>
      <c r="Q125" s="472">
        <v>193</v>
      </c>
      <c r="R125" s="472">
        <v>131</v>
      </c>
      <c r="S125" s="472">
        <v>116</v>
      </c>
      <c r="T125" s="472">
        <v>559</v>
      </c>
      <c r="U125" s="472">
        <v>180</v>
      </c>
      <c r="V125" s="472">
        <v>1362</v>
      </c>
      <c r="W125" s="472">
        <v>93</v>
      </c>
      <c r="X125" s="472">
        <v>417</v>
      </c>
      <c r="Y125" s="472">
        <v>409</v>
      </c>
    </row>
    <row r="126" spans="1:25" x14ac:dyDescent="0.2">
      <c r="A126" s="471" t="s">
        <v>752</v>
      </c>
      <c r="B126" s="437" t="s">
        <v>753</v>
      </c>
      <c r="C126" s="473">
        <v>97411</v>
      </c>
      <c r="D126" s="437" t="s">
        <v>449</v>
      </c>
      <c r="E126" s="473">
        <v>0</v>
      </c>
      <c r="F126" s="472">
        <v>770</v>
      </c>
      <c r="G126" s="472">
        <v>1473</v>
      </c>
      <c r="H126" s="472">
        <v>457</v>
      </c>
      <c r="I126" s="472">
        <v>163</v>
      </c>
      <c r="J126" s="472">
        <v>42</v>
      </c>
      <c r="K126" s="472">
        <v>108</v>
      </c>
      <c r="L126" s="472">
        <v>37</v>
      </c>
      <c r="M126" s="472">
        <v>552</v>
      </c>
      <c r="N126" s="472">
        <v>71</v>
      </c>
      <c r="O126" s="472">
        <v>71</v>
      </c>
      <c r="P126" s="472">
        <v>139</v>
      </c>
      <c r="Q126" s="472">
        <v>101</v>
      </c>
      <c r="R126" s="472">
        <v>81</v>
      </c>
      <c r="S126" s="472">
        <v>89</v>
      </c>
      <c r="T126" s="472"/>
      <c r="U126" s="472">
        <v>26</v>
      </c>
      <c r="V126" s="472">
        <v>438</v>
      </c>
      <c r="W126" s="472">
        <v>60</v>
      </c>
      <c r="X126" s="472">
        <v>220</v>
      </c>
      <c r="Y126" s="472">
        <v>289</v>
      </c>
    </row>
    <row r="127" spans="1:25" x14ac:dyDescent="0.2">
      <c r="A127" s="471" t="s">
        <v>754</v>
      </c>
      <c r="B127" s="437" t="s">
        <v>755</v>
      </c>
      <c r="C127" s="473">
        <v>97411</v>
      </c>
      <c r="D127" s="437" t="s">
        <v>449</v>
      </c>
      <c r="E127" s="473">
        <v>0</v>
      </c>
      <c r="F127" s="472">
        <v>655</v>
      </c>
      <c r="G127" s="472">
        <v>1197</v>
      </c>
      <c r="H127" s="472">
        <v>395</v>
      </c>
      <c r="I127" s="472">
        <v>150</v>
      </c>
      <c r="J127" s="472">
        <v>45</v>
      </c>
      <c r="K127" s="472">
        <v>65</v>
      </c>
      <c r="L127" s="472">
        <v>20</v>
      </c>
      <c r="M127" s="472">
        <v>422</v>
      </c>
      <c r="N127" s="472">
        <v>47</v>
      </c>
      <c r="O127" s="472">
        <v>52</v>
      </c>
      <c r="P127" s="472">
        <v>95</v>
      </c>
      <c r="Q127" s="472">
        <v>95</v>
      </c>
      <c r="R127" s="472">
        <v>60</v>
      </c>
      <c r="S127" s="472">
        <v>73</v>
      </c>
      <c r="T127" s="472"/>
      <c r="U127" s="472">
        <v>33</v>
      </c>
      <c r="V127" s="472">
        <v>398</v>
      </c>
      <c r="W127" s="472">
        <v>40</v>
      </c>
      <c r="X127" s="472">
        <v>200</v>
      </c>
      <c r="Y127" s="472">
        <v>280</v>
      </c>
    </row>
    <row r="128" spans="1:25" x14ac:dyDescent="0.2">
      <c r="A128" s="471" t="s">
        <v>756</v>
      </c>
      <c r="B128" s="437" t="s">
        <v>757</v>
      </c>
      <c r="C128" s="473">
        <v>97411</v>
      </c>
      <c r="D128" s="437" t="s">
        <v>449</v>
      </c>
      <c r="E128" s="473">
        <v>0</v>
      </c>
      <c r="F128" s="472">
        <v>977</v>
      </c>
      <c r="G128" s="472">
        <v>1578</v>
      </c>
      <c r="H128" s="472">
        <v>715</v>
      </c>
      <c r="I128" s="472">
        <v>154</v>
      </c>
      <c r="J128" s="472">
        <v>25</v>
      </c>
      <c r="K128" s="472">
        <v>83</v>
      </c>
      <c r="L128" s="472">
        <v>20</v>
      </c>
      <c r="M128" s="472">
        <v>487</v>
      </c>
      <c r="N128" s="472">
        <v>53</v>
      </c>
      <c r="O128" s="472">
        <v>59</v>
      </c>
      <c r="P128" s="472">
        <v>98</v>
      </c>
      <c r="Q128" s="472">
        <v>106</v>
      </c>
      <c r="R128" s="472">
        <v>82</v>
      </c>
      <c r="S128" s="472">
        <v>89</v>
      </c>
      <c r="T128" s="472">
        <v>439</v>
      </c>
      <c r="U128" s="472">
        <v>37</v>
      </c>
      <c r="V128" s="472">
        <v>790</v>
      </c>
      <c r="W128" s="472">
        <v>40</v>
      </c>
      <c r="X128" s="472">
        <v>159</v>
      </c>
      <c r="Y128" s="472">
        <v>184</v>
      </c>
    </row>
    <row r="129" spans="1:25" x14ac:dyDescent="0.2">
      <c r="A129" s="471" t="s">
        <v>758</v>
      </c>
      <c r="B129" s="437" t="s">
        <v>759</v>
      </c>
      <c r="C129" s="473">
        <v>97411</v>
      </c>
      <c r="D129" s="437" t="s">
        <v>449</v>
      </c>
      <c r="E129" s="473">
        <v>5</v>
      </c>
      <c r="F129" s="472"/>
      <c r="G129" s="472"/>
      <c r="H129" s="472"/>
      <c r="I129" s="472"/>
      <c r="J129" s="472"/>
      <c r="K129" s="472"/>
      <c r="L129" s="472"/>
      <c r="M129" s="472"/>
      <c r="N129" s="472"/>
      <c r="O129" s="472"/>
      <c r="P129" s="472"/>
      <c r="Q129" s="472"/>
      <c r="R129" s="472"/>
      <c r="S129" s="472"/>
      <c r="T129" s="472"/>
      <c r="U129" s="472"/>
      <c r="V129" s="472"/>
      <c r="W129" s="472"/>
      <c r="X129" s="472"/>
      <c r="Y129" s="472"/>
    </row>
    <row r="130" spans="1:25" x14ac:dyDescent="0.2">
      <c r="A130" s="471" t="s">
        <v>760</v>
      </c>
      <c r="B130" s="437" t="s">
        <v>761</v>
      </c>
      <c r="C130" s="473">
        <v>97411</v>
      </c>
      <c r="D130" s="437" t="s">
        <v>449</v>
      </c>
      <c r="E130" s="473">
        <v>5</v>
      </c>
      <c r="F130" s="472"/>
      <c r="G130" s="472"/>
      <c r="H130" s="472"/>
      <c r="I130" s="472"/>
      <c r="J130" s="472"/>
      <c r="K130" s="472"/>
      <c r="L130" s="472"/>
      <c r="M130" s="472"/>
      <c r="N130" s="472"/>
      <c r="O130" s="472"/>
      <c r="P130" s="472"/>
      <c r="Q130" s="472"/>
      <c r="R130" s="472"/>
      <c r="S130" s="472"/>
      <c r="T130" s="472"/>
      <c r="U130" s="472"/>
      <c r="V130" s="472"/>
      <c r="W130" s="472"/>
      <c r="X130" s="472"/>
      <c r="Y130" s="472"/>
    </row>
    <row r="131" spans="1:25" x14ac:dyDescent="0.2">
      <c r="A131" s="471" t="s">
        <v>762</v>
      </c>
      <c r="B131" s="437" t="s">
        <v>763</v>
      </c>
      <c r="C131" s="473">
        <v>97411</v>
      </c>
      <c r="D131" s="437" t="s">
        <v>449</v>
      </c>
      <c r="E131" s="473">
        <v>0</v>
      </c>
      <c r="F131" s="472">
        <v>580</v>
      </c>
      <c r="G131" s="472">
        <v>1069</v>
      </c>
      <c r="H131" s="472">
        <v>322</v>
      </c>
      <c r="I131" s="472">
        <v>145</v>
      </c>
      <c r="J131" s="472">
        <v>40</v>
      </c>
      <c r="K131" s="472">
        <v>73</v>
      </c>
      <c r="L131" s="472">
        <v>11</v>
      </c>
      <c r="M131" s="472">
        <v>377</v>
      </c>
      <c r="N131" s="472">
        <v>60</v>
      </c>
      <c r="O131" s="472">
        <v>62</v>
      </c>
      <c r="P131" s="472">
        <v>88</v>
      </c>
      <c r="Q131" s="472">
        <v>59</v>
      </c>
      <c r="R131" s="472">
        <v>55</v>
      </c>
      <c r="S131" s="472">
        <v>53</v>
      </c>
      <c r="T131" s="472">
        <v>5</v>
      </c>
      <c r="U131" s="472">
        <v>33</v>
      </c>
      <c r="V131" s="472">
        <v>413</v>
      </c>
      <c r="W131" s="472">
        <v>40</v>
      </c>
      <c r="X131" s="472">
        <v>165</v>
      </c>
      <c r="Y131" s="472">
        <v>198</v>
      </c>
    </row>
    <row r="132" spans="1:25" x14ac:dyDescent="0.2">
      <c r="A132" s="471" t="s">
        <v>764</v>
      </c>
      <c r="B132" s="437" t="s">
        <v>765</v>
      </c>
      <c r="C132" s="473">
        <v>97411</v>
      </c>
      <c r="D132" s="437" t="s">
        <v>449</v>
      </c>
      <c r="E132" s="473">
        <v>0</v>
      </c>
      <c r="F132" s="472">
        <v>866</v>
      </c>
      <c r="G132" s="472">
        <v>1548</v>
      </c>
      <c r="H132" s="472">
        <v>543</v>
      </c>
      <c r="I132" s="472">
        <v>195</v>
      </c>
      <c r="J132" s="472">
        <v>43</v>
      </c>
      <c r="K132" s="472">
        <v>85</v>
      </c>
      <c r="L132" s="472">
        <v>23</v>
      </c>
      <c r="M132" s="472">
        <v>545</v>
      </c>
      <c r="N132" s="472">
        <v>92</v>
      </c>
      <c r="O132" s="472">
        <v>73</v>
      </c>
      <c r="P132" s="472">
        <v>105</v>
      </c>
      <c r="Q132" s="472">
        <v>97</v>
      </c>
      <c r="R132" s="472">
        <v>96</v>
      </c>
      <c r="S132" s="472">
        <v>82</v>
      </c>
      <c r="T132" s="472"/>
      <c r="U132" s="472">
        <v>43</v>
      </c>
      <c r="V132" s="472">
        <v>589</v>
      </c>
      <c r="W132" s="472">
        <v>86</v>
      </c>
      <c r="X132" s="472">
        <v>220</v>
      </c>
      <c r="Y132" s="472">
        <v>306</v>
      </c>
    </row>
    <row r="133" spans="1:25" x14ac:dyDescent="0.2">
      <c r="A133" s="471" t="s">
        <v>766</v>
      </c>
      <c r="B133" s="437" t="s">
        <v>767</v>
      </c>
      <c r="C133" s="473">
        <v>97411</v>
      </c>
      <c r="D133" s="437" t="s">
        <v>449</v>
      </c>
      <c r="E133" s="473">
        <v>0</v>
      </c>
      <c r="F133" s="472">
        <v>547</v>
      </c>
      <c r="G133" s="472">
        <v>1238</v>
      </c>
      <c r="H133" s="472">
        <v>269</v>
      </c>
      <c r="I133" s="472">
        <v>166</v>
      </c>
      <c r="J133" s="472">
        <v>26</v>
      </c>
      <c r="K133" s="472">
        <v>86</v>
      </c>
      <c r="L133" s="472">
        <v>19</v>
      </c>
      <c r="M133" s="472">
        <v>580</v>
      </c>
      <c r="N133" s="472">
        <v>88</v>
      </c>
      <c r="O133" s="472">
        <v>88</v>
      </c>
      <c r="P133" s="472">
        <v>131</v>
      </c>
      <c r="Q133" s="472">
        <v>107</v>
      </c>
      <c r="R133" s="472">
        <v>81</v>
      </c>
      <c r="S133" s="472">
        <v>85</v>
      </c>
      <c r="T133" s="472">
        <v>6</v>
      </c>
      <c r="U133" s="472">
        <v>36</v>
      </c>
      <c r="V133" s="472">
        <v>338</v>
      </c>
      <c r="W133" s="472">
        <v>46</v>
      </c>
      <c r="X133" s="472">
        <v>138</v>
      </c>
      <c r="Y133" s="472">
        <v>241</v>
      </c>
    </row>
    <row r="134" spans="1:25" x14ac:dyDescent="0.2">
      <c r="A134" s="471" t="s">
        <v>768</v>
      </c>
      <c r="B134" s="437" t="s">
        <v>769</v>
      </c>
      <c r="C134" s="473">
        <v>97411</v>
      </c>
      <c r="D134" s="437" t="s">
        <v>449</v>
      </c>
      <c r="E134" s="473">
        <v>3</v>
      </c>
      <c r="F134" s="472"/>
      <c r="G134" s="472"/>
      <c r="H134" s="472"/>
      <c r="I134" s="472"/>
      <c r="J134" s="472"/>
      <c r="K134" s="472"/>
      <c r="L134" s="472"/>
      <c r="M134" s="472"/>
      <c r="N134" s="472"/>
      <c r="O134" s="472"/>
      <c r="P134" s="472"/>
      <c r="Q134" s="472"/>
      <c r="R134" s="472"/>
      <c r="S134" s="472"/>
      <c r="T134" s="472"/>
      <c r="U134" s="472"/>
      <c r="V134" s="472"/>
      <c r="W134" s="472"/>
      <c r="X134" s="472"/>
      <c r="Y134" s="472"/>
    </row>
    <row r="135" spans="1:25" x14ac:dyDescent="0.2">
      <c r="A135" s="471" t="s">
        <v>770</v>
      </c>
      <c r="B135" s="437" t="s">
        <v>771</v>
      </c>
      <c r="C135" s="473">
        <v>97411</v>
      </c>
      <c r="D135" s="437" t="s">
        <v>449</v>
      </c>
      <c r="E135" s="473">
        <v>0</v>
      </c>
      <c r="F135" s="472">
        <v>791</v>
      </c>
      <c r="G135" s="472">
        <v>1599</v>
      </c>
      <c r="H135" s="472">
        <v>423</v>
      </c>
      <c r="I135" s="472">
        <v>223</v>
      </c>
      <c r="J135" s="472">
        <v>38</v>
      </c>
      <c r="K135" s="472">
        <v>107</v>
      </c>
      <c r="L135" s="472">
        <v>32</v>
      </c>
      <c r="M135" s="472">
        <v>663</v>
      </c>
      <c r="N135" s="472">
        <v>99</v>
      </c>
      <c r="O135" s="472">
        <v>94</v>
      </c>
      <c r="P135" s="472">
        <v>141</v>
      </c>
      <c r="Q135" s="472">
        <v>133</v>
      </c>
      <c r="R135" s="472">
        <v>102</v>
      </c>
      <c r="S135" s="472">
        <v>94</v>
      </c>
      <c r="T135" s="472">
        <v>30</v>
      </c>
      <c r="U135" s="472">
        <v>53</v>
      </c>
      <c r="V135" s="472">
        <v>554</v>
      </c>
      <c r="W135" s="472">
        <v>59</v>
      </c>
      <c r="X135" s="472">
        <v>237</v>
      </c>
      <c r="Y135" s="472">
        <v>287</v>
      </c>
    </row>
    <row r="136" spans="1:25" x14ac:dyDescent="0.2">
      <c r="A136" s="471" t="s">
        <v>772</v>
      </c>
      <c r="B136" s="437" t="s">
        <v>773</v>
      </c>
      <c r="C136" s="473">
        <v>97411</v>
      </c>
      <c r="D136" s="437" t="s">
        <v>449</v>
      </c>
      <c r="E136" s="473">
        <v>0</v>
      </c>
      <c r="F136" s="472">
        <v>1105</v>
      </c>
      <c r="G136" s="472">
        <v>2481</v>
      </c>
      <c r="H136" s="472">
        <v>520</v>
      </c>
      <c r="I136" s="472">
        <v>359</v>
      </c>
      <c r="J136" s="472">
        <v>36</v>
      </c>
      <c r="K136" s="472">
        <v>190</v>
      </c>
      <c r="L136" s="472">
        <v>51</v>
      </c>
      <c r="M136" s="472">
        <v>1146</v>
      </c>
      <c r="N136" s="472">
        <v>156</v>
      </c>
      <c r="O136" s="472">
        <v>160</v>
      </c>
      <c r="P136" s="472">
        <v>269</v>
      </c>
      <c r="Q136" s="472">
        <v>255</v>
      </c>
      <c r="R136" s="472">
        <v>172</v>
      </c>
      <c r="S136" s="472">
        <v>134</v>
      </c>
      <c r="T136" s="472">
        <v>95</v>
      </c>
      <c r="U136" s="472">
        <v>75</v>
      </c>
      <c r="V136" s="472">
        <v>786</v>
      </c>
      <c r="W136" s="472">
        <v>88</v>
      </c>
      <c r="X136" s="472">
        <v>356</v>
      </c>
      <c r="Y136" s="472">
        <v>356</v>
      </c>
    </row>
    <row r="137" spans="1:25" x14ac:dyDescent="0.2">
      <c r="A137" s="471" t="s">
        <v>774</v>
      </c>
      <c r="B137" s="437" t="s">
        <v>775</v>
      </c>
      <c r="C137" s="473">
        <v>97411</v>
      </c>
      <c r="D137" s="437" t="s">
        <v>449</v>
      </c>
      <c r="E137" s="473">
        <v>0</v>
      </c>
      <c r="F137" s="472">
        <v>729</v>
      </c>
      <c r="G137" s="472">
        <v>1777</v>
      </c>
      <c r="H137" s="472">
        <v>284</v>
      </c>
      <c r="I137" s="472">
        <v>149</v>
      </c>
      <c r="J137" s="472">
        <v>23</v>
      </c>
      <c r="K137" s="472">
        <v>273</v>
      </c>
      <c r="L137" s="472">
        <v>49</v>
      </c>
      <c r="M137" s="472">
        <v>756</v>
      </c>
      <c r="N137" s="472">
        <v>99</v>
      </c>
      <c r="O137" s="472">
        <v>109</v>
      </c>
      <c r="P137" s="472">
        <v>190</v>
      </c>
      <c r="Q137" s="472">
        <v>168</v>
      </c>
      <c r="R137" s="472">
        <v>123</v>
      </c>
      <c r="S137" s="472">
        <v>67</v>
      </c>
      <c r="T137" s="472">
        <v>46</v>
      </c>
      <c r="U137" s="472">
        <v>54</v>
      </c>
      <c r="V137" s="472">
        <v>224</v>
      </c>
      <c r="W137" s="472">
        <v>42</v>
      </c>
      <c r="X137" s="472">
        <v>187</v>
      </c>
      <c r="Y137" s="472">
        <v>160</v>
      </c>
    </row>
    <row r="138" spans="1:25" x14ac:dyDescent="0.2">
      <c r="A138" s="471" t="s">
        <v>776</v>
      </c>
      <c r="B138" s="437" t="s">
        <v>777</v>
      </c>
      <c r="C138" s="473">
        <v>97411</v>
      </c>
      <c r="D138" s="437" t="s">
        <v>449</v>
      </c>
      <c r="E138" s="473">
        <v>0</v>
      </c>
      <c r="F138" s="472">
        <v>1024</v>
      </c>
      <c r="G138" s="472">
        <v>1810</v>
      </c>
      <c r="H138" s="472">
        <v>642</v>
      </c>
      <c r="I138" s="472">
        <v>150</v>
      </c>
      <c r="J138" s="472">
        <v>62</v>
      </c>
      <c r="K138" s="472">
        <v>170</v>
      </c>
      <c r="L138" s="472">
        <v>33</v>
      </c>
      <c r="M138" s="472">
        <v>551</v>
      </c>
      <c r="N138" s="472">
        <v>88</v>
      </c>
      <c r="O138" s="472">
        <v>71</v>
      </c>
      <c r="P138" s="472">
        <v>118</v>
      </c>
      <c r="Q138" s="472">
        <v>109</v>
      </c>
      <c r="R138" s="472">
        <v>95</v>
      </c>
      <c r="S138" s="472">
        <v>70</v>
      </c>
      <c r="T138" s="472">
        <v>221</v>
      </c>
      <c r="U138" s="472">
        <v>91</v>
      </c>
      <c r="V138" s="472">
        <v>629</v>
      </c>
      <c r="W138" s="472">
        <v>45</v>
      </c>
      <c r="X138" s="472">
        <v>240</v>
      </c>
      <c r="Y138" s="472">
        <v>255</v>
      </c>
    </row>
    <row r="139" spans="1:25" x14ac:dyDescent="0.2">
      <c r="A139" s="471" t="s">
        <v>778</v>
      </c>
      <c r="B139" s="437" t="s">
        <v>779</v>
      </c>
      <c r="C139" s="473">
        <v>97411</v>
      </c>
      <c r="D139" s="437" t="s">
        <v>449</v>
      </c>
      <c r="E139" s="473">
        <v>0</v>
      </c>
      <c r="F139" s="472">
        <v>831</v>
      </c>
      <c r="G139" s="472">
        <v>1565</v>
      </c>
      <c r="H139" s="472">
        <v>487</v>
      </c>
      <c r="I139" s="472">
        <v>144</v>
      </c>
      <c r="J139" s="472">
        <v>40</v>
      </c>
      <c r="K139" s="472">
        <v>160</v>
      </c>
      <c r="L139" s="472">
        <v>27</v>
      </c>
      <c r="M139" s="472">
        <v>535</v>
      </c>
      <c r="N139" s="472">
        <v>85</v>
      </c>
      <c r="O139" s="472">
        <v>82</v>
      </c>
      <c r="P139" s="472">
        <v>133</v>
      </c>
      <c r="Q139" s="472">
        <v>104</v>
      </c>
      <c r="R139" s="472">
        <v>67</v>
      </c>
      <c r="S139" s="472">
        <v>64</v>
      </c>
      <c r="T139" s="472">
        <v>139</v>
      </c>
      <c r="U139" s="472">
        <v>64</v>
      </c>
      <c r="V139" s="472">
        <v>462</v>
      </c>
      <c r="W139" s="472">
        <v>51</v>
      </c>
      <c r="X139" s="472">
        <v>209</v>
      </c>
      <c r="Y139" s="472">
        <v>178</v>
      </c>
    </row>
    <row r="140" spans="1:25" x14ac:dyDescent="0.2">
      <c r="A140" s="471" t="s">
        <v>780</v>
      </c>
      <c r="B140" s="437" t="s">
        <v>781</v>
      </c>
      <c r="C140" s="473">
        <v>97411</v>
      </c>
      <c r="D140" s="437" t="s">
        <v>449</v>
      </c>
      <c r="E140" s="473">
        <v>5</v>
      </c>
      <c r="F140" s="472"/>
      <c r="G140" s="472"/>
      <c r="H140" s="472"/>
      <c r="I140" s="472"/>
      <c r="J140" s="472"/>
      <c r="K140" s="472"/>
      <c r="L140" s="472"/>
      <c r="M140" s="472"/>
      <c r="N140" s="472"/>
      <c r="O140" s="472"/>
      <c r="P140" s="472"/>
      <c r="Q140" s="472"/>
      <c r="R140" s="472"/>
      <c r="S140" s="472"/>
      <c r="T140" s="472"/>
      <c r="U140" s="472"/>
      <c r="V140" s="472"/>
      <c r="W140" s="472"/>
      <c r="X140" s="472"/>
      <c r="Y140" s="472"/>
    </row>
    <row r="141" spans="1:25" x14ac:dyDescent="0.2">
      <c r="A141" s="471" t="s">
        <v>782</v>
      </c>
      <c r="B141" s="437" t="s">
        <v>783</v>
      </c>
      <c r="C141" s="473">
        <v>97411</v>
      </c>
      <c r="D141" s="437" t="s">
        <v>449</v>
      </c>
      <c r="E141" s="473">
        <v>3</v>
      </c>
      <c r="F141" s="472"/>
      <c r="G141" s="472"/>
      <c r="H141" s="472"/>
      <c r="I141" s="472"/>
      <c r="J141" s="472"/>
      <c r="K141" s="472"/>
      <c r="L141" s="472"/>
      <c r="M141" s="472"/>
      <c r="N141" s="472"/>
      <c r="O141" s="472"/>
      <c r="P141" s="472"/>
      <c r="Q141" s="472"/>
      <c r="R141" s="472"/>
      <c r="S141" s="472"/>
      <c r="T141" s="472"/>
      <c r="U141" s="472"/>
      <c r="V141" s="472"/>
      <c r="W141" s="472"/>
      <c r="X141" s="472"/>
      <c r="Y141" s="472"/>
    </row>
    <row r="142" spans="1:25" x14ac:dyDescent="0.2">
      <c r="A142" s="471" t="s">
        <v>784</v>
      </c>
      <c r="B142" s="437" t="s">
        <v>785</v>
      </c>
      <c r="C142" s="473">
        <v>97411</v>
      </c>
      <c r="D142" s="437" t="s">
        <v>449</v>
      </c>
      <c r="E142" s="473">
        <v>0</v>
      </c>
      <c r="F142" s="472">
        <v>1052</v>
      </c>
      <c r="G142" s="472">
        <v>2416</v>
      </c>
      <c r="H142" s="472">
        <v>430</v>
      </c>
      <c r="I142" s="472">
        <v>260</v>
      </c>
      <c r="J142" s="472">
        <v>53</v>
      </c>
      <c r="K142" s="472">
        <v>309</v>
      </c>
      <c r="L142" s="472">
        <v>50</v>
      </c>
      <c r="M142" s="472">
        <v>1000</v>
      </c>
      <c r="N142" s="472">
        <v>166</v>
      </c>
      <c r="O142" s="472">
        <v>128</v>
      </c>
      <c r="P142" s="472">
        <v>238</v>
      </c>
      <c r="Q142" s="472">
        <v>199</v>
      </c>
      <c r="R142" s="472">
        <v>169</v>
      </c>
      <c r="S142" s="472">
        <v>100</v>
      </c>
      <c r="T142" s="472">
        <v>43</v>
      </c>
      <c r="U142" s="472">
        <v>89</v>
      </c>
      <c r="V142" s="472">
        <v>423</v>
      </c>
      <c r="W142" s="472">
        <v>53</v>
      </c>
      <c r="X142" s="472">
        <v>326</v>
      </c>
      <c r="Y142" s="472">
        <v>246</v>
      </c>
    </row>
    <row r="143" spans="1:25" x14ac:dyDescent="0.2">
      <c r="A143" s="471" t="s">
        <v>786</v>
      </c>
      <c r="B143" s="437" t="s">
        <v>787</v>
      </c>
      <c r="C143" s="473">
        <v>97411</v>
      </c>
      <c r="D143" s="437" t="s">
        <v>449</v>
      </c>
      <c r="E143" s="473">
        <v>0</v>
      </c>
      <c r="F143" s="472">
        <v>831</v>
      </c>
      <c r="G143" s="472">
        <v>2196</v>
      </c>
      <c r="H143" s="472">
        <v>241</v>
      </c>
      <c r="I143" s="472">
        <v>191</v>
      </c>
      <c r="J143" s="472">
        <v>30</v>
      </c>
      <c r="K143" s="472">
        <v>369</v>
      </c>
      <c r="L143" s="472">
        <v>47</v>
      </c>
      <c r="M143" s="472">
        <v>963</v>
      </c>
      <c r="N143" s="472">
        <v>125</v>
      </c>
      <c r="O143" s="472">
        <v>142</v>
      </c>
      <c r="P143" s="472">
        <v>260</v>
      </c>
      <c r="Q143" s="472">
        <v>201</v>
      </c>
      <c r="R143" s="472">
        <v>150</v>
      </c>
      <c r="S143" s="472">
        <v>85</v>
      </c>
      <c r="T143" s="472">
        <v>16</v>
      </c>
      <c r="U143" s="472">
        <v>44</v>
      </c>
      <c r="V143" s="472">
        <v>222</v>
      </c>
      <c r="W143" s="472">
        <v>50</v>
      </c>
      <c r="X143" s="472">
        <v>188</v>
      </c>
      <c r="Y143" s="472">
        <v>160</v>
      </c>
    </row>
    <row r="144" spans="1:25" x14ac:dyDescent="0.2">
      <c r="A144" s="471" t="s">
        <v>788</v>
      </c>
      <c r="B144" s="437" t="s">
        <v>789</v>
      </c>
      <c r="C144" s="473">
        <v>97411</v>
      </c>
      <c r="D144" s="437" t="s">
        <v>449</v>
      </c>
      <c r="E144" s="473">
        <v>3</v>
      </c>
      <c r="F144" s="472"/>
      <c r="G144" s="472"/>
      <c r="H144" s="472"/>
      <c r="I144" s="472"/>
      <c r="J144" s="472"/>
      <c r="K144" s="472"/>
      <c r="L144" s="472"/>
      <c r="M144" s="472"/>
      <c r="N144" s="472"/>
      <c r="O144" s="472"/>
      <c r="P144" s="472"/>
      <c r="Q144" s="472"/>
      <c r="R144" s="472"/>
      <c r="S144" s="472"/>
      <c r="T144" s="472"/>
      <c r="U144" s="472"/>
      <c r="V144" s="472"/>
      <c r="W144" s="472"/>
      <c r="X144" s="472"/>
      <c r="Y144" s="472"/>
    </row>
    <row r="145" spans="1:25" x14ac:dyDescent="0.2">
      <c r="A145" s="471" t="s">
        <v>790</v>
      </c>
      <c r="B145" s="437" t="s">
        <v>791</v>
      </c>
      <c r="C145" s="473">
        <v>97411</v>
      </c>
      <c r="D145" s="437" t="s">
        <v>449</v>
      </c>
      <c r="E145" s="473">
        <v>0</v>
      </c>
      <c r="F145" s="472">
        <v>1138</v>
      </c>
      <c r="G145" s="472">
        <v>2795</v>
      </c>
      <c r="H145" s="472">
        <v>390</v>
      </c>
      <c r="I145" s="472">
        <v>263</v>
      </c>
      <c r="J145" s="472">
        <v>58</v>
      </c>
      <c r="K145" s="472">
        <v>427</v>
      </c>
      <c r="L145" s="472">
        <v>58</v>
      </c>
      <c r="M145" s="472">
        <v>1169</v>
      </c>
      <c r="N145" s="472">
        <v>190</v>
      </c>
      <c r="O145" s="472">
        <v>190</v>
      </c>
      <c r="P145" s="472">
        <v>315</v>
      </c>
      <c r="Q145" s="472">
        <v>215</v>
      </c>
      <c r="R145" s="472">
        <v>149</v>
      </c>
      <c r="S145" s="472">
        <v>110</v>
      </c>
      <c r="T145" s="472">
        <v>13</v>
      </c>
      <c r="U145" s="472">
        <v>66</v>
      </c>
      <c r="V145" s="472">
        <v>377</v>
      </c>
      <c r="W145" s="472">
        <v>70</v>
      </c>
      <c r="X145" s="472">
        <v>313</v>
      </c>
      <c r="Y145" s="472">
        <v>203</v>
      </c>
    </row>
    <row r="146" spans="1:25" x14ac:dyDescent="0.2">
      <c r="A146" s="471" t="s">
        <v>792</v>
      </c>
      <c r="B146" s="437" t="s">
        <v>793</v>
      </c>
      <c r="C146" s="473">
        <v>97411</v>
      </c>
      <c r="D146" s="437" t="s">
        <v>449</v>
      </c>
      <c r="E146" s="473">
        <v>0</v>
      </c>
      <c r="F146" s="472">
        <v>1233</v>
      </c>
      <c r="G146" s="472">
        <v>3227</v>
      </c>
      <c r="H146" s="472">
        <v>434</v>
      </c>
      <c r="I146" s="472">
        <v>298</v>
      </c>
      <c r="J146" s="472">
        <v>59</v>
      </c>
      <c r="K146" s="472">
        <v>442</v>
      </c>
      <c r="L146" s="472">
        <v>106</v>
      </c>
      <c r="M146" s="472">
        <v>1487</v>
      </c>
      <c r="N146" s="472">
        <v>202</v>
      </c>
      <c r="O146" s="472">
        <v>227</v>
      </c>
      <c r="P146" s="472">
        <v>395</v>
      </c>
      <c r="Q146" s="472">
        <v>287</v>
      </c>
      <c r="R146" s="472">
        <v>227</v>
      </c>
      <c r="S146" s="472">
        <v>149</v>
      </c>
      <c r="T146" s="472">
        <v>26</v>
      </c>
      <c r="U146" s="472">
        <v>85</v>
      </c>
      <c r="V146" s="472">
        <v>481</v>
      </c>
      <c r="W146" s="472">
        <v>72</v>
      </c>
      <c r="X146" s="472">
        <v>344</v>
      </c>
      <c r="Y146" s="472">
        <v>318</v>
      </c>
    </row>
    <row r="147" spans="1:25" x14ac:dyDescent="0.2">
      <c r="A147" s="471" t="s">
        <v>794</v>
      </c>
      <c r="B147" s="437" t="s">
        <v>795</v>
      </c>
      <c r="C147" s="473">
        <v>97411</v>
      </c>
      <c r="D147" s="437" t="s">
        <v>449</v>
      </c>
      <c r="E147" s="473">
        <v>0</v>
      </c>
      <c r="F147" s="472">
        <v>1074</v>
      </c>
      <c r="G147" s="472">
        <v>2871</v>
      </c>
      <c r="H147" s="472">
        <v>314</v>
      </c>
      <c r="I147" s="472">
        <v>208</v>
      </c>
      <c r="J147" s="472">
        <v>68</v>
      </c>
      <c r="K147" s="472">
        <v>484</v>
      </c>
      <c r="L147" s="472">
        <v>88</v>
      </c>
      <c r="M147" s="472">
        <v>1247</v>
      </c>
      <c r="N147" s="472">
        <v>137</v>
      </c>
      <c r="O147" s="472">
        <v>165</v>
      </c>
      <c r="P147" s="472">
        <v>340</v>
      </c>
      <c r="Q147" s="472">
        <v>285</v>
      </c>
      <c r="R147" s="472">
        <v>196</v>
      </c>
      <c r="S147" s="472">
        <v>124</v>
      </c>
      <c r="T147" s="472">
        <v>7</v>
      </c>
      <c r="U147" s="472">
        <v>54</v>
      </c>
      <c r="V147" s="472">
        <v>181</v>
      </c>
      <c r="W147" s="472">
        <v>82</v>
      </c>
      <c r="X147" s="472">
        <v>275</v>
      </c>
      <c r="Y147" s="472">
        <v>271</v>
      </c>
    </row>
    <row r="148" spans="1:25" x14ac:dyDescent="0.2">
      <c r="A148" s="471" t="s">
        <v>796</v>
      </c>
      <c r="B148" s="437" t="s">
        <v>797</v>
      </c>
      <c r="C148" s="473">
        <v>97411</v>
      </c>
      <c r="D148" s="437" t="s">
        <v>449</v>
      </c>
      <c r="E148" s="473">
        <v>3</v>
      </c>
      <c r="F148" s="472"/>
      <c r="G148" s="472"/>
      <c r="H148" s="472"/>
      <c r="I148" s="472"/>
      <c r="J148" s="472"/>
      <c r="K148" s="472"/>
      <c r="L148" s="472"/>
      <c r="M148" s="472"/>
      <c r="N148" s="472"/>
      <c r="O148" s="472"/>
      <c r="P148" s="472"/>
      <c r="Q148" s="472"/>
      <c r="R148" s="472"/>
      <c r="S148" s="472"/>
      <c r="T148" s="472"/>
      <c r="U148" s="472"/>
      <c r="V148" s="472"/>
      <c r="W148" s="472"/>
      <c r="X148" s="472"/>
      <c r="Y148" s="472"/>
    </row>
    <row r="149" spans="1:25" x14ac:dyDescent="0.2">
      <c r="A149" s="471" t="s">
        <v>798</v>
      </c>
      <c r="B149" s="437" t="s">
        <v>441</v>
      </c>
      <c r="C149" s="473">
        <v>97411</v>
      </c>
      <c r="D149" s="437" t="s">
        <v>449</v>
      </c>
      <c r="E149" s="473">
        <v>0</v>
      </c>
      <c r="F149" s="472">
        <v>1047</v>
      </c>
      <c r="G149" s="472">
        <v>2727</v>
      </c>
      <c r="H149" s="472">
        <v>350</v>
      </c>
      <c r="I149" s="472">
        <v>311</v>
      </c>
      <c r="J149" s="472">
        <v>44</v>
      </c>
      <c r="K149" s="472">
        <v>342</v>
      </c>
      <c r="L149" s="472">
        <v>58</v>
      </c>
      <c r="M149" s="472">
        <v>1288</v>
      </c>
      <c r="N149" s="472">
        <v>164</v>
      </c>
      <c r="O149" s="472">
        <v>181</v>
      </c>
      <c r="P149" s="472">
        <v>335</v>
      </c>
      <c r="Q149" s="472">
        <v>282</v>
      </c>
      <c r="R149" s="472">
        <v>191</v>
      </c>
      <c r="S149" s="472">
        <v>135</v>
      </c>
      <c r="T149" s="472">
        <v>10</v>
      </c>
      <c r="U149" s="472">
        <v>63</v>
      </c>
      <c r="V149" s="472">
        <v>400</v>
      </c>
      <c r="W149" s="472">
        <v>47</v>
      </c>
      <c r="X149" s="472">
        <v>316</v>
      </c>
      <c r="Y149" s="472">
        <v>341</v>
      </c>
    </row>
    <row r="150" spans="1:25" x14ac:dyDescent="0.2">
      <c r="A150" s="471" t="s">
        <v>799</v>
      </c>
      <c r="B150" s="437" t="s">
        <v>800</v>
      </c>
      <c r="C150" s="473">
        <v>97411</v>
      </c>
      <c r="D150" s="437" t="s">
        <v>449</v>
      </c>
      <c r="E150" s="473">
        <v>0</v>
      </c>
      <c r="F150" s="472">
        <v>654</v>
      </c>
      <c r="G150" s="472">
        <v>1864</v>
      </c>
      <c r="H150" s="472">
        <v>181</v>
      </c>
      <c r="I150" s="472">
        <v>122</v>
      </c>
      <c r="J150" s="472">
        <v>12</v>
      </c>
      <c r="K150" s="472">
        <v>339</v>
      </c>
      <c r="L150" s="472">
        <v>70</v>
      </c>
      <c r="M150" s="472">
        <v>861</v>
      </c>
      <c r="N150" s="472">
        <v>99</v>
      </c>
      <c r="O150" s="472">
        <v>134</v>
      </c>
      <c r="P150" s="472">
        <v>241</v>
      </c>
      <c r="Q150" s="472">
        <v>182</v>
      </c>
      <c r="R150" s="472">
        <v>131</v>
      </c>
      <c r="S150" s="472">
        <v>74</v>
      </c>
      <c r="T150" s="472"/>
      <c r="U150" s="472">
        <v>17</v>
      </c>
      <c r="V150" s="472">
        <v>139</v>
      </c>
      <c r="W150" s="472">
        <v>42</v>
      </c>
      <c r="X150" s="472">
        <v>113</v>
      </c>
      <c r="Y150" s="472">
        <v>124</v>
      </c>
    </row>
    <row r="151" spans="1:25" x14ac:dyDescent="0.2">
      <c r="A151" s="471" t="s">
        <v>801</v>
      </c>
      <c r="B151" s="437" t="s">
        <v>802</v>
      </c>
      <c r="C151" s="473">
        <v>97411</v>
      </c>
      <c r="D151" s="437" t="s">
        <v>449</v>
      </c>
      <c r="E151" s="473">
        <v>0</v>
      </c>
      <c r="F151" s="472">
        <v>918</v>
      </c>
      <c r="G151" s="472">
        <v>2627</v>
      </c>
      <c r="H151" s="472">
        <v>212</v>
      </c>
      <c r="I151" s="472">
        <v>223</v>
      </c>
      <c r="J151" s="472">
        <v>18</v>
      </c>
      <c r="K151" s="472">
        <v>465</v>
      </c>
      <c r="L151" s="472">
        <v>78</v>
      </c>
      <c r="M151" s="472">
        <v>1224</v>
      </c>
      <c r="N151" s="472">
        <v>176</v>
      </c>
      <c r="O151" s="472">
        <v>175</v>
      </c>
      <c r="P151" s="472">
        <v>323</v>
      </c>
      <c r="Q151" s="472">
        <v>242</v>
      </c>
      <c r="R151" s="472">
        <v>192</v>
      </c>
      <c r="S151" s="472">
        <v>116</v>
      </c>
      <c r="T151" s="472"/>
      <c r="U151" s="472">
        <v>29</v>
      </c>
      <c r="V151" s="472">
        <v>199</v>
      </c>
      <c r="W151" s="472">
        <v>28</v>
      </c>
      <c r="X151" s="472">
        <v>219</v>
      </c>
      <c r="Y151" s="472">
        <v>155</v>
      </c>
    </row>
    <row r="152" spans="1:25" x14ac:dyDescent="0.2">
      <c r="A152" s="471" t="s">
        <v>803</v>
      </c>
      <c r="B152" s="437" t="s">
        <v>804</v>
      </c>
      <c r="C152" s="473">
        <v>97411</v>
      </c>
      <c r="D152" s="437" t="s">
        <v>449</v>
      </c>
      <c r="E152" s="473">
        <v>0</v>
      </c>
      <c r="F152" s="472">
        <v>810</v>
      </c>
      <c r="G152" s="472">
        <v>1999</v>
      </c>
      <c r="H152" s="472">
        <v>296</v>
      </c>
      <c r="I152" s="472">
        <v>206</v>
      </c>
      <c r="J152" s="472">
        <v>48</v>
      </c>
      <c r="K152" s="472">
        <v>260</v>
      </c>
      <c r="L152" s="472">
        <v>55</v>
      </c>
      <c r="M152" s="472">
        <v>880</v>
      </c>
      <c r="N152" s="472">
        <v>127</v>
      </c>
      <c r="O152" s="472">
        <v>157</v>
      </c>
      <c r="P152" s="472">
        <v>217</v>
      </c>
      <c r="Q152" s="472">
        <v>160</v>
      </c>
      <c r="R152" s="472">
        <v>119</v>
      </c>
      <c r="S152" s="472">
        <v>100</v>
      </c>
      <c r="T152" s="472"/>
      <c r="U152" s="472">
        <v>44</v>
      </c>
      <c r="V152" s="472">
        <v>344</v>
      </c>
      <c r="W152" s="472">
        <v>72</v>
      </c>
      <c r="X152" s="472">
        <v>236</v>
      </c>
      <c r="Y152" s="472">
        <v>256</v>
      </c>
    </row>
    <row r="153" spans="1:25" x14ac:dyDescent="0.2">
      <c r="A153" s="471" t="s">
        <v>805</v>
      </c>
      <c r="B153" s="437" t="s">
        <v>806</v>
      </c>
      <c r="C153" s="473">
        <v>97411</v>
      </c>
      <c r="D153" s="437" t="s">
        <v>449</v>
      </c>
      <c r="E153" s="473">
        <v>0</v>
      </c>
      <c r="F153" s="472">
        <v>1246</v>
      </c>
      <c r="G153" s="472">
        <v>2927</v>
      </c>
      <c r="H153" s="472">
        <v>515</v>
      </c>
      <c r="I153" s="472">
        <v>252</v>
      </c>
      <c r="J153" s="472">
        <v>72</v>
      </c>
      <c r="K153" s="472">
        <v>407</v>
      </c>
      <c r="L153" s="472">
        <v>86</v>
      </c>
      <c r="M153" s="472">
        <v>1202</v>
      </c>
      <c r="N153" s="472">
        <v>112</v>
      </c>
      <c r="O153" s="472">
        <v>163</v>
      </c>
      <c r="P153" s="472">
        <v>281</v>
      </c>
      <c r="Q153" s="472">
        <v>279</v>
      </c>
      <c r="R153" s="472">
        <v>199</v>
      </c>
      <c r="S153" s="472">
        <v>168</v>
      </c>
      <c r="T153" s="472">
        <v>6</v>
      </c>
      <c r="U153" s="472">
        <v>59</v>
      </c>
      <c r="V153" s="472">
        <v>284</v>
      </c>
      <c r="W153" s="472">
        <v>107</v>
      </c>
      <c r="X153" s="472">
        <v>392</v>
      </c>
      <c r="Y153" s="472">
        <v>386</v>
      </c>
    </row>
    <row r="154" spans="1:25" x14ac:dyDescent="0.2">
      <c r="A154" s="471" t="s">
        <v>807</v>
      </c>
      <c r="B154" s="437" t="s">
        <v>808</v>
      </c>
      <c r="C154" s="473">
        <v>97411</v>
      </c>
      <c r="D154" s="437" t="s">
        <v>449</v>
      </c>
      <c r="E154" s="473">
        <v>3</v>
      </c>
      <c r="F154" s="472"/>
      <c r="G154" s="472"/>
      <c r="H154" s="472"/>
      <c r="I154" s="472"/>
      <c r="J154" s="472"/>
      <c r="K154" s="472"/>
      <c r="L154" s="472"/>
      <c r="M154" s="472"/>
      <c r="N154" s="472"/>
      <c r="O154" s="472"/>
      <c r="P154" s="472"/>
      <c r="Q154" s="472"/>
      <c r="R154" s="472"/>
      <c r="S154" s="472"/>
      <c r="T154" s="472"/>
      <c r="U154" s="472"/>
      <c r="V154" s="472"/>
      <c r="W154" s="472"/>
      <c r="X154" s="472"/>
      <c r="Y154" s="472"/>
    </row>
    <row r="155" spans="1:25" x14ac:dyDescent="0.2">
      <c r="A155" s="471" t="s">
        <v>809</v>
      </c>
      <c r="B155" s="437" t="s">
        <v>348</v>
      </c>
      <c r="C155" s="473">
        <v>97412</v>
      </c>
      <c r="D155" s="437" t="s">
        <v>444</v>
      </c>
      <c r="E155" s="473">
        <v>0</v>
      </c>
      <c r="F155" s="472">
        <v>1477</v>
      </c>
      <c r="G155" s="472">
        <v>3032</v>
      </c>
      <c r="H155" s="472">
        <v>751</v>
      </c>
      <c r="I155" s="472">
        <v>388</v>
      </c>
      <c r="J155" s="472">
        <v>85</v>
      </c>
      <c r="K155" s="472">
        <v>253</v>
      </c>
      <c r="L155" s="472">
        <v>58</v>
      </c>
      <c r="M155" s="472">
        <v>1217</v>
      </c>
      <c r="N155" s="472">
        <v>178</v>
      </c>
      <c r="O155" s="472">
        <v>180</v>
      </c>
      <c r="P155" s="472">
        <v>309</v>
      </c>
      <c r="Q155" s="472">
        <v>234</v>
      </c>
      <c r="R155" s="472">
        <v>172</v>
      </c>
      <c r="S155" s="472">
        <v>144</v>
      </c>
      <c r="T155" s="472"/>
      <c r="U155" s="472">
        <v>92</v>
      </c>
      <c r="V155" s="472">
        <v>937</v>
      </c>
      <c r="W155" s="472">
        <v>144</v>
      </c>
      <c r="X155" s="472">
        <v>357</v>
      </c>
      <c r="Y155" s="472">
        <v>555</v>
      </c>
    </row>
    <row r="156" spans="1:25" x14ac:dyDescent="0.2">
      <c r="A156" s="471" t="s">
        <v>810</v>
      </c>
      <c r="B156" s="437" t="s">
        <v>811</v>
      </c>
      <c r="C156" s="473">
        <v>97412</v>
      </c>
      <c r="D156" s="437" t="s">
        <v>444</v>
      </c>
      <c r="E156" s="473">
        <v>0</v>
      </c>
      <c r="F156" s="472">
        <v>1181</v>
      </c>
      <c r="G156" s="472">
        <v>2369</v>
      </c>
      <c r="H156" s="472">
        <v>616</v>
      </c>
      <c r="I156" s="472">
        <v>312</v>
      </c>
      <c r="J156" s="472">
        <v>58</v>
      </c>
      <c r="K156" s="472">
        <v>195</v>
      </c>
      <c r="L156" s="472">
        <v>41</v>
      </c>
      <c r="M156" s="472">
        <v>930</v>
      </c>
      <c r="N156" s="472">
        <v>124</v>
      </c>
      <c r="O156" s="472">
        <v>140</v>
      </c>
      <c r="P156" s="472">
        <v>226</v>
      </c>
      <c r="Q156" s="472">
        <v>188</v>
      </c>
      <c r="R156" s="472">
        <v>139</v>
      </c>
      <c r="S156" s="472">
        <v>113</v>
      </c>
      <c r="T156" s="472">
        <v>5</v>
      </c>
      <c r="U156" s="472">
        <v>61</v>
      </c>
      <c r="V156" s="472">
        <v>714</v>
      </c>
      <c r="W156" s="472">
        <v>105</v>
      </c>
      <c r="X156" s="472">
        <v>288</v>
      </c>
      <c r="Y156" s="472">
        <v>502</v>
      </c>
    </row>
    <row r="157" spans="1:25" x14ac:dyDescent="0.2">
      <c r="A157" s="471" t="s">
        <v>812</v>
      </c>
      <c r="B157" s="437" t="s">
        <v>813</v>
      </c>
      <c r="C157" s="473">
        <v>97412</v>
      </c>
      <c r="D157" s="437" t="s">
        <v>444</v>
      </c>
      <c r="E157" s="473">
        <v>0</v>
      </c>
      <c r="F157" s="472">
        <v>1161</v>
      </c>
      <c r="G157" s="472">
        <v>2747</v>
      </c>
      <c r="H157" s="472">
        <v>445</v>
      </c>
      <c r="I157" s="472">
        <v>270</v>
      </c>
      <c r="J157" s="472">
        <v>88</v>
      </c>
      <c r="K157" s="472">
        <v>358</v>
      </c>
      <c r="L157" s="472">
        <v>70</v>
      </c>
      <c r="M157" s="472">
        <v>1138</v>
      </c>
      <c r="N157" s="472">
        <v>148</v>
      </c>
      <c r="O157" s="472">
        <v>143</v>
      </c>
      <c r="P157" s="472">
        <v>278</v>
      </c>
      <c r="Q157" s="472">
        <v>271</v>
      </c>
      <c r="R157" s="472">
        <v>170</v>
      </c>
      <c r="S157" s="472">
        <v>128</v>
      </c>
      <c r="T157" s="472">
        <v>6</v>
      </c>
      <c r="U157" s="472">
        <v>69</v>
      </c>
      <c r="V157" s="472">
        <v>567</v>
      </c>
      <c r="W157" s="472">
        <v>108</v>
      </c>
      <c r="X157" s="472">
        <v>291</v>
      </c>
      <c r="Y157" s="472">
        <v>364</v>
      </c>
    </row>
    <row r="158" spans="1:25" x14ac:dyDescent="0.2">
      <c r="A158" s="471" t="s">
        <v>814</v>
      </c>
      <c r="B158" s="437" t="s">
        <v>815</v>
      </c>
      <c r="C158" s="473">
        <v>97412</v>
      </c>
      <c r="D158" s="437" t="s">
        <v>444</v>
      </c>
      <c r="E158" s="473">
        <v>0</v>
      </c>
      <c r="F158" s="472">
        <v>422</v>
      </c>
      <c r="G158" s="472">
        <v>935</v>
      </c>
      <c r="H158" s="472">
        <v>178</v>
      </c>
      <c r="I158" s="472">
        <v>88</v>
      </c>
      <c r="J158" s="472">
        <v>33</v>
      </c>
      <c r="K158" s="472">
        <v>123</v>
      </c>
      <c r="L158" s="472">
        <v>17</v>
      </c>
      <c r="M158" s="472">
        <v>355</v>
      </c>
      <c r="N158" s="472">
        <v>44</v>
      </c>
      <c r="O158" s="472">
        <v>64</v>
      </c>
      <c r="P158" s="472">
        <v>85</v>
      </c>
      <c r="Q158" s="472">
        <v>67</v>
      </c>
      <c r="R158" s="472">
        <v>53</v>
      </c>
      <c r="S158" s="472">
        <v>42</v>
      </c>
      <c r="T158" s="472"/>
      <c r="U158" s="472">
        <v>29</v>
      </c>
      <c r="V158" s="472">
        <v>114</v>
      </c>
      <c r="W158" s="472">
        <v>58</v>
      </c>
      <c r="X158" s="472">
        <v>115</v>
      </c>
      <c r="Y158" s="472">
        <v>143</v>
      </c>
    </row>
    <row r="159" spans="1:25" x14ac:dyDescent="0.2">
      <c r="A159" s="471" t="s">
        <v>816</v>
      </c>
      <c r="B159" s="437" t="s">
        <v>817</v>
      </c>
      <c r="C159" s="473">
        <v>97412</v>
      </c>
      <c r="D159" s="437" t="s">
        <v>444</v>
      </c>
      <c r="E159" s="473">
        <v>0</v>
      </c>
      <c r="F159" s="472">
        <v>1668</v>
      </c>
      <c r="G159" s="472">
        <v>3999</v>
      </c>
      <c r="H159" s="472">
        <v>626</v>
      </c>
      <c r="I159" s="472">
        <v>421</v>
      </c>
      <c r="J159" s="472">
        <v>117</v>
      </c>
      <c r="K159" s="472">
        <v>504</v>
      </c>
      <c r="L159" s="472">
        <v>89</v>
      </c>
      <c r="M159" s="472">
        <v>1707</v>
      </c>
      <c r="N159" s="472">
        <v>215</v>
      </c>
      <c r="O159" s="472">
        <v>261</v>
      </c>
      <c r="P159" s="472">
        <v>426</v>
      </c>
      <c r="Q159" s="472">
        <v>359</v>
      </c>
      <c r="R159" s="472">
        <v>248</v>
      </c>
      <c r="S159" s="472">
        <v>198</v>
      </c>
      <c r="T159" s="472">
        <v>10</v>
      </c>
      <c r="U159" s="472">
        <v>127</v>
      </c>
      <c r="V159" s="472">
        <v>793</v>
      </c>
      <c r="W159" s="472">
        <v>144</v>
      </c>
      <c r="X159" s="472">
        <v>482</v>
      </c>
      <c r="Y159" s="472">
        <v>588</v>
      </c>
    </row>
    <row r="160" spans="1:25" x14ac:dyDescent="0.2">
      <c r="A160" s="471" t="s">
        <v>818</v>
      </c>
      <c r="B160" s="437" t="s">
        <v>819</v>
      </c>
      <c r="C160" s="473">
        <v>97412</v>
      </c>
      <c r="D160" s="437" t="s">
        <v>444</v>
      </c>
      <c r="E160" s="473">
        <v>3</v>
      </c>
      <c r="F160" s="472"/>
      <c r="G160" s="472"/>
      <c r="H160" s="472"/>
      <c r="I160" s="472"/>
      <c r="J160" s="472"/>
      <c r="K160" s="472"/>
      <c r="L160" s="472"/>
      <c r="M160" s="472"/>
      <c r="N160" s="472"/>
      <c r="O160" s="472"/>
      <c r="P160" s="472"/>
      <c r="Q160" s="472"/>
      <c r="R160" s="472"/>
      <c r="S160" s="472"/>
      <c r="T160" s="472"/>
      <c r="U160" s="472"/>
      <c r="V160" s="472"/>
      <c r="W160" s="472"/>
      <c r="X160" s="472"/>
      <c r="Y160" s="472"/>
    </row>
    <row r="161" spans="1:25" x14ac:dyDescent="0.2">
      <c r="A161" s="471" t="s">
        <v>820</v>
      </c>
      <c r="B161" s="437" t="s">
        <v>821</v>
      </c>
      <c r="C161" s="473">
        <v>97412</v>
      </c>
      <c r="D161" s="437" t="s">
        <v>444</v>
      </c>
      <c r="E161" s="473">
        <v>0</v>
      </c>
      <c r="F161" s="472">
        <v>1489</v>
      </c>
      <c r="G161" s="472">
        <v>3629</v>
      </c>
      <c r="H161" s="472">
        <v>543</v>
      </c>
      <c r="I161" s="472">
        <v>296</v>
      </c>
      <c r="J161" s="472">
        <v>120</v>
      </c>
      <c r="K161" s="472">
        <v>530</v>
      </c>
      <c r="L161" s="472">
        <v>102</v>
      </c>
      <c r="M161" s="472">
        <v>1494</v>
      </c>
      <c r="N161" s="472">
        <v>201</v>
      </c>
      <c r="O161" s="472">
        <v>200</v>
      </c>
      <c r="P161" s="472">
        <v>379</v>
      </c>
      <c r="Q161" s="472">
        <v>343</v>
      </c>
      <c r="R161" s="472">
        <v>220</v>
      </c>
      <c r="S161" s="472">
        <v>151</v>
      </c>
      <c r="T161" s="472"/>
      <c r="U161" s="472">
        <v>108</v>
      </c>
      <c r="V161" s="472">
        <v>478</v>
      </c>
      <c r="W161" s="472">
        <v>103</v>
      </c>
      <c r="X161" s="472">
        <v>413</v>
      </c>
      <c r="Y161" s="472">
        <v>580</v>
      </c>
    </row>
    <row r="162" spans="1:25" x14ac:dyDescent="0.2">
      <c r="A162" s="471" t="s">
        <v>822</v>
      </c>
      <c r="B162" s="437" t="s">
        <v>823</v>
      </c>
      <c r="C162" s="473">
        <v>97412</v>
      </c>
      <c r="D162" s="437" t="s">
        <v>444</v>
      </c>
      <c r="E162" s="473">
        <v>0</v>
      </c>
      <c r="F162" s="472">
        <v>538</v>
      </c>
      <c r="G162" s="472">
        <v>1369</v>
      </c>
      <c r="H162" s="472">
        <v>183</v>
      </c>
      <c r="I162" s="472">
        <v>92</v>
      </c>
      <c r="J162" s="472">
        <v>45</v>
      </c>
      <c r="K162" s="472">
        <v>218</v>
      </c>
      <c r="L162" s="472">
        <v>45</v>
      </c>
      <c r="M162" s="472">
        <v>566</v>
      </c>
      <c r="N162" s="472">
        <v>84</v>
      </c>
      <c r="O162" s="472">
        <v>79</v>
      </c>
      <c r="P162" s="472">
        <v>145</v>
      </c>
      <c r="Q162" s="472">
        <v>122</v>
      </c>
      <c r="R162" s="472">
        <v>89</v>
      </c>
      <c r="S162" s="472">
        <v>47</v>
      </c>
      <c r="T162" s="472"/>
      <c r="U162" s="472">
        <v>44</v>
      </c>
      <c r="V162" s="472">
        <v>178</v>
      </c>
      <c r="W162" s="472">
        <v>51</v>
      </c>
      <c r="X162" s="472">
        <v>181</v>
      </c>
      <c r="Y162" s="472">
        <v>140</v>
      </c>
    </row>
    <row r="163" spans="1:25" x14ac:dyDescent="0.2">
      <c r="A163" s="471" t="s">
        <v>824</v>
      </c>
      <c r="B163" s="437" t="s">
        <v>825</v>
      </c>
      <c r="C163" s="473">
        <v>97412</v>
      </c>
      <c r="D163" s="437" t="s">
        <v>444</v>
      </c>
      <c r="E163" s="473">
        <v>0</v>
      </c>
      <c r="F163" s="472">
        <v>1278</v>
      </c>
      <c r="G163" s="472">
        <v>3213</v>
      </c>
      <c r="H163" s="472">
        <v>420</v>
      </c>
      <c r="I163" s="472">
        <v>272</v>
      </c>
      <c r="J163" s="472">
        <v>111</v>
      </c>
      <c r="K163" s="472">
        <v>475</v>
      </c>
      <c r="L163" s="472">
        <v>83</v>
      </c>
      <c r="M163" s="472">
        <v>1352</v>
      </c>
      <c r="N163" s="472">
        <v>183</v>
      </c>
      <c r="O163" s="472">
        <v>185</v>
      </c>
      <c r="P163" s="472">
        <v>383</v>
      </c>
      <c r="Q163" s="472">
        <v>252</v>
      </c>
      <c r="R163" s="472">
        <v>200</v>
      </c>
      <c r="S163" s="472">
        <v>149</v>
      </c>
      <c r="T163" s="472"/>
      <c r="U163" s="472">
        <v>92</v>
      </c>
      <c r="V163" s="472">
        <v>452</v>
      </c>
      <c r="W163" s="472">
        <v>125</v>
      </c>
      <c r="X163" s="472">
        <v>371</v>
      </c>
      <c r="Y163" s="472">
        <v>514</v>
      </c>
    </row>
    <row r="164" spans="1:25" x14ac:dyDescent="0.2">
      <c r="A164" s="471" t="s">
        <v>826</v>
      </c>
      <c r="B164" s="437" t="s">
        <v>360</v>
      </c>
      <c r="C164" s="473">
        <v>97412</v>
      </c>
      <c r="D164" s="437" t="s">
        <v>444</v>
      </c>
      <c r="E164" s="473">
        <v>0</v>
      </c>
      <c r="F164" s="472">
        <v>1003</v>
      </c>
      <c r="G164" s="472">
        <v>2282</v>
      </c>
      <c r="H164" s="472">
        <v>426</v>
      </c>
      <c r="I164" s="472">
        <v>179</v>
      </c>
      <c r="J164" s="472">
        <v>95</v>
      </c>
      <c r="K164" s="472">
        <v>303</v>
      </c>
      <c r="L164" s="472">
        <v>62</v>
      </c>
      <c r="M164" s="472">
        <v>880</v>
      </c>
      <c r="N164" s="472">
        <v>113</v>
      </c>
      <c r="O164" s="472">
        <v>120</v>
      </c>
      <c r="P164" s="472">
        <v>229</v>
      </c>
      <c r="Q164" s="472">
        <v>185</v>
      </c>
      <c r="R164" s="472">
        <v>138</v>
      </c>
      <c r="S164" s="472">
        <v>95</v>
      </c>
      <c r="T164" s="472"/>
      <c r="U164" s="472">
        <v>56</v>
      </c>
      <c r="V164" s="472">
        <v>306</v>
      </c>
      <c r="W164" s="472">
        <v>87</v>
      </c>
      <c r="X164" s="472">
        <v>302</v>
      </c>
      <c r="Y164" s="472">
        <v>409</v>
      </c>
    </row>
    <row r="165" spans="1:25" x14ac:dyDescent="0.2">
      <c r="A165" s="471" t="s">
        <v>827</v>
      </c>
      <c r="B165" s="437" t="s">
        <v>828</v>
      </c>
      <c r="C165" s="473">
        <v>97412</v>
      </c>
      <c r="D165" s="437" t="s">
        <v>444</v>
      </c>
      <c r="E165" s="473">
        <v>3</v>
      </c>
      <c r="F165" s="472"/>
      <c r="G165" s="472"/>
      <c r="H165" s="472"/>
      <c r="I165" s="472"/>
      <c r="J165" s="472"/>
      <c r="K165" s="472"/>
      <c r="L165" s="472"/>
      <c r="M165" s="472"/>
      <c r="N165" s="472"/>
      <c r="O165" s="472"/>
      <c r="P165" s="472"/>
      <c r="Q165" s="472"/>
      <c r="R165" s="472"/>
      <c r="S165" s="472"/>
      <c r="T165" s="472"/>
      <c r="U165" s="472"/>
      <c r="V165" s="472"/>
      <c r="W165" s="472"/>
      <c r="X165" s="472"/>
      <c r="Y165" s="472"/>
    </row>
    <row r="166" spans="1:25" x14ac:dyDescent="0.2">
      <c r="A166" s="471" t="s">
        <v>829</v>
      </c>
      <c r="B166" s="437" t="s">
        <v>830</v>
      </c>
      <c r="C166" s="473">
        <v>97412</v>
      </c>
      <c r="D166" s="437" t="s">
        <v>444</v>
      </c>
      <c r="E166" s="473">
        <v>0</v>
      </c>
      <c r="F166" s="472">
        <v>1333</v>
      </c>
      <c r="G166" s="472">
        <v>3145</v>
      </c>
      <c r="H166" s="472">
        <v>498</v>
      </c>
      <c r="I166" s="472">
        <v>274</v>
      </c>
      <c r="J166" s="472">
        <v>106</v>
      </c>
      <c r="K166" s="472">
        <v>455</v>
      </c>
      <c r="L166" s="472">
        <v>80</v>
      </c>
      <c r="M166" s="472">
        <v>1252</v>
      </c>
      <c r="N166" s="472">
        <v>153</v>
      </c>
      <c r="O166" s="472">
        <v>183</v>
      </c>
      <c r="P166" s="472">
        <v>325</v>
      </c>
      <c r="Q166" s="472">
        <v>243</v>
      </c>
      <c r="R166" s="472">
        <v>214</v>
      </c>
      <c r="S166" s="472">
        <v>134</v>
      </c>
      <c r="T166" s="472">
        <v>5</v>
      </c>
      <c r="U166" s="472">
        <v>77</v>
      </c>
      <c r="V166" s="472">
        <v>506</v>
      </c>
      <c r="W166" s="472">
        <v>113</v>
      </c>
      <c r="X166" s="472">
        <v>374</v>
      </c>
      <c r="Y166" s="472">
        <v>476</v>
      </c>
    </row>
    <row r="167" spans="1:25" x14ac:dyDescent="0.2">
      <c r="A167" s="471" t="s">
        <v>831</v>
      </c>
      <c r="B167" s="437" t="s">
        <v>832</v>
      </c>
      <c r="C167" s="473">
        <v>97412</v>
      </c>
      <c r="D167" s="437" t="s">
        <v>444</v>
      </c>
      <c r="E167" s="473">
        <v>0</v>
      </c>
      <c r="F167" s="472">
        <v>923</v>
      </c>
      <c r="G167" s="472">
        <v>2279</v>
      </c>
      <c r="H167" s="472">
        <v>305</v>
      </c>
      <c r="I167" s="472">
        <v>168</v>
      </c>
      <c r="J167" s="472">
        <v>93</v>
      </c>
      <c r="K167" s="472">
        <v>357</v>
      </c>
      <c r="L167" s="472">
        <v>60</v>
      </c>
      <c r="M167" s="472">
        <v>912</v>
      </c>
      <c r="N167" s="472">
        <v>125</v>
      </c>
      <c r="O167" s="472">
        <v>132</v>
      </c>
      <c r="P167" s="472">
        <v>244</v>
      </c>
      <c r="Q167" s="472">
        <v>198</v>
      </c>
      <c r="R167" s="472">
        <v>125</v>
      </c>
      <c r="S167" s="472">
        <v>88</v>
      </c>
      <c r="T167" s="472"/>
      <c r="U167" s="472">
        <v>64</v>
      </c>
      <c r="V167" s="472">
        <v>294</v>
      </c>
      <c r="W167" s="472">
        <v>97</v>
      </c>
      <c r="X167" s="472">
        <v>278</v>
      </c>
      <c r="Y167" s="472">
        <v>350</v>
      </c>
    </row>
    <row r="168" spans="1:25" x14ac:dyDescent="0.2">
      <c r="A168" s="471" t="s">
        <v>833</v>
      </c>
      <c r="B168" s="437" t="s">
        <v>834</v>
      </c>
      <c r="C168" s="473">
        <v>97412</v>
      </c>
      <c r="D168" s="437" t="s">
        <v>444</v>
      </c>
      <c r="E168" s="473">
        <v>3</v>
      </c>
      <c r="F168" s="472"/>
      <c r="G168" s="472"/>
      <c r="H168" s="472"/>
      <c r="I168" s="472"/>
      <c r="J168" s="472"/>
      <c r="K168" s="472"/>
      <c r="L168" s="472"/>
      <c r="M168" s="472"/>
      <c r="N168" s="472"/>
      <c r="O168" s="472"/>
      <c r="P168" s="472"/>
      <c r="Q168" s="472"/>
      <c r="R168" s="472"/>
      <c r="S168" s="472"/>
      <c r="T168" s="472"/>
      <c r="U168" s="472"/>
      <c r="V168" s="472"/>
      <c r="W168" s="472"/>
      <c r="X168" s="472"/>
      <c r="Y168" s="472"/>
    </row>
    <row r="169" spans="1:25" x14ac:dyDescent="0.2">
      <c r="A169" s="471" t="s">
        <v>835</v>
      </c>
      <c r="B169" s="437" t="s">
        <v>836</v>
      </c>
      <c r="C169" s="473">
        <v>97413</v>
      </c>
      <c r="D169" s="437" t="s">
        <v>450</v>
      </c>
      <c r="E169" s="473">
        <v>0</v>
      </c>
      <c r="F169" s="472">
        <v>1085</v>
      </c>
      <c r="G169" s="472">
        <v>2343</v>
      </c>
      <c r="H169" s="472">
        <v>489</v>
      </c>
      <c r="I169" s="472">
        <v>265</v>
      </c>
      <c r="J169" s="472">
        <v>38</v>
      </c>
      <c r="K169" s="472">
        <v>293</v>
      </c>
      <c r="L169" s="472">
        <v>43</v>
      </c>
      <c r="M169" s="472">
        <v>924</v>
      </c>
      <c r="N169" s="472">
        <v>112</v>
      </c>
      <c r="O169" s="472">
        <v>104</v>
      </c>
      <c r="P169" s="472">
        <v>243</v>
      </c>
      <c r="Q169" s="472">
        <v>216</v>
      </c>
      <c r="R169" s="472">
        <v>142</v>
      </c>
      <c r="S169" s="472">
        <v>107</v>
      </c>
      <c r="T169" s="472">
        <v>10</v>
      </c>
      <c r="U169" s="472">
        <v>53</v>
      </c>
      <c r="V169" s="472">
        <v>395</v>
      </c>
      <c r="W169" s="472">
        <v>80</v>
      </c>
      <c r="X169" s="472">
        <v>295</v>
      </c>
      <c r="Y169" s="472">
        <v>365</v>
      </c>
    </row>
    <row r="170" spans="1:25" x14ac:dyDescent="0.2">
      <c r="A170" s="471" t="s">
        <v>837</v>
      </c>
      <c r="B170" s="437" t="s">
        <v>838</v>
      </c>
      <c r="C170" s="473">
        <v>97413</v>
      </c>
      <c r="D170" s="437" t="s">
        <v>450</v>
      </c>
      <c r="E170" s="473">
        <v>0</v>
      </c>
      <c r="F170" s="472">
        <v>1489</v>
      </c>
      <c r="G170" s="472">
        <v>3519</v>
      </c>
      <c r="H170" s="472">
        <v>581</v>
      </c>
      <c r="I170" s="472">
        <v>324</v>
      </c>
      <c r="J170" s="472">
        <v>85</v>
      </c>
      <c r="K170" s="472">
        <v>499</v>
      </c>
      <c r="L170" s="472">
        <v>90</v>
      </c>
      <c r="M170" s="472">
        <v>1444</v>
      </c>
      <c r="N170" s="472">
        <v>200</v>
      </c>
      <c r="O170" s="472">
        <v>226</v>
      </c>
      <c r="P170" s="472">
        <v>354</v>
      </c>
      <c r="Q170" s="472">
        <v>319</v>
      </c>
      <c r="R170" s="472">
        <v>210</v>
      </c>
      <c r="S170" s="472">
        <v>135</v>
      </c>
      <c r="T170" s="472"/>
      <c r="U170" s="472">
        <v>81</v>
      </c>
      <c r="V170" s="472">
        <v>322</v>
      </c>
      <c r="W170" s="472">
        <v>96</v>
      </c>
      <c r="X170" s="472">
        <v>409</v>
      </c>
      <c r="Y170" s="472">
        <v>578</v>
      </c>
    </row>
    <row r="171" spans="1:25" x14ac:dyDescent="0.2">
      <c r="A171" s="471" t="s">
        <v>839</v>
      </c>
      <c r="B171" s="437" t="s">
        <v>840</v>
      </c>
      <c r="C171" s="473">
        <v>97413</v>
      </c>
      <c r="D171" s="437" t="s">
        <v>450</v>
      </c>
      <c r="E171" s="473">
        <v>0</v>
      </c>
      <c r="F171" s="472">
        <v>935</v>
      </c>
      <c r="G171" s="472">
        <v>2202</v>
      </c>
      <c r="H171" s="472">
        <v>361</v>
      </c>
      <c r="I171" s="472">
        <v>186</v>
      </c>
      <c r="J171" s="472">
        <v>37</v>
      </c>
      <c r="K171" s="472">
        <v>351</v>
      </c>
      <c r="L171" s="472">
        <v>40</v>
      </c>
      <c r="M171" s="472">
        <v>879</v>
      </c>
      <c r="N171" s="472">
        <v>105</v>
      </c>
      <c r="O171" s="472">
        <v>108</v>
      </c>
      <c r="P171" s="472">
        <v>215</v>
      </c>
      <c r="Q171" s="472">
        <v>208</v>
      </c>
      <c r="R171" s="472">
        <v>155</v>
      </c>
      <c r="S171" s="472">
        <v>88</v>
      </c>
      <c r="T171" s="472"/>
      <c r="U171" s="472">
        <v>30</v>
      </c>
      <c r="V171" s="472">
        <v>161</v>
      </c>
      <c r="W171" s="472">
        <v>49</v>
      </c>
      <c r="X171" s="472">
        <v>249</v>
      </c>
      <c r="Y171" s="472">
        <v>321</v>
      </c>
    </row>
    <row r="172" spans="1:25" x14ac:dyDescent="0.2">
      <c r="A172" s="471" t="s">
        <v>841</v>
      </c>
      <c r="B172" s="437" t="s">
        <v>842</v>
      </c>
      <c r="C172" s="473">
        <v>97413</v>
      </c>
      <c r="D172" s="437" t="s">
        <v>450</v>
      </c>
      <c r="E172" s="473">
        <v>0</v>
      </c>
      <c r="F172" s="472">
        <v>752</v>
      </c>
      <c r="G172" s="472">
        <v>1789</v>
      </c>
      <c r="H172" s="472">
        <v>306</v>
      </c>
      <c r="I172" s="472">
        <v>154</v>
      </c>
      <c r="J172" s="472">
        <v>43</v>
      </c>
      <c r="K172" s="472">
        <v>249</v>
      </c>
      <c r="L172" s="472">
        <v>39</v>
      </c>
      <c r="M172" s="472">
        <v>743</v>
      </c>
      <c r="N172" s="472">
        <v>115</v>
      </c>
      <c r="O172" s="472">
        <v>105</v>
      </c>
      <c r="P172" s="472">
        <v>187</v>
      </c>
      <c r="Q172" s="472">
        <v>148</v>
      </c>
      <c r="R172" s="472">
        <v>105</v>
      </c>
      <c r="S172" s="472">
        <v>83</v>
      </c>
      <c r="T172" s="472"/>
      <c r="U172" s="472">
        <v>60</v>
      </c>
      <c r="V172" s="472">
        <v>198</v>
      </c>
      <c r="W172" s="472">
        <v>67</v>
      </c>
      <c r="X172" s="472">
        <v>208</v>
      </c>
      <c r="Y172" s="472">
        <v>306</v>
      </c>
    </row>
    <row r="173" spans="1:25" x14ac:dyDescent="0.2">
      <c r="A173" s="471" t="s">
        <v>843</v>
      </c>
      <c r="B173" s="437" t="s">
        <v>844</v>
      </c>
      <c r="C173" s="473">
        <v>97413</v>
      </c>
      <c r="D173" s="437" t="s">
        <v>450</v>
      </c>
      <c r="E173" s="473">
        <v>0</v>
      </c>
      <c r="F173" s="472">
        <v>1043</v>
      </c>
      <c r="G173" s="472">
        <v>2670</v>
      </c>
      <c r="H173" s="472">
        <v>325</v>
      </c>
      <c r="I173" s="472">
        <v>291</v>
      </c>
      <c r="J173" s="472">
        <v>55</v>
      </c>
      <c r="K173" s="472">
        <v>372</v>
      </c>
      <c r="L173" s="472">
        <v>77</v>
      </c>
      <c r="M173" s="472">
        <v>1202</v>
      </c>
      <c r="N173" s="472">
        <v>182</v>
      </c>
      <c r="O173" s="472">
        <v>204</v>
      </c>
      <c r="P173" s="472">
        <v>277</v>
      </c>
      <c r="Q173" s="472">
        <v>241</v>
      </c>
      <c r="R173" s="472">
        <v>197</v>
      </c>
      <c r="S173" s="472">
        <v>101</v>
      </c>
      <c r="T173" s="472"/>
      <c r="U173" s="472">
        <v>86</v>
      </c>
      <c r="V173" s="472">
        <v>430</v>
      </c>
      <c r="W173" s="472">
        <v>78</v>
      </c>
      <c r="X173" s="472">
        <v>307</v>
      </c>
      <c r="Y173" s="472">
        <v>419</v>
      </c>
    </row>
    <row r="174" spans="1:25" x14ac:dyDescent="0.2">
      <c r="A174" s="471" t="s">
        <v>845</v>
      </c>
      <c r="B174" s="437" t="s">
        <v>846</v>
      </c>
      <c r="C174" s="473">
        <v>97413</v>
      </c>
      <c r="D174" s="437" t="s">
        <v>450</v>
      </c>
      <c r="E174" s="473">
        <v>3</v>
      </c>
      <c r="F174" s="472"/>
      <c r="G174" s="472"/>
      <c r="H174" s="472"/>
      <c r="I174" s="472"/>
      <c r="J174" s="472"/>
      <c r="K174" s="472"/>
      <c r="L174" s="472"/>
      <c r="M174" s="472"/>
      <c r="N174" s="472"/>
      <c r="O174" s="472"/>
      <c r="P174" s="472"/>
      <c r="Q174" s="472"/>
      <c r="R174" s="472"/>
      <c r="S174" s="472"/>
      <c r="T174" s="472"/>
      <c r="U174" s="472"/>
      <c r="V174" s="472"/>
      <c r="W174" s="472"/>
      <c r="X174" s="472"/>
      <c r="Y174" s="472"/>
    </row>
    <row r="175" spans="1:25" x14ac:dyDescent="0.2">
      <c r="A175" s="471" t="s">
        <v>847</v>
      </c>
      <c r="B175" s="437" t="s">
        <v>848</v>
      </c>
      <c r="C175" s="473">
        <v>97413</v>
      </c>
      <c r="D175" s="437" t="s">
        <v>450</v>
      </c>
      <c r="E175" s="473">
        <v>0</v>
      </c>
      <c r="F175" s="472">
        <v>1633</v>
      </c>
      <c r="G175" s="472">
        <v>3979</v>
      </c>
      <c r="H175" s="472">
        <v>596</v>
      </c>
      <c r="I175" s="472">
        <v>381</v>
      </c>
      <c r="J175" s="472">
        <v>83</v>
      </c>
      <c r="K175" s="472">
        <v>573</v>
      </c>
      <c r="L175" s="472">
        <v>92</v>
      </c>
      <c r="M175" s="472">
        <v>1691</v>
      </c>
      <c r="N175" s="472">
        <v>247</v>
      </c>
      <c r="O175" s="472">
        <v>260</v>
      </c>
      <c r="P175" s="472">
        <v>449</v>
      </c>
      <c r="Q175" s="472">
        <v>353</v>
      </c>
      <c r="R175" s="472">
        <v>238</v>
      </c>
      <c r="S175" s="472">
        <v>144</v>
      </c>
      <c r="T175" s="472"/>
      <c r="U175" s="472">
        <v>75</v>
      </c>
      <c r="V175" s="472">
        <v>462</v>
      </c>
      <c r="W175" s="472">
        <v>116</v>
      </c>
      <c r="X175" s="472">
        <v>464</v>
      </c>
      <c r="Y175" s="472">
        <v>570</v>
      </c>
    </row>
    <row r="176" spans="1:25" x14ac:dyDescent="0.2">
      <c r="A176" s="471" t="s">
        <v>849</v>
      </c>
      <c r="B176" s="437" t="s">
        <v>850</v>
      </c>
      <c r="C176" s="473">
        <v>97413</v>
      </c>
      <c r="D176" s="437" t="s">
        <v>450</v>
      </c>
      <c r="E176" s="473">
        <v>0</v>
      </c>
      <c r="F176" s="472">
        <v>1164</v>
      </c>
      <c r="G176" s="472">
        <v>2590</v>
      </c>
      <c r="H176" s="472">
        <v>490</v>
      </c>
      <c r="I176" s="472">
        <v>290</v>
      </c>
      <c r="J176" s="472">
        <v>68</v>
      </c>
      <c r="K176" s="472">
        <v>316</v>
      </c>
      <c r="L176" s="472">
        <v>50</v>
      </c>
      <c r="M176" s="472">
        <v>1043</v>
      </c>
      <c r="N176" s="472">
        <v>135</v>
      </c>
      <c r="O176" s="472">
        <v>134</v>
      </c>
      <c r="P176" s="472">
        <v>267</v>
      </c>
      <c r="Q176" s="472">
        <v>216</v>
      </c>
      <c r="R176" s="472">
        <v>168</v>
      </c>
      <c r="S176" s="472">
        <v>123</v>
      </c>
      <c r="T176" s="472"/>
      <c r="U176" s="472">
        <v>64</v>
      </c>
      <c r="V176" s="472">
        <v>359</v>
      </c>
      <c r="W176" s="472">
        <v>113</v>
      </c>
      <c r="X176" s="472">
        <v>383</v>
      </c>
      <c r="Y176" s="472">
        <v>446</v>
      </c>
    </row>
    <row r="177" spans="1:25" x14ac:dyDescent="0.2">
      <c r="A177" s="471" t="s">
        <v>851</v>
      </c>
      <c r="B177" s="437" t="s">
        <v>852</v>
      </c>
      <c r="C177" s="473">
        <v>97413</v>
      </c>
      <c r="D177" s="437" t="s">
        <v>450</v>
      </c>
      <c r="E177" s="473">
        <v>0</v>
      </c>
      <c r="F177" s="472">
        <v>721</v>
      </c>
      <c r="G177" s="472">
        <v>1545</v>
      </c>
      <c r="H177" s="472">
        <v>328</v>
      </c>
      <c r="I177" s="472">
        <v>214</v>
      </c>
      <c r="J177" s="472">
        <v>34</v>
      </c>
      <c r="K177" s="472">
        <v>145</v>
      </c>
      <c r="L177" s="472">
        <v>27</v>
      </c>
      <c r="M177" s="472">
        <v>644</v>
      </c>
      <c r="N177" s="472">
        <v>80</v>
      </c>
      <c r="O177" s="472">
        <v>86</v>
      </c>
      <c r="P177" s="472">
        <v>161</v>
      </c>
      <c r="Q177" s="472">
        <v>144</v>
      </c>
      <c r="R177" s="472">
        <v>95</v>
      </c>
      <c r="S177" s="472">
        <v>78</v>
      </c>
      <c r="T177" s="472"/>
      <c r="U177" s="472">
        <v>30</v>
      </c>
      <c r="V177" s="472">
        <v>325</v>
      </c>
      <c r="W177" s="472">
        <v>62</v>
      </c>
      <c r="X177" s="472">
        <v>222</v>
      </c>
      <c r="Y177" s="472">
        <v>297</v>
      </c>
    </row>
    <row r="178" spans="1:25" x14ac:dyDescent="0.2">
      <c r="A178" s="471" t="s">
        <v>853</v>
      </c>
      <c r="B178" s="437" t="s">
        <v>854</v>
      </c>
      <c r="C178" s="473">
        <v>97413</v>
      </c>
      <c r="D178" s="437" t="s">
        <v>450</v>
      </c>
      <c r="E178" s="473">
        <v>0</v>
      </c>
      <c r="F178" s="472">
        <v>1450</v>
      </c>
      <c r="G178" s="472">
        <v>3436</v>
      </c>
      <c r="H178" s="472">
        <v>532</v>
      </c>
      <c r="I178" s="472">
        <v>347</v>
      </c>
      <c r="J178" s="472">
        <v>78</v>
      </c>
      <c r="K178" s="472">
        <v>493</v>
      </c>
      <c r="L178" s="472">
        <v>79</v>
      </c>
      <c r="M178" s="472">
        <v>1416</v>
      </c>
      <c r="N178" s="472">
        <v>213</v>
      </c>
      <c r="O178" s="472">
        <v>225</v>
      </c>
      <c r="P178" s="472">
        <v>378</v>
      </c>
      <c r="Q178" s="472">
        <v>289</v>
      </c>
      <c r="R178" s="472">
        <v>186</v>
      </c>
      <c r="S178" s="472">
        <v>125</v>
      </c>
      <c r="T178" s="472"/>
      <c r="U178" s="472">
        <v>82</v>
      </c>
      <c r="V178" s="472">
        <v>415</v>
      </c>
      <c r="W178" s="472">
        <v>78</v>
      </c>
      <c r="X178" s="472">
        <v>443</v>
      </c>
      <c r="Y178" s="472">
        <v>503</v>
      </c>
    </row>
    <row r="179" spans="1:25" x14ac:dyDescent="0.2">
      <c r="A179" s="471" t="s">
        <v>855</v>
      </c>
      <c r="B179" s="437" t="s">
        <v>856</v>
      </c>
      <c r="C179" s="473">
        <v>97413</v>
      </c>
      <c r="D179" s="437" t="s">
        <v>450</v>
      </c>
      <c r="E179" s="473">
        <v>0</v>
      </c>
      <c r="F179" s="472">
        <v>972</v>
      </c>
      <c r="G179" s="472">
        <v>2447</v>
      </c>
      <c r="H179" s="472">
        <v>337</v>
      </c>
      <c r="I179" s="472">
        <v>233</v>
      </c>
      <c r="J179" s="472">
        <v>72</v>
      </c>
      <c r="K179" s="472">
        <v>330</v>
      </c>
      <c r="L179" s="472">
        <v>85</v>
      </c>
      <c r="M179" s="472">
        <v>1075</v>
      </c>
      <c r="N179" s="472">
        <v>148</v>
      </c>
      <c r="O179" s="472">
        <v>157</v>
      </c>
      <c r="P179" s="472">
        <v>264</v>
      </c>
      <c r="Q179" s="472">
        <v>224</v>
      </c>
      <c r="R179" s="472">
        <v>161</v>
      </c>
      <c r="S179" s="472">
        <v>121</v>
      </c>
      <c r="T179" s="472"/>
      <c r="U179" s="472">
        <v>58</v>
      </c>
      <c r="V179" s="472">
        <v>310</v>
      </c>
      <c r="W179" s="472">
        <v>89</v>
      </c>
      <c r="X179" s="472">
        <v>267</v>
      </c>
      <c r="Y179" s="472">
        <v>454</v>
      </c>
    </row>
    <row r="180" spans="1:25" x14ac:dyDescent="0.2">
      <c r="A180" s="471" t="s">
        <v>857</v>
      </c>
      <c r="B180" s="437" t="s">
        <v>858</v>
      </c>
      <c r="C180" s="473">
        <v>97413</v>
      </c>
      <c r="D180" s="437" t="s">
        <v>450</v>
      </c>
      <c r="E180" s="473">
        <v>3</v>
      </c>
      <c r="F180" s="472"/>
      <c r="G180" s="472"/>
      <c r="H180" s="472"/>
      <c r="I180" s="472"/>
      <c r="J180" s="472"/>
      <c r="K180" s="472"/>
      <c r="L180" s="472"/>
      <c r="M180" s="472"/>
      <c r="N180" s="472"/>
      <c r="O180" s="472"/>
      <c r="P180" s="472"/>
      <c r="Q180" s="472"/>
      <c r="R180" s="472"/>
      <c r="S180" s="472"/>
      <c r="T180" s="472"/>
      <c r="U180" s="472"/>
      <c r="V180" s="472"/>
      <c r="W180" s="472"/>
      <c r="X180" s="472"/>
      <c r="Y180" s="472"/>
    </row>
    <row r="181" spans="1:25" x14ac:dyDescent="0.2">
      <c r="A181" s="471" t="s">
        <v>859</v>
      </c>
      <c r="B181" s="437" t="s">
        <v>348</v>
      </c>
      <c r="C181" s="473">
        <v>97414</v>
      </c>
      <c r="D181" s="437" t="s">
        <v>443</v>
      </c>
      <c r="E181" s="473">
        <v>0</v>
      </c>
      <c r="F181" s="472">
        <v>2014</v>
      </c>
      <c r="G181" s="472">
        <v>4675</v>
      </c>
      <c r="H181" s="472">
        <v>863</v>
      </c>
      <c r="I181" s="472">
        <v>690</v>
      </c>
      <c r="J181" s="472">
        <v>95</v>
      </c>
      <c r="K181" s="472">
        <v>366</v>
      </c>
      <c r="L181" s="472">
        <v>98</v>
      </c>
      <c r="M181" s="472">
        <v>2189</v>
      </c>
      <c r="N181" s="472">
        <v>323</v>
      </c>
      <c r="O181" s="472">
        <v>314</v>
      </c>
      <c r="P181" s="472">
        <v>501</v>
      </c>
      <c r="Q181" s="472">
        <v>405</v>
      </c>
      <c r="R181" s="472">
        <v>313</v>
      </c>
      <c r="S181" s="472">
        <v>333</v>
      </c>
      <c r="T181" s="472">
        <v>7</v>
      </c>
      <c r="U181" s="472">
        <v>190</v>
      </c>
      <c r="V181" s="472">
        <v>1053</v>
      </c>
      <c r="W181" s="472">
        <v>144</v>
      </c>
      <c r="X181" s="472">
        <v>571</v>
      </c>
      <c r="Y181" s="472">
        <v>1060</v>
      </c>
    </row>
    <row r="182" spans="1:25" x14ac:dyDescent="0.2">
      <c r="A182" s="471" t="s">
        <v>860</v>
      </c>
      <c r="B182" s="437" t="s">
        <v>571</v>
      </c>
      <c r="C182" s="473">
        <v>97414</v>
      </c>
      <c r="D182" s="437" t="s">
        <v>443</v>
      </c>
      <c r="E182" s="473">
        <v>0</v>
      </c>
      <c r="F182" s="472">
        <v>1226</v>
      </c>
      <c r="G182" s="472">
        <v>2780</v>
      </c>
      <c r="H182" s="472">
        <v>575</v>
      </c>
      <c r="I182" s="472">
        <v>349</v>
      </c>
      <c r="J182" s="472">
        <v>85</v>
      </c>
      <c r="K182" s="472">
        <v>217</v>
      </c>
      <c r="L182" s="472">
        <v>69</v>
      </c>
      <c r="M182" s="472">
        <v>1246</v>
      </c>
      <c r="N182" s="472">
        <v>167</v>
      </c>
      <c r="O182" s="472">
        <v>159</v>
      </c>
      <c r="P182" s="472">
        <v>276</v>
      </c>
      <c r="Q182" s="472">
        <v>264</v>
      </c>
      <c r="R182" s="472">
        <v>199</v>
      </c>
      <c r="S182" s="472">
        <v>181</v>
      </c>
      <c r="T182" s="472">
        <v>7</v>
      </c>
      <c r="U182" s="472">
        <v>83</v>
      </c>
      <c r="V182" s="472">
        <v>531</v>
      </c>
      <c r="W182" s="472">
        <v>97</v>
      </c>
      <c r="X182" s="472">
        <v>365</v>
      </c>
      <c r="Y182" s="472">
        <v>600</v>
      </c>
    </row>
    <row r="183" spans="1:25" x14ac:dyDescent="0.2">
      <c r="A183" s="471" t="s">
        <v>861</v>
      </c>
      <c r="B183" s="437" t="s">
        <v>550</v>
      </c>
      <c r="C183" s="473">
        <v>97414</v>
      </c>
      <c r="D183" s="437" t="s">
        <v>443</v>
      </c>
      <c r="E183" s="473">
        <v>0</v>
      </c>
      <c r="F183" s="472">
        <v>605</v>
      </c>
      <c r="G183" s="472">
        <v>1379</v>
      </c>
      <c r="H183" s="472">
        <v>282</v>
      </c>
      <c r="I183" s="472">
        <v>166</v>
      </c>
      <c r="J183" s="472">
        <v>39</v>
      </c>
      <c r="K183" s="472">
        <v>118</v>
      </c>
      <c r="L183" s="472">
        <v>38</v>
      </c>
      <c r="M183" s="472">
        <v>617</v>
      </c>
      <c r="N183" s="472">
        <v>106</v>
      </c>
      <c r="O183" s="472">
        <v>84</v>
      </c>
      <c r="P183" s="472">
        <v>135</v>
      </c>
      <c r="Q183" s="472">
        <v>132</v>
      </c>
      <c r="R183" s="472">
        <v>82</v>
      </c>
      <c r="S183" s="472">
        <v>78</v>
      </c>
      <c r="T183" s="472">
        <v>5</v>
      </c>
      <c r="U183" s="472">
        <v>41</v>
      </c>
      <c r="V183" s="472">
        <v>284</v>
      </c>
      <c r="W183" s="472">
        <v>54</v>
      </c>
      <c r="X183" s="472">
        <v>191</v>
      </c>
      <c r="Y183" s="472">
        <v>284</v>
      </c>
    </row>
    <row r="184" spans="1:25" x14ac:dyDescent="0.2">
      <c r="A184" s="471" t="s">
        <v>862</v>
      </c>
      <c r="B184" s="437" t="s">
        <v>352</v>
      </c>
      <c r="C184" s="473">
        <v>97414</v>
      </c>
      <c r="D184" s="437" t="s">
        <v>443</v>
      </c>
      <c r="E184" s="473">
        <v>0</v>
      </c>
      <c r="F184" s="472">
        <v>935</v>
      </c>
      <c r="G184" s="472">
        <v>2112</v>
      </c>
      <c r="H184" s="472">
        <v>439</v>
      </c>
      <c r="I184" s="472">
        <v>200</v>
      </c>
      <c r="J184" s="472">
        <v>35</v>
      </c>
      <c r="K184" s="472">
        <v>261</v>
      </c>
      <c r="L184" s="472">
        <v>53</v>
      </c>
      <c r="M184" s="472">
        <v>876</v>
      </c>
      <c r="N184" s="472">
        <v>98</v>
      </c>
      <c r="O184" s="472">
        <v>124</v>
      </c>
      <c r="P184" s="472">
        <v>195</v>
      </c>
      <c r="Q184" s="472">
        <v>180</v>
      </c>
      <c r="R184" s="472">
        <v>152</v>
      </c>
      <c r="S184" s="472">
        <v>127</v>
      </c>
      <c r="T184" s="472"/>
      <c r="U184" s="472">
        <v>56</v>
      </c>
      <c r="V184" s="472">
        <v>232</v>
      </c>
      <c r="W184" s="472">
        <v>61</v>
      </c>
      <c r="X184" s="472">
        <v>284</v>
      </c>
      <c r="Y184" s="472">
        <v>378</v>
      </c>
    </row>
    <row r="185" spans="1:25" x14ac:dyDescent="0.2">
      <c r="A185" s="471" t="s">
        <v>863</v>
      </c>
      <c r="B185" s="437" t="s">
        <v>864</v>
      </c>
      <c r="C185" s="473">
        <v>97414</v>
      </c>
      <c r="D185" s="437" t="s">
        <v>443</v>
      </c>
      <c r="E185" s="473">
        <v>0</v>
      </c>
      <c r="F185" s="472">
        <v>709</v>
      </c>
      <c r="G185" s="472">
        <v>1555</v>
      </c>
      <c r="H185" s="472">
        <v>317</v>
      </c>
      <c r="I185" s="472">
        <v>172</v>
      </c>
      <c r="J185" s="472">
        <v>39</v>
      </c>
      <c r="K185" s="472">
        <v>181</v>
      </c>
      <c r="L185" s="472">
        <v>35</v>
      </c>
      <c r="M185" s="472">
        <v>626</v>
      </c>
      <c r="N185" s="472">
        <v>71</v>
      </c>
      <c r="O185" s="472">
        <v>79</v>
      </c>
      <c r="P185" s="472">
        <v>142</v>
      </c>
      <c r="Q185" s="472">
        <v>141</v>
      </c>
      <c r="R185" s="472">
        <v>107</v>
      </c>
      <c r="S185" s="472">
        <v>86</v>
      </c>
      <c r="T185" s="472"/>
      <c r="U185" s="472">
        <v>32</v>
      </c>
      <c r="V185" s="472">
        <v>231</v>
      </c>
      <c r="W185" s="472">
        <v>48</v>
      </c>
      <c r="X185" s="472">
        <v>230</v>
      </c>
      <c r="Y185" s="472">
        <v>257</v>
      </c>
    </row>
    <row r="186" spans="1:25" x14ac:dyDescent="0.2">
      <c r="A186" s="471" t="s">
        <v>865</v>
      </c>
      <c r="B186" s="437" t="s">
        <v>866</v>
      </c>
      <c r="C186" s="473">
        <v>97414</v>
      </c>
      <c r="D186" s="437" t="s">
        <v>443</v>
      </c>
      <c r="E186" s="473">
        <v>0</v>
      </c>
      <c r="F186" s="472">
        <v>936</v>
      </c>
      <c r="G186" s="472">
        <v>2375</v>
      </c>
      <c r="H186" s="472">
        <v>325</v>
      </c>
      <c r="I186" s="472">
        <v>296</v>
      </c>
      <c r="J186" s="472">
        <v>39</v>
      </c>
      <c r="K186" s="472">
        <v>276</v>
      </c>
      <c r="L186" s="472">
        <v>72</v>
      </c>
      <c r="M186" s="472">
        <v>1124</v>
      </c>
      <c r="N186" s="472">
        <v>152</v>
      </c>
      <c r="O186" s="472">
        <v>152</v>
      </c>
      <c r="P186" s="472">
        <v>289</v>
      </c>
      <c r="Q186" s="472">
        <v>228</v>
      </c>
      <c r="R186" s="472">
        <v>171</v>
      </c>
      <c r="S186" s="472">
        <v>132</v>
      </c>
      <c r="T186" s="472"/>
      <c r="U186" s="472">
        <v>65</v>
      </c>
      <c r="V186" s="472">
        <v>348</v>
      </c>
      <c r="W186" s="472">
        <v>67</v>
      </c>
      <c r="X186" s="472">
        <v>277</v>
      </c>
      <c r="Y186" s="472">
        <v>434</v>
      </c>
    </row>
    <row r="187" spans="1:25" x14ac:dyDescent="0.2">
      <c r="A187" s="471" t="s">
        <v>867</v>
      </c>
      <c r="B187" s="437" t="s">
        <v>868</v>
      </c>
      <c r="C187" s="473">
        <v>97414</v>
      </c>
      <c r="D187" s="437" t="s">
        <v>443</v>
      </c>
      <c r="E187" s="473">
        <v>0</v>
      </c>
      <c r="F187" s="472">
        <v>1679</v>
      </c>
      <c r="G187" s="472">
        <v>4305</v>
      </c>
      <c r="H187" s="472">
        <v>572</v>
      </c>
      <c r="I187" s="472">
        <v>397</v>
      </c>
      <c r="J187" s="472">
        <v>84</v>
      </c>
      <c r="K187" s="472">
        <v>626</v>
      </c>
      <c r="L187" s="472">
        <v>127</v>
      </c>
      <c r="M187" s="472">
        <v>1916</v>
      </c>
      <c r="N187" s="472">
        <v>271</v>
      </c>
      <c r="O187" s="472">
        <v>276</v>
      </c>
      <c r="P187" s="472">
        <v>466</v>
      </c>
      <c r="Q187" s="472">
        <v>406</v>
      </c>
      <c r="R187" s="472">
        <v>291</v>
      </c>
      <c r="S187" s="472">
        <v>206</v>
      </c>
      <c r="T187" s="472">
        <v>10</v>
      </c>
      <c r="U187" s="472">
        <v>116</v>
      </c>
      <c r="V187" s="472">
        <v>527</v>
      </c>
      <c r="W187" s="472">
        <v>107</v>
      </c>
      <c r="X187" s="472">
        <v>539</v>
      </c>
      <c r="Y187" s="472">
        <v>562</v>
      </c>
    </row>
    <row r="188" spans="1:25" x14ac:dyDescent="0.2">
      <c r="A188" s="471" t="s">
        <v>869</v>
      </c>
      <c r="B188" s="437" t="s">
        <v>870</v>
      </c>
      <c r="C188" s="473">
        <v>97414</v>
      </c>
      <c r="D188" s="437" t="s">
        <v>443</v>
      </c>
      <c r="E188" s="473">
        <v>0</v>
      </c>
      <c r="F188" s="472">
        <v>1472</v>
      </c>
      <c r="G188" s="472">
        <v>3667</v>
      </c>
      <c r="H188" s="472">
        <v>583</v>
      </c>
      <c r="I188" s="472">
        <v>535</v>
      </c>
      <c r="J188" s="472">
        <v>55</v>
      </c>
      <c r="K188" s="472">
        <v>299</v>
      </c>
      <c r="L188" s="472">
        <v>114</v>
      </c>
      <c r="M188" s="472">
        <v>1837</v>
      </c>
      <c r="N188" s="472">
        <v>265</v>
      </c>
      <c r="O188" s="472">
        <v>264</v>
      </c>
      <c r="P188" s="472">
        <v>485</v>
      </c>
      <c r="Q188" s="472">
        <v>361</v>
      </c>
      <c r="R188" s="472">
        <v>243</v>
      </c>
      <c r="S188" s="472">
        <v>219</v>
      </c>
      <c r="T188" s="472"/>
      <c r="U188" s="472">
        <v>119</v>
      </c>
      <c r="V188" s="472">
        <v>885</v>
      </c>
      <c r="W188" s="472">
        <v>103</v>
      </c>
      <c r="X188" s="472">
        <v>381</v>
      </c>
      <c r="Y188" s="472">
        <v>805</v>
      </c>
    </row>
    <row r="189" spans="1:25" x14ac:dyDescent="0.2">
      <c r="A189" s="471" t="s">
        <v>871</v>
      </c>
      <c r="B189" s="437" t="s">
        <v>872</v>
      </c>
      <c r="C189" s="473">
        <v>97414</v>
      </c>
      <c r="D189" s="437" t="s">
        <v>443</v>
      </c>
      <c r="E189" s="473">
        <v>0</v>
      </c>
      <c r="F189" s="472">
        <v>1299</v>
      </c>
      <c r="G189" s="472">
        <v>3304</v>
      </c>
      <c r="H189" s="472">
        <v>427</v>
      </c>
      <c r="I189" s="472">
        <v>434</v>
      </c>
      <c r="J189" s="472">
        <v>63</v>
      </c>
      <c r="K189" s="472">
        <v>375</v>
      </c>
      <c r="L189" s="472">
        <v>98</v>
      </c>
      <c r="M189" s="472">
        <v>1558</v>
      </c>
      <c r="N189" s="472">
        <v>253</v>
      </c>
      <c r="O189" s="472">
        <v>268</v>
      </c>
      <c r="P189" s="472">
        <v>388</v>
      </c>
      <c r="Q189" s="472">
        <v>284</v>
      </c>
      <c r="R189" s="472">
        <v>237</v>
      </c>
      <c r="S189" s="472">
        <v>128</v>
      </c>
      <c r="T189" s="472"/>
      <c r="U189" s="472">
        <v>118</v>
      </c>
      <c r="V189" s="472">
        <v>733</v>
      </c>
      <c r="W189" s="472">
        <v>90</v>
      </c>
      <c r="X189" s="472">
        <v>367</v>
      </c>
      <c r="Y189" s="472">
        <v>523</v>
      </c>
    </row>
    <row r="190" spans="1:25" x14ac:dyDescent="0.2">
      <c r="A190" s="471" t="s">
        <v>873</v>
      </c>
      <c r="B190" s="437" t="s">
        <v>874</v>
      </c>
      <c r="C190" s="473">
        <v>97414</v>
      </c>
      <c r="D190" s="437" t="s">
        <v>443</v>
      </c>
      <c r="E190" s="473">
        <v>0</v>
      </c>
      <c r="F190" s="472">
        <v>808</v>
      </c>
      <c r="G190" s="472">
        <v>1999</v>
      </c>
      <c r="H190" s="472">
        <v>282</v>
      </c>
      <c r="I190" s="472">
        <v>192</v>
      </c>
      <c r="J190" s="472">
        <v>46</v>
      </c>
      <c r="K190" s="472">
        <v>288</v>
      </c>
      <c r="L190" s="472">
        <v>50</v>
      </c>
      <c r="M190" s="472">
        <v>861</v>
      </c>
      <c r="N190" s="472">
        <v>97</v>
      </c>
      <c r="O190" s="472">
        <v>127</v>
      </c>
      <c r="P190" s="472">
        <v>221</v>
      </c>
      <c r="Q190" s="472">
        <v>186</v>
      </c>
      <c r="R190" s="472">
        <v>129</v>
      </c>
      <c r="S190" s="472">
        <v>101</v>
      </c>
      <c r="T190" s="472">
        <v>7</v>
      </c>
      <c r="U190" s="472">
        <v>48</v>
      </c>
      <c r="V190" s="472">
        <v>219</v>
      </c>
      <c r="W190" s="472">
        <v>56</v>
      </c>
      <c r="X190" s="472">
        <v>215</v>
      </c>
      <c r="Y190" s="472">
        <v>296</v>
      </c>
    </row>
    <row r="191" spans="1:25" x14ac:dyDescent="0.2">
      <c r="A191" s="471" t="s">
        <v>875</v>
      </c>
      <c r="B191" s="437" t="s">
        <v>876</v>
      </c>
      <c r="C191" s="473">
        <v>97414</v>
      </c>
      <c r="D191" s="437" t="s">
        <v>443</v>
      </c>
      <c r="E191" s="473">
        <v>0</v>
      </c>
      <c r="F191" s="472">
        <v>882</v>
      </c>
      <c r="G191" s="472">
        <v>2207</v>
      </c>
      <c r="H191" s="472">
        <v>297</v>
      </c>
      <c r="I191" s="472">
        <v>192</v>
      </c>
      <c r="J191" s="472">
        <v>56</v>
      </c>
      <c r="K191" s="472">
        <v>337</v>
      </c>
      <c r="L191" s="472">
        <v>51</v>
      </c>
      <c r="M191" s="472">
        <v>933</v>
      </c>
      <c r="N191" s="472">
        <v>111</v>
      </c>
      <c r="O191" s="472">
        <v>121</v>
      </c>
      <c r="P191" s="472">
        <v>242</v>
      </c>
      <c r="Q191" s="472">
        <v>197</v>
      </c>
      <c r="R191" s="472">
        <v>160</v>
      </c>
      <c r="S191" s="472">
        <v>102</v>
      </c>
      <c r="T191" s="472"/>
      <c r="U191" s="472">
        <v>72</v>
      </c>
      <c r="V191" s="472">
        <v>225</v>
      </c>
      <c r="W191" s="472">
        <v>43</v>
      </c>
      <c r="X191" s="472">
        <v>274</v>
      </c>
      <c r="Y191" s="472">
        <v>319</v>
      </c>
    </row>
    <row r="192" spans="1:25" x14ac:dyDescent="0.2">
      <c r="A192" s="471" t="s">
        <v>877</v>
      </c>
      <c r="B192" s="437" t="s">
        <v>878</v>
      </c>
      <c r="C192" s="473">
        <v>97414</v>
      </c>
      <c r="D192" s="437" t="s">
        <v>443</v>
      </c>
      <c r="E192" s="473">
        <v>0</v>
      </c>
      <c r="F192" s="472">
        <v>796</v>
      </c>
      <c r="G192" s="472">
        <v>2039</v>
      </c>
      <c r="H192" s="472">
        <v>235</v>
      </c>
      <c r="I192" s="472">
        <v>239</v>
      </c>
      <c r="J192" s="472">
        <v>51</v>
      </c>
      <c r="K192" s="472">
        <v>271</v>
      </c>
      <c r="L192" s="472">
        <v>52</v>
      </c>
      <c r="M192" s="472">
        <v>928</v>
      </c>
      <c r="N192" s="472">
        <v>147</v>
      </c>
      <c r="O192" s="472">
        <v>145</v>
      </c>
      <c r="P192" s="472">
        <v>229</v>
      </c>
      <c r="Q192" s="472">
        <v>202</v>
      </c>
      <c r="R192" s="472">
        <v>116</v>
      </c>
      <c r="S192" s="472">
        <v>89</v>
      </c>
      <c r="T192" s="472"/>
      <c r="U192" s="472">
        <v>64</v>
      </c>
      <c r="V192" s="472">
        <v>334</v>
      </c>
      <c r="W192" s="472">
        <v>43</v>
      </c>
      <c r="X192" s="472">
        <v>236</v>
      </c>
      <c r="Y192" s="472">
        <v>279</v>
      </c>
    </row>
    <row r="193" spans="1:25" x14ac:dyDescent="0.2">
      <c r="A193" s="471" t="s">
        <v>879</v>
      </c>
      <c r="B193" s="437" t="s">
        <v>880</v>
      </c>
      <c r="C193" s="473">
        <v>97414</v>
      </c>
      <c r="D193" s="437" t="s">
        <v>443</v>
      </c>
      <c r="E193" s="473">
        <v>0</v>
      </c>
      <c r="F193" s="472">
        <v>598</v>
      </c>
      <c r="G193" s="472">
        <v>1519</v>
      </c>
      <c r="H193" s="472">
        <v>197</v>
      </c>
      <c r="I193" s="472">
        <v>141</v>
      </c>
      <c r="J193" s="472">
        <v>44</v>
      </c>
      <c r="K193" s="472">
        <v>216</v>
      </c>
      <c r="L193" s="472">
        <v>41</v>
      </c>
      <c r="M193" s="472">
        <v>659</v>
      </c>
      <c r="N193" s="472">
        <v>97</v>
      </c>
      <c r="O193" s="472">
        <v>77</v>
      </c>
      <c r="P193" s="472">
        <v>186</v>
      </c>
      <c r="Q193" s="472">
        <v>145</v>
      </c>
      <c r="R193" s="472">
        <v>91</v>
      </c>
      <c r="S193" s="472">
        <v>63</v>
      </c>
      <c r="T193" s="472"/>
      <c r="U193" s="472">
        <v>53</v>
      </c>
      <c r="V193" s="472">
        <v>149</v>
      </c>
      <c r="W193" s="472">
        <v>30</v>
      </c>
      <c r="X193" s="472">
        <v>190</v>
      </c>
      <c r="Y193" s="472">
        <v>277</v>
      </c>
    </row>
    <row r="194" spans="1:25" x14ac:dyDescent="0.2">
      <c r="A194" s="471" t="s">
        <v>881</v>
      </c>
      <c r="B194" s="437" t="s">
        <v>882</v>
      </c>
      <c r="C194" s="473">
        <v>97414</v>
      </c>
      <c r="D194" s="437" t="s">
        <v>443</v>
      </c>
      <c r="E194" s="473">
        <v>0</v>
      </c>
      <c r="F194" s="472">
        <v>491</v>
      </c>
      <c r="G194" s="472">
        <v>1257</v>
      </c>
      <c r="H194" s="472">
        <v>154</v>
      </c>
      <c r="I194" s="472">
        <v>110</v>
      </c>
      <c r="J194" s="472">
        <v>33</v>
      </c>
      <c r="K194" s="472">
        <v>194</v>
      </c>
      <c r="L194" s="472">
        <v>31</v>
      </c>
      <c r="M194" s="472">
        <v>541</v>
      </c>
      <c r="N194" s="472">
        <v>79</v>
      </c>
      <c r="O194" s="472">
        <v>67</v>
      </c>
      <c r="P194" s="472">
        <v>153</v>
      </c>
      <c r="Q194" s="472">
        <v>120</v>
      </c>
      <c r="R194" s="472">
        <v>78</v>
      </c>
      <c r="S194" s="472">
        <v>44</v>
      </c>
      <c r="T194" s="472"/>
      <c r="U194" s="472">
        <v>15</v>
      </c>
      <c r="V194" s="472">
        <v>113</v>
      </c>
      <c r="W194" s="472">
        <v>35</v>
      </c>
      <c r="X194" s="472">
        <v>141</v>
      </c>
      <c r="Y194" s="472">
        <v>155</v>
      </c>
    </row>
    <row r="195" spans="1:25" x14ac:dyDescent="0.2">
      <c r="A195" s="471" t="s">
        <v>883</v>
      </c>
      <c r="B195" s="437" t="s">
        <v>346</v>
      </c>
      <c r="C195" s="473">
        <v>97414</v>
      </c>
      <c r="D195" s="437" t="s">
        <v>443</v>
      </c>
      <c r="E195" s="473">
        <v>0</v>
      </c>
      <c r="F195" s="472">
        <v>1898</v>
      </c>
      <c r="G195" s="472">
        <v>4712</v>
      </c>
      <c r="H195" s="472">
        <v>763</v>
      </c>
      <c r="I195" s="472">
        <v>573</v>
      </c>
      <c r="J195" s="472">
        <v>93</v>
      </c>
      <c r="K195" s="472">
        <v>469</v>
      </c>
      <c r="L195" s="472">
        <v>124</v>
      </c>
      <c r="M195" s="472">
        <v>2242</v>
      </c>
      <c r="N195" s="472">
        <v>291</v>
      </c>
      <c r="O195" s="472">
        <v>314</v>
      </c>
      <c r="P195" s="472">
        <v>507</v>
      </c>
      <c r="Q195" s="472">
        <v>458</v>
      </c>
      <c r="R195" s="472">
        <v>362</v>
      </c>
      <c r="S195" s="472">
        <v>310</v>
      </c>
      <c r="T195" s="472"/>
      <c r="U195" s="472">
        <v>146</v>
      </c>
      <c r="V195" s="472">
        <v>674</v>
      </c>
      <c r="W195" s="472">
        <v>107</v>
      </c>
      <c r="X195" s="472">
        <v>571</v>
      </c>
      <c r="Y195" s="472">
        <v>935</v>
      </c>
    </row>
    <row r="196" spans="1:25" x14ac:dyDescent="0.2">
      <c r="A196" s="471" t="s">
        <v>884</v>
      </c>
      <c r="B196" s="437" t="s">
        <v>885</v>
      </c>
      <c r="C196" s="473">
        <v>97414</v>
      </c>
      <c r="D196" s="437" t="s">
        <v>443</v>
      </c>
      <c r="E196" s="473">
        <v>0</v>
      </c>
      <c r="F196" s="472">
        <v>1049</v>
      </c>
      <c r="G196" s="472">
        <v>2663</v>
      </c>
      <c r="H196" s="472">
        <v>360</v>
      </c>
      <c r="I196" s="472">
        <v>241</v>
      </c>
      <c r="J196" s="472">
        <v>59</v>
      </c>
      <c r="K196" s="472">
        <v>389</v>
      </c>
      <c r="L196" s="472">
        <v>78</v>
      </c>
      <c r="M196" s="472">
        <v>1165</v>
      </c>
      <c r="N196" s="472">
        <v>153</v>
      </c>
      <c r="O196" s="472">
        <v>170</v>
      </c>
      <c r="P196" s="472">
        <v>297</v>
      </c>
      <c r="Q196" s="472">
        <v>244</v>
      </c>
      <c r="R196" s="472">
        <v>192</v>
      </c>
      <c r="S196" s="472">
        <v>109</v>
      </c>
      <c r="T196" s="472"/>
      <c r="U196" s="472">
        <v>55</v>
      </c>
      <c r="V196" s="472">
        <v>259</v>
      </c>
      <c r="W196" s="472">
        <v>81</v>
      </c>
      <c r="X196" s="472">
        <v>309</v>
      </c>
      <c r="Y196" s="472">
        <v>327</v>
      </c>
    </row>
    <row r="197" spans="1:25" x14ac:dyDescent="0.2">
      <c r="A197" s="471" t="s">
        <v>886</v>
      </c>
      <c r="B197" s="437" t="s">
        <v>887</v>
      </c>
      <c r="C197" s="473">
        <v>97414</v>
      </c>
      <c r="D197" s="437" t="s">
        <v>443</v>
      </c>
      <c r="E197" s="473">
        <v>0</v>
      </c>
      <c r="F197" s="472">
        <v>233</v>
      </c>
      <c r="G197" s="472">
        <v>602</v>
      </c>
      <c r="H197" s="472">
        <v>71</v>
      </c>
      <c r="I197" s="472">
        <v>49</v>
      </c>
      <c r="J197" s="472">
        <v>14</v>
      </c>
      <c r="K197" s="472">
        <v>99</v>
      </c>
      <c r="L197" s="472">
        <v>20</v>
      </c>
      <c r="M197" s="472">
        <v>258</v>
      </c>
      <c r="N197" s="472">
        <v>43</v>
      </c>
      <c r="O197" s="472">
        <v>38</v>
      </c>
      <c r="P197" s="472">
        <v>71</v>
      </c>
      <c r="Q197" s="472">
        <v>49</v>
      </c>
      <c r="R197" s="472">
        <v>33</v>
      </c>
      <c r="S197" s="472">
        <v>24</v>
      </c>
      <c r="T197" s="472"/>
      <c r="U197" s="472">
        <v>27</v>
      </c>
      <c r="V197" s="472">
        <v>47</v>
      </c>
      <c r="W197" s="472">
        <v>24</v>
      </c>
      <c r="X197" s="472">
        <v>61</v>
      </c>
      <c r="Y197" s="472">
        <v>95</v>
      </c>
    </row>
    <row r="198" spans="1:25" x14ac:dyDescent="0.2">
      <c r="A198" s="471" t="s">
        <v>888</v>
      </c>
      <c r="B198" s="437" t="s">
        <v>889</v>
      </c>
      <c r="C198" s="473">
        <v>97414</v>
      </c>
      <c r="D198" s="437" t="s">
        <v>443</v>
      </c>
      <c r="E198" s="473">
        <v>0</v>
      </c>
      <c r="F198" s="472">
        <v>811</v>
      </c>
      <c r="G198" s="472">
        <v>2229</v>
      </c>
      <c r="H198" s="472">
        <v>213</v>
      </c>
      <c r="I198" s="472">
        <v>222</v>
      </c>
      <c r="J198" s="472">
        <v>51</v>
      </c>
      <c r="K198" s="472">
        <v>325</v>
      </c>
      <c r="L198" s="472">
        <v>74</v>
      </c>
      <c r="M198" s="472">
        <v>1041</v>
      </c>
      <c r="N198" s="472">
        <v>160</v>
      </c>
      <c r="O198" s="472">
        <v>165</v>
      </c>
      <c r="P198" s="472">
        <v>252</v>
      </c>
      <c r="Q198" s="472">
        <v>204</v>
      </c>
      <c r="R198" s="472">
        <v>156</v>
      </c>
      <c r="S198" s="472">
        <v>104</v>
      </c>
      <c r="T198" s="472"/>
      <c r="U198" s="472">
        <v>85</v>
      </c>
      <c r="V198" s="472">
        <v>311</v>
      </c>
      <c r="W198" s="472">
        <v>63</v>
      </c>
      <c r="X198" s="472">
        <v>258</v>
      </c>
      <c r="Y198" s="472">
        <v>286</v>
      </c>
    </row>
    <row r="199" spans="1:25" x14ac:dyDescent="0.2">
      <c r="A199" s="471" t="s">
        <v>890</v>
      </c>
      <c r="B199" s="437" t="s">
        <v>566</v>
      </c>
      <c r="C199" s="473">
        <v>97414</v>
      </c>
      <c r="D199" s="437" t="s">
        <v>443</v>
      </c>
      <c r="E199" s="473">
        <v>3</v>
      </c>
      <c r="F199" s="472"/>
      <c r="G199" s="472"/>
      <c r="H199" s="472"/>
      <c r="I199" s="472"/>
      <c r="J199" s="472"/>
      <c r="K199" s="472"/>
      <c r="L199" s="472"/>
      <c r="M199" s="472"/>
      <c r="N199" s="472"/>
      <c r="O199" s="472"/>
      <c r="P199" s="472"/>
      <c r="Q199" s="472"/>
      <c r="R199" s="472"/>
      <c r="S199" s="472"/>
      <c r="T199" s="472"/>
      <c r="U199" s="472"/>
      <c r="V199" s="472"/>
      <c r="W199" s="472"/>
      <c r="X199" s="472"/>
      <c r="Y199" s="472"/>
    </row>
    <row r="200" spans="1:25" x14ac:dyDescent="0.2">
      <c r="A200" s="471" t="s">
        <v>891</v>
      </c>
      <c r="B200" s="437" t="s">
        <v>892</v>
      </c>
      <c r="C200" s="473">
        <v>97415</v>
      </c>
      <c r="D200" s="437" t="s">
        <v>451</v>
      </c>
      <c r="E200" s="473">
        <v>0</v>
      </c>
      <c r="F200" s="472">
        <v>1124</v>
      </c>
      <c r="G200" s="472">
        <v>2524</v>
      </c>
      <c r="H200" s="472">
        <v>482</v>
      </c>
      <c r="I200" s="472">
        <v>328</v>
      </c>
      <c r="J200" s="472">
        <v>56</v>
      </c>
      <c r="K200" s="472">
        <v>258</v>
      </c>
      <c r="L200" s="472">
        <v>52</v>
      </c>
      <c r="M200" s="472">
        <v>1081</v>
      </c>
      <c r="N200" s="472">
        <v>172</v>
      </c>
      <c r="O200" s="472">
        <v>148</v>
      </c>
      <c r="P200" s="472">
        <v>266</v>
      </c>
      <c r="Q200" s="472">
        <v>226</v>
      </c>
      <c r="R200" s="472">
        <v>146</v>
      </c>
      <c r="S200" s="472">
        <v>123</v>
      </c>
      <c r="T200" s="472">
        <v>7</v>
      </c>
      <c r="U200" s="472">
        <v>73</v>
      </c>
      <c r="V200" s="472">
        <v>527</v>
      </c>
      <c r="W200" s="472">
        <v>79</v>
      </c>
      <c r="X200" s="472">
        <v>330</v>
      </c>
      <c r="Y200" s="472">
        <v>402</v>
      </c>
    </row>
    <row r="201" spans="1:25" x14ac:dyDescent="0.2">
      <c r="A201" s="471" t="s">
        <v>893</v>
      </c>
      <c r="B201" s="437" t="s">
        <v>894</v>
      </c>
      <c r="C201" s="473">
        <v>97415</v>
      </c>
      <c r="D201" s="437" t="s">
        <v>451</v>
      </c>
      <c r="E201" s="473">
        <v>0</v>
      </c>
      <c r="F201" s="472">
        <v>749</v>
      </c>
      <c r="G201" s="472">
        <v>1610</v>
      </c>
      <c r="H201" s="472">
        <v>347</v>
      </c>
      <c r="I201" s="472">
        <v>149</v>
      </c>
      <c r="J201" s="472">
        <v>37</v>
      </c>
      <c r="K201" s="472">
        <v>216</v>
      </c>
      <c r="L201" s="472">
        <v>38</v>
      </c>
      <c r="M201" s="472">
        <v>606</v>
      </c>
      <c r="N201" s="472">
        <v>77</v>
      </c>
      <c r="O201" s="472">
        <v>96</v>
      </c>
      <c r="P201" s="472">
        <v>159</v>
      </c>
      <c r="Q201" s="472">
        <v>113</v>
      </c>
      <c r="R201" s="472">
        <v>88</v>
      </c>
      <c r="S201" s="472">
        <v>73</v>
      </c>
      <c r="T201" s="472">
        <v>10</v>
      </c>
      <c r="U201" s="472">
        <v>32</v>
      </c>
      <c r="V201" s="472">
        <v>237</v>
      </c>
      <c r="W201" s="472">
        <v>59</v>
      </c>
      <c r="X201" s="472">
        <v>200</v>
      </c>
      <c r="Y201" s="472">
        <v>193</v>
      </c>
    </row>
    <row r="202" spans="1:25" x14ac:dyDescent="0.2">
      <c r="A202" s="471" t="s">
        <v>895</v>
      </c>
      <c r="B202" s="437" t="s">
        <v>896</v>
      </c>
      <c r="C202" s="473">
        <v>97415</v>
      </c>
      <c r="D202" s="437" t="s">
        <v>451</v>
      </c>
      <c r="E202" s="473">
        <v>0</v>
      </c>
      <c r="F202" s="472">
        <v>735</v>
      </c>
      <c r="G202" s="472">
        <v>1643</v>
      </c>
      <c r="H202" s="472">
        <v>339</v>
      </c>
      <c r="I202" s="472">
        <v>166</v>
      </c>
      <c r="J202" s="472">
        <v>31</v>
      </c>
      <c r="K202" s="472">
        <v>199</v>
      </c>
      <c r="L202" s="472">
        <v>29</v>
      </c>
      <c r="M202" s="472">
        <v>681</v>
      </c>
      <c r="N202" s="472">
        <v>89</v>
      </c>
      <c r="O202" s="472">
        <v>100</v>
      </c>
      <c r="P202" s="472">
        <v>166</v>
      </c>
      <c r="Q202" s="472">
        <v>149</v>
      </c>
      <c r="R202" s="472">
        <v>93</v>
      </c>
      <c r="S202" s="472">
        <v>84</v>
      </c>
      <c r="T202" s="472"/>
      <c r="U202" s="472">
        <v>50</v>
      </c>
      <c r="V202" s="472">
        <v>225</v>
      </c>
      <c r="W202" s="472">
        <v>71</v>
      </c>
      <c r="X202" s="472">
        <v>196</v>
      </c>
      <c r="Y202" s="472">
        <v>255</v>
      </c>
    </row>
    <row r="203" spans="1:25" x14ac:dyDescent="0.2">
      <c r="A203" s="471" t="s">
        <v>897</v>
      </c>
      <c r="B203" s="437" t="s">
        <v>898</v>
      </c>
      <c r="C203" s="473">
        <v>97415</v>
      </c>
      <c r="D203" s="437" t="s">
        <v>451</v>
      </c>
      <c r="E203" s="473">
        <v>0</v>
      </c>
      <c r="F203" s="472">
        <v>1018</v>
      </c>
      <c r="G203" s="472">
        <v>2447</v>
      </c>
      <c r="H203" s="472">
        <v>368</v>
      </c>
      <c r="I203" s="472">
        <v>316</v>
      </c>
      <c r="J203" s="472">
        <v>29</v>
      </c>
      <c r="K203" s="472">
        <v>305</v>
      </c>
      <c r="L203" s="472">
        <v>47</v>
      </c>
      <c r="M203" s="472">
        <v>1095</v>
      </c>
      <c r="N203" s="472">
        <v>157</v>
      </c>
      <c r="O203" s="472">
        <v>156</v>
      </c>
      <c r="P203" s="472">
        <v>300</v>
      </c>
      <c r="Q203" s="472">
        <v>231</v>
      </c>
      <c r="R203" s="472">
        <v>159</v>
      </c>
      <c r="S203" s="472">
        <v>92</v>
      </c>
      <c r="T203" s="472"/>
      <c r="U203" s="472">
        <v>53</v>
      </c>
      <c r="V203" s="472">
        <v>310</v>
      </c>
      <c r="W203" s="472">
        <v>71</v>
      </c>
      <c r="X203" s="472">
        <v>323</v>
      </c>
      <c r="Y203" s="472">
        <v>308</v>
      </c>
    </row>
    <row r="204" spans="1:25" x14ac:dyDescent="0.2">
      <c r="A204" s="471" t="s">
        <v>899</v>
      </c>
      <c r="B204" s="437" t="s">
        <v>900</v>
      </c>
      <c r="C204" s="473">
        <v>97415</v>
      </c>
      <c r="D204" s="437" t="s">
        <v>451</v>
      </c>
      <c r="E204" s="473">
        <v>0</v>
      </c>
      <c r="F204" s="472">
        <v>848</v>
      </c>
      <c r="G204" s="472">
        <v>1933</v>
      </c>
      <c r="H204" s="472">
        <v>385</v>
      </c>
      <c r="I204" s="472">
        <v>211</v>
      </c>
      <c r="J204" s="472">
        <v>41</v>
      </c>
      <c r="K204" s="472">
        <v>211</v>
      </c>
      <c r="L204" s="472"/>
      <c r="M204" s="472">
        <v>834</v>
      </c>
      <c r="N204" s="472">
        <v>118</v>
      </c>
      <c r="O204" s="472">
        <v>98</v>
      </c>
      <c r="P204" s="472">
        <v>207</v>
      </c>
      <c r="Q204" s="472">
        <v>167</v>
      </c>
      <c r="R204" s="472">
        <v>121</v>
      </c>
      <c r="S204" s="472">
        <v>123</v>
      </c>
      <c r="T204" s="472"/>
      <c r="U204" s="472">
        <v>53</v>
      </c>
      <c r="V204" s="472">
        <v>236</v>
      </c>
      <c r="W204" s="472">
        <v>66</v>
      </c>
      <c r="X204" s="472">
        <v>265</v>
      </c>
      <c r="Y204" s="472">
        <v>361</v>
      </c>
    </row>
    <row r="205" spans="1:25" x14ac:dyDescent="0.2">
      <c r="A205" s="471" t="s">
        <v>901</v>
      </c>
      <c r="B205" s="437" t="s">
        <v>902</v>
      </c>
      <c r="C205" s="473">
        <v>97415</v>
      </c>
      <c r="D205" s="437" t="s">
        <v>451</v>
      </c>
      <c r="E205" s="473">
        <v>0</v>
      </c>
      <c r="F205" s="472">
        <v>659</v>
      </c>
      <c r="G205" s="472">
        <v>1526</v>
      </c>
      <c r="H205" s="472">
        <v>266</v>
      </c>
      <c r="I205" s="472">
        <v>167</v>
      </c>
      <c r="J205" s="472">
        <v>28</v>
      </c>
      <c r="K205" s="472">
        <v>198</v>
      </c>
      <c r="L205" s="472">
        <v>38</v>
      </c>
      <c r="M205" s="472">
        <v>641</v>
      </c>
      <c r="N205" s="472">
        <v>82</v>
      </c>
      <c r="O205" s="472">
        <v>86</v>
      </c>
      <c r="P205" s="472">
        <v>172</v>
      </c>
      <c r="Q205" s="472">
        <v>136</v>
      </c>
      <c r="R205" s="472">
        <v>102</v>
      </c>
      <c r="S205" s="472">
        <v>63</v>
      </c>
      <c r="T205" s="472">
        <v>5</v>
      </c>
      <c r="U205" s="472">
        <v>37</v>
      </c>
      <c r="V205" s="472">
        <v>178</v>
      </c>
      <c r="W205" s="472">
        <v>33</v>
      </c>
      <c r="X205" s="472">
        <v>195</v>
      </c>
      <c r="Y205" s="472">
        <v>217</v>
      </c>
    </row>
    <row r="206" spans="1:25" x14ac:dyDescent="0.2">
      <c r="A206" s="471" t="s">
        <v>903</v>
      </c>
      <c r="B206" s="437" t="s">
        <v>904</v>
      </c>
      <c r="C206" s="473">
        <v>97415</v>
      </c>
      <c r="D206" s="437" t="s">
        <v>451</v>
      </c>
      <c r="E206" s="473">
        <v>0</v>
      </c>
      <c r="F206" s="472">
        <v>815</v>
      </c>
      <c r="G206" s="472">
        <v>1985</v>
      </c>
      <c r="H206" s="472">
        <v>301</v>
      </c>
      <c r="I206" s="472">
        <v>193</v>
      </c>
      <c r="J206" s="472">
        <v>29</v>
      </c>
      <c r="K206" s="472">
        <v>292</v>
      </c>
      <c r="L206" s="472">
        <v>43</v>
      </c>
      <c r="M206" s="472">
        <v>850</v>
      </c>
      <c r="N206" s="472">
        <v>106</v>
      </c>
      <c r="O206" s="472">
        <v>124</v>
      </c>
      <c r="P206" s="472">
        <v>238</v>
      </c>
      <c r="Q206" s="472">
        <v>180</v>
      </c>
      <c r="R206" s="472">
        <v>117</v>
      </c>
      <c r="S206" s="472">
        <v>85</v>
      </c>
      <c r="T206" s="472">
        <v>7</v>
      </c>
      <c r="U206" s="472">
        <v>46</v>
      </c>
      <c r="V206" s="472">
        <v>192</v>
      </c>
      <c r="W206" s="472">
        <v>49</v>
      </c>
      <c r="X206" s="472">
        <v>258</v>
      </c>
      <c r="Y206" s="472">
        <v>233</v>
      </c>
    </row>
    <row r="207" spans="1:25" x14ac:dyDescent="0.2">
      <c r="A207" s="471" t="s">
        <v>905</v>
      </c>
      <c r="B207" s="437" t="s">
        <v>906</v>
      </c>
      <c r="C207" s="473">
        <v>97415</v>
      </c>
      <c r="D207" s="437" t="s">
        <v>451</v>
      </c>
      <c r="E207" s="473">
        <v>0</v>
      </c>
      <c r="F207" s="472">
        <v>762</v>
      </c>
      <c r="G207" s="472">
        <v>1921</v>
      </c>
      <c r="H207" s="472">
        <v>259</v>
      </c>
      <c r="I207" s="472">
        <v>191</v>
      </c>
      <c r="J207" s="472">
        <v>19</v>
      </c>
      <c r="K207" s="472">
        <v>293</v>
      </c>
      <c r="L207" s="472">
        <v>45</v>
      </c>
      <c r="M207" s="472">
        <v>850</v>
      </c>
      <c r="N207" s="472">
        <v>107</v>
      </c>
      <c r="O207" s="472">
        <v>131</v>
      </c>
      <c r="P207" s="472">
        <v>216</v>
      </c>
      <c r="Q207" s="472">
        <v>197</v>
      </c>
      <c r="R207" s="472">
        <v>118</v>
      </c>
      <c r="S207" s="472">
        <v>81</v>
      </c>
      <c r="T207" s="472">
        <v>5</v>
      </c>
      <c r="U207" s="472">
        <v>44</v>
      </c>
      <c r="V207" s="472">
        <v>204</v>
      </c>
      <c r="W207" s="472">
        <v>43</v>
      </c>
      <c r="X207" s="472">
        <v>203</v>
      </c>
      <c r="Y207" s="472">
        <v>206</v>
      </c>
    </row>
    <row r="208" spans="1:25" x14ac:dyDescent="0.2">
      <c r="A208" s="471" t="s">
        <v>907</v>
      </c>
      <c r="B208" s="437" t="s">
        <v>908</v>
      </c>
      <c r="C208" s="473">
        <v>97415</v>
      </c>
      <c r="D208" s="437" t="s">
        <v>451</v>
      </c>
      <c r="E208" s="473">
        <v>0</v>
      </c>
      <c r="F208" s="472">
        <v>686</v>
      </c>
      <c r="G208" s="472">
        <v>1779</v>
      </c>
      <c r="H208" s="472">
        <v>245</v>
      </c>
      <c r="I208" s="472">
        <v>185</v>
      </c>
      <c r="J208" s="472">
        <v>29</v>
      </c>
      <c r="K208" s="472">
        <v>227</v>
      </c>
      <c r="L208" s="472">
        <v>62</v>
      </c>
      <c r="M208" s="472">
        <v>834</v>
      </c>
      <c r="N208" s="472">
        <v>118</v>
      </c>
      <c r="O208" s="472">
        <v>116</v>
      </c>
      <c r="P208" s="472">
        <v>212</v>
      </c>
      <c r="Q208" s="472">
        <v>183</v>
      </c>
      <c r="R208" s="472">
        <v>123</v>
      </c>
      <c r="S208" s="472">
        <v>82</v>
      </c>
      <c r="T208" s="472"/>
      <c r="U208" s="472">
        <v>51</v>
      </c>
      <c r="V208" s="472">
        <v>191</v>
      </c>
      <c r="W208" s="472">
        <v>42</v>
      </c>
      <c r="X208" s="472">
        <v>233</v>
      </c>
      <c r="Y208" s="472">
        <v>271</v>
      </c>
    </row>
    <row r="209" spans="1:25" x14ac:dyDescent="0.2">
      <c r="A209" s="471" t="s">
        <v>909</v>
      </c>
      <c r="B209" s="437" t="s">
        <v>910</v>
      </c>
      <c r="C209" s="473">
        <v>97415</v>
      </c>
      <c r="D209" s="437" t="s">
        <v>451</v>
      </c>
      <c r="E209" s="473">
        <v>3</v>
      </c>
      <c r="F209" s="472"/>
      <c r="G209" s="472"/>
      <c r="H209" s="472"/>
      <c r="I209" s="472"/>
      <c r="J209" s="472"/>
      <c r="K209" s="472"/>
      <c r="L209" s="472"/>
      <c r="M209" s="472"/>
      <c r="N209" s="472"/>
      <c r="O209" s="472"/>
      <c r="P209" s="472"/>
      <c r="Q209" s="472"/>
      <c r="R209" s="472"/>
      <c r="S209" s="472"/>
      <c r="T209" s="472"/>
      <c r="U209" s="472"/>
      <c r="V209" s="472"/>
      <c r="W209" s="472"/>
      <c r="X209" s="472"/>
      <c r="Y209" s="472"/>
    </row>
    <row r="210" spans="1:25" x14ac:dyDescent="0.2">
      <c r="A210" s="471" t="s">
        <v>911</v>
      </c>
      <c r="B210" s="437" t="s">
        <v>912</v>
      </c>
      <c r="C210" s="473">
        <v>97415</v>
      </c>
      <c r="D210" s="437" t="s">
        <v>451</v>
      </c>
      <c r="E210" s="473">
        <v>3</v>
      </c>
      <c r="F210" s="472"/>
      <c r="G210" s="472"/>
      <c r="H210" s="472"/>
      <c r="I210" s="472"/>
      <c r="J210" s="472"/>
      <c r="K210" s="472"/>
      <c r="L210" s="472"/>
      <c r="M210" s="472"/>
      <c r="N210" s="472"/>
      <c r="O210" s="472"/>
      <c r="P210" s="472"/>
      <c r="Q210" s="472"/>
      <c r="R210" s="472"/>
      <c r="S210" s="472"/>
      <c r="T210" s="472"/>
      <c r="U210" s="472"/>
      <c r="V210" s="472"/>
      <c r="W210" s="472"/>
      <c r="X210" s="472"/>
      <c r="Y210" s="472"/>
    </row>
    <row r="211" spans="1:25" x14ac:dyDescent="0.2">
      <c r="A211" s="471" t="s">
        <v>913</v>
      </c>
      <c r="B211" s="437" t="s">
        <v>914</v>
      </c>
      <c r="C211" s="473">
        <v>97415</v>
      </c>
      <c r="D211" s="437" t="s">
        <v>451</v>
      </c>
      <c r="E211" s="473">
        <v>3</v>
      </c>
      <c r="F211" s="472"/>
      <c r="G211" s="472"/>
      <c r="H211" s="472"/>
      <c r="I211" s="472"/>
      <c r="J211" s="472"/>
      <c r="K211" s="472"/>
      <c r="L211" s="472"/>
      <c r="M211" s="472"/>
      <c r="N211" s="472"/>
      <c r="O211" s="472"/>
      <c r="P211" s="472"/>
      <c r="Q211" s="472"/>
      <c r="R211" s="472"/>
      <c r="S211" s="472"/>
      <c r="T211" s="472"/>
      <c r="U211" s="472"/>
      <c r="V211" s="472"/>
      <c r="W211" s="472"/>
      <c r="X211" s="472"/>
      <c r="Y211" s="472"/>
    </row>
    <row r="212" spans="1:25" x14ac:dyDescent="0.2">
      <c r="A212" s="471" t="s">
        <v>915</v>
      </c>
      <c r="B212" s="437" t="s">
        <v>916</v>
      </c>
      <c r="C212" s="473">
        <v>97415</v>
      </c>
      <c r="D212" s="437" t="s">
        <v>451</v>
      </c>
      <c r="E212" s="473">
        <v>0</v>
      </c>
      <c r="F212" s="472">
        <v>774</v>
      </c>
      <c r="G212" s="472">
        <v>1806</v>
      </c>
      <c r="H212" s="472">
        <v>326</v>
      </c>
      <c r="I212" s="472">
        <v>137</v>
      </c>
      <c r="J212" s="472">
        <v>34</v>
      </c>
      <c r="K212" s="472">
        <v>277</v>
      </c>
      <c r="L212" s="472">
        <v>37</v>
      </c>
      <c r="M212" s="472">
        <v>723</v>
      </c>
      <c r="N212" s="472">
        <v>72</v>
      </c>
      <c r="O212" s="472">
        <v>96</v>
      </c>
      <c r="P212" s="472">
        <v>198</v>
      </c>
      <c r="Q212" s="472">
        <v>161</v>
      </c>
      <c r="R212" s="472">
        <v>122</v>
      </c>
      <c r="S212" s="472">
        <v>74</v>
      </c>
      <c r="T212" s="472"/>
      <c r="U212" s="472">
        <v>36</v>
      </c>
      <c r="V212" s="472">
        <v>66</v>
      </c>
      <c r="W212" s="472">
        <v>61</v>
      </c>
      <c r="X212" s="472">
        <v>231</v>
      </c>
      <c r="Y212" s="472">
        <v>260</v>
      </c>
    </row>
    <row r="213" spans="1:25" x14ac:dyDescent="0.2">
      <c r="A213" s="471" t="s">
        <v>917</v>
      </c>
      <c r="B213" s="437" t="s">
        <v>918</v>
      </c>
      <c r="C213" s="473">
        <v>97415</v>
      </c>
      <c r="D213" s="437" t="s">
        <v>451</v>
      </c>
      <c r="E213" s="473">
        <v>0</v>
      </c>
      <c r="F213" s="472">
        <v>1188</v>
      </c>
      <c r="G213" s="472">
        <v>2893</v>
      </c>
      <c r="H213" s="472">
        <v>441</v>
      </c>
      <c r="I213" s="472">
        <v>268</v>
      </c>
      <c r="J213" s="472">
        <v>60</v>
      </c>
      <c r="K213" s="472">
        <v>419</v>
      </c>
      <c r="L213" s="472">
        <v>63</v>
      </c>
      <c r="M213" s="472">
        <v>1225</v>
      </c>
      <c r="N213" s="472">
        <v>177</v>
      </c>
      <c r="O213" s="472">
        <v>185</v>
      </c>
      <c r="P213" s="472">
        <v>304</v>
      </c>
      <c r="Q213" s="472">
        <v>240</v>
      </c>
      <c r="R213" s="472">
        <v>197</v>
      </c>
      <c r="S213" s="472">
        <v>122</v>
      </c>
      <c r="T213" s="472"/>
      <c r="U213" s="472">
        <v>68</v>
      </c>
      <c r="V213" s="472">
        <v>257</v>
      </c>
      <c r="W213" s="472">
        <v>84</v>
      </c>
      <c r="X213" s="472">
        <v>404</v>
      </c>
      <c r="Y213" s="472">
        <v>371</v>
      </c>
    </row>
    <row r="214" spans="1:25" x14ac:dyDescent="0.2">
      <c r="A214" s="471" t="s">
        <v>919</v>
      </c>
      <c r="B214" s="437" t="s">
        <v>878</v>
      </c>
      <c r="C214" s="473">
        <v>97415</v>
      </c>
      <c r="D214" s="437" t="s">
        <v>451</v>
      </c>
      <c r="E214" s="473">
        <v>0</v>
      </c>
      <c r="F214" s="472">
        <v>836</v>
      </c>
      <c r="G214" s="472">
        <v>1888</v>
      </c>
      <c r="H214" s="472">
        <v>360</v>
      </c>
      <c r="I214" s="472">
        <v>201</v>
      </c>
      <c r="J214" s="472">
        <v>43</v>
      </c>
      <c r="K214" s="472">
        <v>232</v>
      </c>
      <c r="L214" s="472">
        <v>46</v>
      </c>
      <c r="M214" s="472">
        <v>775</v>
      </c>
      <c r="N214" s="472">
        <v>98</v>
      </c>
      <c r="O214" s="472">
        <v>114</v>
      </c>
      <c r="P214" s="472">
        <v>191</v>
      </c>
      <c r="Q214" s="472">
        <v>158</v>
      </c>
      <c r="R214" s="472">
        <v>124</v>
      </c>
      <c r="S214" s="472">
        <v>90</v>
      </c>
      <c r="T214" s="472"/>
      <c r="U214" s="472">
        <v>60</v>
      </c>
      <c r="V214" s="472">
        <v>112</v>
      </c>
      <c r="W214" s="472">
        <v>61</v>
      </c>
      <c r="X214" s="472">
        <v>227</v>
      </c>
      <c r="Y214" s="472">
        <v>369</v>
      </c>
    </row>
    <row r="215" spans="1:25" x14ac:dyDescent="0.2">
      <c r="A215" s="471" t="s">
        <v>920</v>
      </c>
      <c r="B215" s="437" t="s">
        <v>921</v>
      </c>
      <c r="C215" s="473">
        <v>97415</v>
      </c>
      <c r="D215" s="437" t="s">
        <v>451</v>
      </c>
      <c r="E215" s="473">
        <v>3</v>
      </c>
      <c r="F215" s="472"/>
      <c r="G215" s="472"/>
      <c r="H215" s="472"/>
      <c r="I215" s="472"/>
      <c r="J215" s="472"/>
      <c r="K215" s="472"/>
      <c r="L215" s="472"/>
      <c r="M215" s="472"/>
      <c r="N215" s="472"/>
      <c r="O215" s="472"/>
      <c r="P215" s="472"/>
      <c r="Q215" s="472"/>
      <c r="R215" s="472"/>
      <c r="S215" s="472"/>
      <c r="T215" s="472"/>
      <c r="U215" s="472"/>
      <c r="V215" s="472"/>
      <c r="W215" s="472"/>
      <c r="X215" s="472"/>
      <c r="Y215" s="472"/>
    </row>
    <row r="216" spans="1:25" x14ac:dyDescent="0.2">
      <c r="A216" s="471" t="s">
        <v>922</v>
      </c>
      <c r="B216" s="437" t="s">
        <v>923</v>
      </c>
      <c r="C216" s="473">
        <v>97415</v>
      </c>
      <c r="D216" s="437" t="s">
        <v>451</v>
      </c>
      <c r="E216" s="473">
        <v>0</v>
      </c>
      <c r="F216" s="472">
        <v>1395</v>
      </c>
      <c r="G216" s="472">
        <v>3428</v>
      </c>
      <c r="H216" s="472">
        <v>529</v>
      </c>
      <c r="I216" s="472">
        <v>296</v>
      </c>
      <c r="J216" s="472">
        <v>68</v>
      </c>
      <c r="K216" s="472">
        <v>502</v>
      </c>
      <c r="L216" s="472">
        <v>81</v>
      </c>
      <c r="M216" s="472">
        <v>1463</v>
      </c>
      <c r="N216" s="472">
        <v>179</v>
      </c>
      <c r="O216" s="472">
        <v>171</v>
      </c>
      <c r="P216" s="472">
        <v>359</v>
      </c>
      <c r="Q216" s="472">
        <v>332</v>
      </c>
      <c r="R216" s="472">
        <v>234</v>
      </c>
      <c r="S216" s="472">
        <v>188</v>
      </c>
      <c r="T216" s="472"/>
      <c r="U216" s="472">
        <v>68</v>
      </c>
      <c r="V216" s="472">
        <v>198</v>
      </c>
      <c r="W216" s="472">
        <v>72</v>
      </c>
      <c r="X216" s="472">
        <v>443</v>
      </c>
      <c r="Y216" s="472">
        <v>520</v>
      </c>
    </row>
    <row r="217" spans="1:25" x14ac:dyDescent="0.2">
      <c r="A217" s="471" t="s">
        <v>924</v>
      </c>
      <c r="B217" s="437" t="s">
        <v>925</v>
      </c>
      <c r="C217" s="473">
        <v>97415</v>
      </c>
      <c r="D217" s="437" t="s">
        <v>451</v>
      </c>
      <c r="E217" s="473">
        <v>0</v>
      </c>
      <c r="F217" s="472">
        <v>853</v>
      </c>
      <c r="G217" s="472">
        <v>2152</v>
      </c>
      <c r="H217" s="472">
        <v>290</v>
      </c>
      <c r="I217" s="472">
        <v>205</v>
      </c>
      <c r="J217" s="472">
        <v>33</v>
      </c>
      <c r="K217" s="472">
        <v>325</v>
      </c>
      <c r="L217" s="472">
        <v>56</v>
      </c>
      <c r="M217" s="472">
        <v>939</v>
      </c>
      <c r="N217" s="472">
        <v>109</v>
      </c>
      <c r="O217" s="472">
        <v>112</v>
      </c>
      <c r="P217" s="472">
        <v>256</v>
      </c>
      <c r="Q217" s="472">
        <v>196</v>
      </c>
      <c r="R217" s="472">
        <v>139</v>
      </c>
      <c r="S217" s="472">
        <v>127</v>
      </c>
      <c r="T217" s="472"/>
      <c r="U217" s="472">
        <v>37</v>
      </c>
      <c r="V217" s="472">
        <v>258</v>
      </c>
      <c r="W217" s="472">
        <v>68</v>
      </c>
      <c r="X217" s="472">
        <v>265</v>
      </c>
      <c r="Y217" s="472">
        <v>261</v>
      </c>
    </row>
    <row r="218" spans="1:25" x14ac:dyDescent="0.2">
      <c r="A218" s="471" t="s">
        <v>926</v>
      </c>
      <c r="B218" s="437" t="s">
        <v>927</v>
      </c>
      <c r="C218" s="473">
        <v>97415</v>
      </c>
      <c r="D218" s="437" t="s">
        <v>451</v>
      </c>
      <c r="E218" s="473">
        <v>0</v>
      </c>
      <c r="F218" s="472">
        <v>686</v>
      </c>
      <c r="G218" s="472">
        <v>1861</v>
      </c>
      <c r="H218" s="472">
        <v>188</v>
      </c>
      <c r="I218" s="472">
        <v>201</v>
      </c>
      <c r="J218" s="472">
        <v>21</v>
      </c>
      <c r="K218" s="472">
        <v>276</v>
      </c>
      <c r="L218" s="472">
        <v>48</v>
      </c>
      <c r="M218" s="472">
        <v>878</v>
      </c>
      <c r="N218" s="472">
        <v>118</v>
      </c>
      <c r="O218" s="472">
        <v>148</v>
      </c>
      <c r="P218" s="472">
        <v>228</v>
      </c>
      <c r="Q218" s="472">
        <v>183</v>
      </c>
      <c r="R218" s="472">
        <v>131</v>
      </c>
      <c r="S218" s="472">
        <v>70</v>
      </c>
      <c r="T218" s="472"/>
      <c r="U218" s="472">
        <v>32</v>
      </c>
      <c r="V218" s="472">
        <v>156</v>
      </c>
      <c r="W218" s="472">
        <v>35</v>
      </c>
      <c r="X218" s="472">
        <v>209</v>
      </c>
      <c r="Y218" s="472">
        <v>206</v>
      </c>
    </row>
    <row r="219" spans="1:25" x14ac:dyDescent="0.2">
      <c r="A219" s="471" t="s">
        <v>928</v>
      </c>
      <c r="B219" s="437" t="s">
        <v>929</v>
      </c>
      <c r="C219" s="473">
        <v>97415</v>
      </c>
      <c r="D219" s="437" t="s">
        <v>451</v>
      </c>
      <c r="E219" s="473">
        <v>0</v>
      </c>
      <c r="F219" s="472">
        <v>791</v>
      </c>
      <c r="G219" s="472">
        <v>1715</v>
      </c>
      <c r="H219" s="472">
        <v>361</v>
      </c>
      <c r="I219" s="472">
        <v>167</v>
      </c>
      <c r="J219" s="472">
        <v>50</v>
      </c>
      <c r="K219" s="472">
        <v>213</v>
      </c>
      <c r="L219" s="472">
        <v>40</v>
      </c>
      <c r="M219" s="472">
        <v>662</v>
      </c>
      <c r="N219" s="472">
        <v>89</v>
      </c>
      <c r="O219" s="472">
        <v>99</v>
      </c>
      <c r="P219" s="472">
        <v>179</v>
      </c>
      <c r="Q219" s="472">
        <v>137</v>
      </c>
      <c r="R219" s="472">
        <v>91</v>
      </c>
      <c r="S219" s="472">
        <v>67</v>
      </c>
      <c r="T219" s="472">
        <v>10</v>
      </c>
      <c r="U219" s="472">
        <v>52</v>
      </c>
      <c r="V219" s="472">
        <v>178</v>
      </c>
      <c r="W219" s="472">
        <v>75</v>
      </c>
      <c r="X219" s="472">
        <v>232</v>
      </c>
      <c r="Y219" s="472">
        <v>283</v>
      </c>
    </row>
    <row r="220" spans="1:25" x14ac:dyDescent="0.2">
      <c r="A220" s="471" t="s">
        <v>930</v>
      </c>
      <c r="B220" s="437" t="s">
        <v>931</v>
      </c>
      <c r="C220" s="473">
        <v>97415</v>
      </c>
      <c r="D220" s="437" t="s">
        <v>451</v>
      </c>
      <c r="E220" s="473">
        <v>0</v>
      </c>
      <c r="F220" s="472">
        <v>1134</v>
      </c>
      <c r="G220" s="472">
        <v>2497</v>
      </c>
      <c r="H220" s="472">
        <v>480</v>
      </c>
      <c r="I220" s="472">
        <v>296</v>
      </c>
      <c r="J220" s="472">
        <v>53</v>
      </c>
      <c r="K220" s="472">
        <v>305</v>
      </c>
      <c r="L220" s="472">
        <v>51</v>
      </c>
      <c r="M220" s="472">
        <v>1002</v>
      </c>
      <c r="N220" s="472">
        <v>127</v>
      </c>
      <c r="O220" s="472">
        <v>125</v>
      </c>
      <c r="P220" s="472">
        <v>222</v>
      </c>
      <c r="Q220" s="472">
        <v>229</v>
      </c>
      <c r="R220" s="472">
        <v>158</v>
      </c>
      <c r="S220" s="472">
        <v>141</v>
      </c>
      <c r="T220" s="472">
        <v>9</v>
      </c>
      <c r="U220" s="472">
        <v>68</v>
      </c>
      <c r="V220" s="472">
        <v>422</v>
      </c>
      <c r="W220" s="472">
        <v>78</v>
      </c>
      <c r="X220" s="472">
        <v>365</v>
      </c>
      <c r="Y220" s="472">
        <v>389</v>
      </c>
    </row>
    <row r="221" spans="1:25" x14ac:dyDescent="0.2">
      <c r="A221" s="471" t="s">
        <v>932</v>
      </c>
      <c r="B221" s="437" t="s">
        <v>933</v>
      </c>
      <c r="C221" s="473">
        <v>97415</v>
      </c>
      <c r="D221" s="437" t="s">
        <v>451</v>
      </c>
      <c r="E221" s="473">
        <v>0</v>
      </c>
      <c r="F221" s="472">
        <v>1517</v>
      </c>
      <c r="G221" s="472">
        <v>3433</v>
      </c>
      <c r="H221" s="472">
        <v>621</v>
      </c>
      <c r="I221" s="472">
        <v>525</v>
      </c>
      <c r="J221" s="472">
        <v>71</v>
      </c>
      <c r="K221" s="472">
        <v>300</v>
      </c>
      <c r="L221" s="472">
        <v>67</v>
      </c>
      <c r="M221" s="472">
        <v>1544</v>
      </c>
      <c r="N221" s="472">
        <v>190</v>
      </c>
      <c r="O221" s="472">
        <v>200</v>
      </c>
      <c r="P221" s="472">
        <v>363</v>
      </c>
      <c r="Q221" s="472">
        <v>332</v>
      </c>
      <c r="R221" s="472">
        <v>253</v>
      </c>
      <c r="S221" s="472">
        <v>206</v>
      </c>
      <c r="T221" s="472">
        <v>8</v>
      </c>
      <c r="U221" s="472">
        <v>89</v>
      </c>
      <c r="V221" s="472">
        <v>925</v>
      </c>
      <c r="W221" s="472">
        <v>109</v>
      </c>
      <c r="X221" s="472">
        <v>490</v>
      </c>
      <c r="Y221" s="472">
        <v>609</v>
      </c>
    </row>
    <row r="222" spans="1:25" x14ac:dyDescent="0.2">
      <c r="A222" s="471" t="s">
        <v>934</v>
      </c>
      <c r="B222" s="437" t="s">
        <v>935</v>
      </c>
      <c r="C222" s="473">
        <v>97415</v>
      </c>
      <c r="D222" s="437" t="s">
        <v>451</v>
      </c>
      <c r="E222" s="473">
        <v>0</v>
      </c>
      <c r="F222" s="472">
        <v>1816</v>
      </c>
      <c r="G222" s="472">
        <v>4577</v>
      </c>
      <c r="H222" s="472">
        <v>620</v>
      </c>
      <c r="I222" s="472">
        <v>537</v>
      </c>
      <c r="J222" s="472">
        <v>81</v>
      </c>
      <c r="K222" s="472">
        <v>578</v>
      </c>
      <c r="L222" s="472">
        <v>115</v>
      </c>
      <c r="M222" s="472">
        <v>2099</v>
      </c>
      <c r="N222" s="472">
        <v>290</v>
      </c>
      <c r="O222" s="472">
        <v>305</v>
      </c>
      <c r="P222" s="472">
        <v>556</v>
      </c>
      <c r="Q222" s="472">
        <v>431</v>
      </c>
      <c r="R222" s="472">
        <v>304</v>
      </c>
      <c r="S222" s="472">
        <v>213</v>
      </c>
      <c r="T222" s="472">
        <v>7</v>
      </c>
      <c r="U222" s="472">
        <v>128</v>
      </c>
      <c r="V222" s="472">
        <v>806</v>
      </c>
      <c r="W222" s="472">
        <v>110</v>
      </c>
      <c r="X222" s="472">
        <v>627</v>
      </c>
      <c r="Y222" s="472">
        <v>631</v>
      </c>
    </row>
    <row r="223" spans="1:25" x14ac:dyDescent="0.2">
      <c r="A223" s="471" t="s">
        <v>936</v>
      </c>
      <c r="B223" s="437" t="s">
        <v>937</v>
      </c>
      <c r="C223" s="473">
        <v>97415</v>
      </c>
      <c r="D223" s="437" t="s">
        <v>451</v>
      </c>
      <c r="E223" s="473">
        <v>0</v>
      </c>
      <c r="F223" s="472">
        <v>883</v>
      </c>
      <c r="G223" s="472">
        <v>2157</v>
      </c>
      <c r="H223" s="472">
        <v>316</v>
      </c>
      <c r="I223" s="472">
        <v>250</v>
      </c>
      <c r="J223" s="472">
        <v>47</v>
      </c>
      <c r="K223" s="472">
        <v>270</v>
      </c>
      <c r="L223" s="472">
        <v>54</v>
      </c>
      <c r="M223" s="472">
        <v>958</v>
      </c>
      <c r="N223" s="472">
        <v>118</v>
      </c>
      <c r="O223" s="472">
        <v>158</v>
      </c>
      <c r="P223" s="472">
        <v>244</v>
      </c>
      <c r="Q223" s="472">
        <v>216</v>
      </c>
      <c r="R223" s="472">
        <v>128</v>
      </c>
      <c r="S223" s="472">
        <v>94</v>
      </c>
      <c r="T223" s="472"/>
      <c r="U223" s="472">
        <v>52</v>
      </c>
      <c r="V223" s="472">
        <v>329</v>
      </c>
      <c r="W223" s="472">
        <v>60</v>
      </c>
      <c r="X223" s="472">
        <v>269</v>
      </c>
      <c r="Y223" s="472">
        <v>315</v>
      </c>
    </row>
    <row r="224" spans="1:25" x14ac:dyDescent="0.2">
      <c r="A224" s="471" t="s">
        <v>938</v>
      </c>
      <c r="B224" s="437" t="s">
        <v>939</v>
      </c>
      <c r="C224" s="473">
        <v>97415</v>
      </c>
      <c r="D224" s="437" t="s">
        <v>451</v>
      </c>
      <c r="E224" s="473">
        <v>0</v>
      </c>
      <c r="F224" s="472">
        <v>811</v>
      </c>
      <c r="G224" s="472">
        <v>1894</v>
      </c>
      <c r="H224" s="472">
        <v>328</v>
      </c>
      <c r="I224" s="472">
        <v>157</v>
      </c>
      <c r="J224" s="472">
        <v>40</v>
      </c>
      <c r="K224" s="472">
        <v>286</v>
      </c>
      <c r="L224" s="472">
        <v>53</v>
      </c>
      <c r="M224" s="472">
        <v>756</v>
      </c>
      <c r="N224" s="472">
        <v>89</v>
      </c>
      <c r="O224" s="472">
        <v>86</v>
      </c>
      <c r="P224" s="472">
        <v>171</v>
      </c>
      <c r="Q224" s="472">
        <v>184</v>
      </c>
      <c r="R224" s="472">
        <v>147</v>
      </c>
      <c r="S224" s="472">
        <v>79</v>
      </c>
      <c r="T224" s="472"/>
      <c r="U224" s="472">
        <v>40</v>
      </c>
      <c r="V224" s="472">
        <v>109</v>
      </c>
      <c r="W224" s="472">
        <v>65</v>
      </c>
      <c r="X224" s="472">
        <v>290</v>
      </c>
      <c r="Y224" s="472">
        <v>245</v>
      </c>
    </row>
    <row r="225" spans="1:25" x14ac:dyDescent="0.2">
      <c r="A225" s="471" t="s">
        <v>940</v>
      </c>
      <c r="B225" s="437" t="s">
        <v>941</v>
      </c>
      <c r="C225" s="473">
        <v>97415</v>
      </c>
      <c r="D225" s="437" t="s">
        <v>451</v>
      </c>
      <c r="E225" s="473">
        <v>0</v>
      </c>
      <c r="F225" s="472">
        <v>707</v>
      </c>
      <c r="G225" s="472">
        <v>1550</v>
      </c>
      <c r="H225" s="472">
        <v>308</v>
      </c>
      <c r="I225" s="472">
        <v>155</v>
      </c>
      <c r="J225" s="472">
        <v>31</v>
      </c>
      <c r="K225" s="472">
        <v>213</v>
      </c>
      <c r="L225" s="472">
        <v>29</v>
      </c>
      <c r="M225" s="472">
        <v>600</v>
      </c>
      <c r="N225" s="472">
        <v>71</v>
      </c>
      <c r="O225" s="472">
        <v>78</v>
      </c>
      <c r="P225" s="472">
        <v>151</v>
      </c>
      <c r="Q225" s="472">
        <v>152</v>
      </c>
      <c r="R225" s="472">
        <v>88</v>
      </c>
      <c r="S225" s="472">
        <v>60</v>
      </c>
      <c r="T225" s="472">
        <v>10</v>
      </c>
      <c r="U225" s="472">
        <v>43</v>
      </c>
      <c r="V225" s="472">
        <v>260</v>
      </c>
      <c r="W225" s="472">
        <v>53</v>
      </c>
      <c r="X225" s="472">
        <v>196</v>
      </c>
      <c r="Y225" s="472">
        <v>179</v>
      </c>
    </row>
    <row r="226" spans="1:25" x14ac:dyDescent="0.2">
      <c r="A226" s="471" t="s">
        <v>942</v>
      </c>
      <c r="B226" s="437" t="s">
        <v>943</v>
      </c>
      <c r="C226" s="473">
        <v>97415</v>
      </c>
      <c r="D226" s="437" t="s">
        <v>451</v>
      </c>
      <c r="E226" s="473">
        <v>0</v>
      </c>
      <c r="F226" s="472">
        <v>1322</v>
      </c>
      <c r="G226" s="472">
        <v>2884</v>
      </c>
      <c r="H226" s="472">
        <v>586</v>
      </c>
      <c r="I226" s="472">
        <v>293</v>
      </c>
      <c r="J226" s="472">
        <v>55</v>
      </c>
      <c r="K226" s="472">
        <v>388</v>
      </c>
      <c r="L226" s="472">
        <v>47</v>
      </c>
      <c r="M226" s="472">
        <v>1119</v>
      </c>
      <c r="N226" s="472">
        <v>145</v>
      </c>
      <c r="O226" s="472">
        <v>160</v>
      </c>
      <c r="P226" s="472">
        <v>265</v>
      </c>
      <c r="Q226" s="472">
        <v>256</v>
      </c>
      <c r="R226" s="472">
        <v>181</v>
      </c>
      <c r="S226" s="472">
        <v>112</v>
      </c>
      <c r="T226" s="472">
        <v>19</v>
      </c>
      <c r="U226" s="472">
        <v>77</v>
      </c>
      <c r="V226" s="472">
        <v>383</v>
      </c>
      <c r="W226" s="472">
        <v>107</v>
      </c>
      <c r="X226" s="472">
        <v>386</v>
      </c>
      <c r="Y226" s="472">
        <v>355</v>
      </c>
    </row>
    <row r="227" spans="1:25" x14ac:dyDescent="0.2">
      <c r="A227" s="471" t="s">
        <v>944</v>
      </c>
      <c r="B227" s="437" t="s">
        <v>945</v>
      </c>
      <c r="C227" s="473">
        <v>97415</v>
      </c>
      <c r="D227" s="437" t="s">
        <v>451</v>
      </c>
      <c r="E227" s="473">
        <v>0</v>
      </c>
      <c r="F227" s="472">
        <v>422</v>
      </c>
      <c r="G227" s="472">
        <v>980</v>
      </c>
      <c r="H227" s="472">
        <v>168</v>
      </c>
      <c r="I227" s="472">
        <v>71</v>
      </c>
      <c r="J227" s="472">
        <v>18</v>
      </c>
      <c r="K227" s="472">
        <v>165</v>
      </c>
      <c r="L227" s="472">
        <v>17</v>
      </c>
      <c r="M227" s="472">
        <v>375</v>
      </c>
      <c r="N227" s="472">
        <v>58</v>
      </c>
      <c r="O227" s="472">
        <v>50</v>
      </c>
      <c r="P227" s="472">
        <v>96</v>
      </c>
      <c r="Q227" s="472">
        <v>92</v>
      </c>
      <c r="R227" s="472">
        <v>62</v>
      </c>
      <c r="S227" s="472">
        <v>17</v>
      </c>
      <c r="T227" s="472">
        <v>6</v>
      </c>
      <c r="U227" s="472">
        <v>28</v>
      </c>
      <c r="V227" s="472">
        <v>111</v>
      </c>
      <c r="W227" s="472">
        <v>17</v>
      </c>
      <c r="X227" s="472">
        <v>98</v>
      </c>
      <c r="Y227" s="472">
        <v>88</v>
      </c>
    </row>
    <row r="228" spans="1:25" x14ac:dyDescent="0.2">
      <c r="A228" s="471" t="s">
        <v>946</v>
      </c>
      <c r="B228" s="437" t="s">
        <v>947</v>
      </c>
      <c r="C228" s="473">
        <v>97415</v>
      </c>
      <c r="D228" s="437" t="s">
        <v>451</v>
      </c>
      <c r="E228" s="473">
        <v>0</v>
      </c>
      <c r="F228" s="472">
        <v>297</v>
      </c>
      <c r="G228" s="472">
        <v>569</v>
      </c>
      <c r="H228" s="472">
        <v>156</v>
      </c>
      <c r="I228" s="472">
        <v>56</v>
      </c>
      <c r="J228" s="472">
        <v>14</v>
      </c>
      <c r="K228" s="472">
        <v>71</v>
      </c>
      <c r="L228" s="472">
        <v>6</v>
      </c>
      <c r="M228" s="472">
        <v>189</v>
      </c>
      <c r="N228" s="472">
        <v>25</v>
      </c>
      <c r="O228" s="472">
        <v>22</v>
      </c>
      <c r="P228" s="472">
        <v>39</v>
      </c>
      <c r="Q228" s="472">
        <v>40</v>
      </c>
      <c r="R228" s="472">
        <v>42</v>
      </c>
      <c r="S228" s="472">
        <v>21</v>
      </c>
      <c r="T228" s="472"/>
      <c r="U228" s="472">
        <v>17</v>
      </c>
      <c r="V228" s="472">
        <v>101</v>
      </c>
      <c r="W228" s="472">
        <v>14</v>
      </c>
      <c r="X228" s="472">
        <v>91</v>
      </c>
      <c r="Y228" s="472">
        <v>61</v>
      </c>
    </row>
    <row r="229" spans="1:25" x14ac:dyDescent="0.2">
      <c r="A229" s="471" t="s">
        <v>948</v>
      </c>
      <c r="B229" s="437" t="s">
        <v>949</v>
      </c>
      <c r="C229" s="473">
        <v>97415</v>
      </c>
      <c r="D229" s="437" t="s">
        <v>451</v>
      </c>
      <c r="E229" s="473">
        <v>0</v>
      </c>
      <c r="F229" s="472">
        <v>658</v>
      </c>
      <c r="G229" s="472">
        <v>1617</v>
      </c>
      <c r="H229" s="472">
        <v>234</v>
      </c>
      <c r="I229" s="472">
        <v>192</v>
      </c>
      <c r="J229" s="472">
        <v>7</v>
      </c>
      <c r="K229" s="472">
        <v>225</v>
      </c>
      <c r="L229" s="472">
        <v>37</v>
      </c>
      <c r="M229" s="472">
        <v>724</v>
      </c>
      <c r="N229" s="472">
        <v>80</v>
      </c>
      <c r="O229" s="472">
        <v>94</v>
      </c>
      <c r="P229" s="472">
        <v>196</v>
      </c>
      <c r="Q229" s="472">
        <v>178</v>
      </c>
      <c r="R229" s="472">
        <v>118</v>
      </c>
      <c r="S229" s="472">
        <v>58</v>
      </c>
      <c r="T229" s="472">
        <v>6</v>
      </c>
      <c r="U229" s="472">
        <v>22</v>
      </c>
      <c r="V229" s="472">
        <v>204</v>
      </c>
      <c r="W229" s="472">
        <v>34</v>
      </c>
      <c r="X229" s="472">
        <v>196</v>
      </c>
      <c r="Y229" s="472">
        <v>168</v>
      </c>
    </row>
    <row r="230" spans="1:25" x14ac:dyDescent="0.2">
      <c r="A230" s="471" t="s">
        <v>950</v>
      </c>
      <c r="B230" s="437" t="s">
        <v>951</v>
      </c>
      <c r="C230" s="473">
        <v>97415</v>
      </c>
      <c r="D230" s="437" t="s">
        <v>451</v>
      </c>
      <c r="E230" s="473">
        <v>0</v>
      </c>
      <c r="F230" s="472">
        <v>1010</v>
      </c>
      <c r="G230" s="472">
        <v>2348</v>
      </c>
      <c r="H230" s="472">
        <v>403</v>
      </c>
      <c r="I230" s="472">
        <v>210</v>
      </c>
      <c r="J230" s="472">
        <v>36</v>
      </c>
      <c r="K230" s="472">
        <v>361</v>
      </c>
      <c r="L230" s="472">
        <v>36</v>
      </c>
      <c r="M230" s="472">
        <v>942</v>
      </c>
      <c r="N230" s="472">
        <v>130</v>
      </c>
      <c r="O230" s="472">
        <v>134</v>
      </c>
      <c r="P230" s="472">
        <v>230</v>
      </c>
      <c r="Q230" s="472">
        <v>211</v>
      </c>
      <c r="R230" s="472">
        <v>164</v>
      </c>
      <c r="S230" s="472">
        <v>73</v>
      </c>
      <c r="T230" s="472"/>
      <c r="U230" s="472">
        <v>40</v>
      </c>
      <c r="V230" s="472">
        <v>314</v>
      </c>
      <c r="W230" s="472">
        <v>48</v>
      </c>
      <c r="X230" s="472">
        <v>257</v>
      </c>
      <c r="Y230" s="472">
        <v>221</v>
      </c>
    </row>
    <row r="231" spans="1:25" x14ac:dyDescent="0.2">
      <c r="A231" s="471" t="s">
        <v>952</v>
      </c>
      <c r="B231" s="437" t="s">
        <v>953</v>
      </c>
      <c r="C231" s="473">
        <v>97415</v>
      </c>
      <c r="D231" s="437" t="s">
        <v>451</v>
      </c>
      <c r="E231" s="473">
        <v>0</v>
      </c>
      <c r="F231" s="472">
        <v>651</v>
      </c>
      <c r="G231" s="472">
        <v>1368</v>
      </c>
      <c r="H231" s="472">
        <v>321</v>
      </c>
      <c r="I231" s="472">
        <v>128</v>
      </c>
      <c r="J231" s="472">
        <v>31</v>
      </c>
      <c r="K231" s="472">
        <v>171</v>
      </c>
      <c r="L231" s="472">
        <v>28</v>
      </c>
      <c r="M231" s="472">
        <v>515</v>
      </c>
      <c r="N231" s="472">
        <v>56</v>
      </c>
      <c r="O231" s="472">
        <v>58</v>
      </c>
      <c r="P231" s="472">
        <v>143</v>
      </c>
      <c r="Q231" s="472">
        <v>112</v>
      </c>
      <c r="R231" s="472">
        <v>85</v>
      </c>
      <c r="S231" s="472">
        <v>61</v>
      </c>
      <c r="T231" s="472"/>
      <c r="U231" s="472">
        <v>28</v>
      </c>
      <c r="V231" s="472">
        <v>43</v>
      </c>
      <c r="W231" s="472">
        <v>57</v>
      </c>
      <c r="X231" s="472">
        <v>205</v>
      </c>
      <c r="Y231" s="472">
        <v>262</v>
      </c>
    </row>
    <row r="232" spans="1:25" x14ac:dyDescent="0.2">
      <c r="A232" s="471" t="s">
        <v>954</v>
      </c>
      <c r="B232" s="437" t="s">
        <v>955</v>
      </c>
      <c r="C232" s="473">
        <v>97415</v>
      </c>
      <c r="D232" s="437" t="s">
        <v>451</v>
      </c>
      <c r="E232" s="473">
        <v>0</v>
      </c>
      <c r="F232" s="472">
        <v>750</v>
      </c>
      <c r="G232" s="472">
        <v>1595</v>
      </c>
      <c r="H232" s="472">
        <v>348</v>
      </c>
      <c r="I232" s="472">
        <v>140</v>
      </c>
      <c r="J232" s="472">
        <v>46</v>
      </c>
      <c r="K232" s="472">
        <v>216</v>
      </c>
      <c r="L232" s="472">
        <v>25</v>
      </c>
      <c r="M232" s="472">
        <v>581</v>
      </c>
      <c r="N232" s="472">
        <v>85</v>
      </c>
      <c r="O232" s="472">
        <v>92</v>
      </c>
      <c r="P232" s="472">
        <v>133</v>
      </c>
      <c r="Q232" s="472">
        <v>119</v>
      </c>
      <c r="R232" s="472">
        <v>81</v>
      </c>
      <c r="S232" s="472">
        <v>71</v>
      </c>
      <c r="T232" s="472"/>
      <c r="U232" s="472">
        <v>48</v>
      </c>
      <c r="V232" s="472">
        <v>121</v>
      </c>
      <c r="W232" s="472">
        <v>53</v>
      </c>
      <c r="X232" s="472">
        <v>252</v>
      </c>
      <c r="Y232" s="472">
        <v>293</v>
      </c>
    </row>
    <row r="233" spans="1:25" x14ac:dyDescent="0.2">
      <c r="A233" s="471" t="s">
        <v>956</v>
      </c>
      <c r="B233" s="437" t="s">
        <v>957</v>
      </c>
      <c r="C233" s="473">
        <v>97415</v>
      </c>
      <c r="D233" s="437" t="s">
        <v>451</v>
      </c>
      <c r="E233" s="473">
        <v>0</v>
      </c>
      <c r="F233" s="472">
        <v>1156</v>
      </c>
      <c r="G233" s="472">
        <v>2630</v>
      </c>
      <c r="H233" s="472">
        <v>481</v>
      </c>
      <c r="I233" s="472">
        <v>260</v>
      </c>
      <c r="J233" s="472">
        <v>61</v>
      </c>
      <c r="K233" s="472">
        <v>354</v>
      </c>
      <c r="L233" s="472">
        <v>53</v>
      </c>
      <c r="M233" s="472">
        <v>1059</v>
      </c>
      <c r="N233" s="472">
        <v>132</v>
      </c>
      <c r="O233" s="472">
        <v>158</v>
      </c>
      <c r="P233" s="472">
        <v>282</v>
      </c>
      <c r="Q233" s="472">
        <v>196</v>
      </c>
      <c r="R233" s="472">
        <v>164</v>
      </c>
      <c r="S233" s="472">
        <v>127</v>
      </c>
      <c r="T233" s="472"/>
      <c r="U233" s="472">
        <v>68</v>
      </c>
      <c r="V233" s="472">
        <v>257</v>
      </c>
      <c r="W233" s="472">
        <v>80</v>
      </c>
      <c r="X233" s="472">
        <v>355</v>
      </c>
      <c r="Y233" s="472">
        <v>469</v>
      </c>
    </row>
    <row r="234" spans="1:25" x14ac:dyDescent="0.2">
      <c r="A234" s="471" t="s">
        <v>958</v>
      </c>
      <c r="B234" s="437" t="s">
        <v>959</v>
      </c>
      <c r="C234" s="473">
        <v>97415</v>
      </c>
      <c r="D234" s="437" t="s">
        <v>451</v>
      </c>
      <c r="E234" s="473">
        <v>0</v>
      </c>
      <c r="F234" s="472">
        <v>745</v>
      </c>
      <c r="G234" s="472">
        <v>1664</v>
      </c>
      <c r="H234" s="472">
        <v>313</v>
      </c>
      <c r="I234" s="472">
        <v>207</v>
      </c>
      <c r="J234" s="472">
        <v>39</v>
      </c>
      <c r="K234" s="472">
        <v>186</v>
      </c>
      <c r="L234" s="472">
        <v>31</v>
      </c>
      <c r="M234" s="472">
        <v>693</v>
      </c>
      <c r="N234" s="472">
        <v>90</v>
      </c>
      <c r="O234" s="472">
        <v>102</v>
      </c>
      <c r="P234" s="472">
        <v>168</v>
      </c>
      <c r="Q234" s="472">
        <v>126</v>
      </c>
      <c r="R234" s="472">
        <v>121</v>
      </c>
      <c r="S234" s="472">
        <v>86</v>
      </c>
      <c r="T234" s="472"/>
      <c r="U234" s="472">
        <v>59</v>
      </c>
      <c r="V234" s="472">
        <v>175</v>
      </c>
      <c r="W234" s="472">
        <v>61</v>
      </c>
      <c r="X234" s="472">
        <v>271</v>
      </c>
      <c r="Y234" s="472">
        <v>319</v>
      </c>
    </row>
    <row r="235" spans="1:25" x14ac:dyDescent="0.2">
      <c r="A235" s="471" t="s">
        <v>960</v>
      </c>
      <c r="B235" s="437" t="s">
        <v>961</v>
      </c>
      <c r="C235" s="473">
        <v>97415</v>
      </c>
      <c r="D235" s="437" t="s">
        <v>451</v>
      </c>
      <c r="E235" s="473">
        <v>0</v>
      </c>
      <c r="F235" s="472">
        <v>948</v>
      </c>
      <c r="G235" s="472">
        <v>2208</v>
      </c>
      <c r="H235" s="472">
        <v>416</v>
      </c>
      <c r="I235" s="472">
        <v>235</v>
      </c>
      <c r="J235" s="472">
        <v>35</v>
      </c>
      <c r="K235" s="472">
        <v>262</v>
      </c>
      <c r="L235" s="472">
        <v>65</v>
      </c>
      <c r="M235" s="472">
        <v>955</v>
      </c>
      <c r="N235" s="472">
        <v>119</v>
      </c>
      <c r="O235" s="472">
        <v>128</v>
      </c>
      <c r="P235" s="472">
        <v>222</v>
      </c>
      <c r="Q235" s="472">
        <v>210</v>
      </c>
      <c r="R235" s="472">
        <v>136</v>
      </c>
      <c r="S235" s="472">
        <v>140</v>
      </c>
      <c r="T235" s="472">
        <v>6</v>
      </c>
      <c r="U235" s="472">
        <v>75</v>
      </c>
      <c r="V235" s="472">
        <v>258</v>
      </c>
      <c r="W235" s="472">
        <v>67</v>
      </c>
      <c r="X235" s="472">
        <v>293</v>
      </c>
      <c r="Y235" s="472">
        <v>490</v>
      </c>
    </row>
    <row r="236" spans="1:25" x14ac:dyDescent="0.2">
      <c r="A236" s="471" t="s">
        <v>962</v>
      </c>
      <c r="B236" s="437" t="s">
        <v>963</v>
      </c>
      <c r="C236" s="473">
        <v>97415</v>
      </c>
      <c r="D236" s="437" t="s">
        <v>451</v>
      </c>
      <c r="E236" s="473">
        <v>3</v>
      </c>
      <c r="F236" s="472"/>
      <c r="G236" s="472"/>
      <c r="H236" s="472"/>
      <c r="I236" s="472"/>
      <c r="J236" s="472"/>
      <c r="K236" s="472"/>
      <c r="L236" s="472"/>
      <c r="M236" s="472"/>
      <c r="N236" s="472"/>
      <c r="O236" s="472"/>
      <c r="P236" s="472"/>
      <c r="Q236" s="472"/>
      <c r="R236" s="472"/>
      <c r="S236" s="472"/>
      <c r="T236" s="472"/>
      <c r="U236" s="472"/>
      <c r="V236" s="472"/>
      <c r="W236" s="472"/>
      <c r="X236" s="472"/>
      <c r="Y236" s="472"/>
    </row>
    <row r="237" spans="1:25" x14ac:dyDescent="0.2">
      <c r="A237" s="471" t="s">
        <v>964</v>
      </c>
      <c r="B237" s="437" t="s">
        <v>965</v>
      </c>
      <c r="C237" s="473">
        <v>97415</v>
      </c>
      <c r="D237" s="437" t="s">
        <v>451</v>
      </c>
      <c r="E237" s="473">
        <v>0</v>
      </c>
      <c r="F237" s="472">
        <v>1552</v>
      </c>
      <c r="G237" s="472">
        <v>3651</v>
      </c>
      <c r="H237" s="472">
        <v>619</v>
      </c>
      <c r="I237" s="472">
        <v>279</v>
      </c>
      <c r="J237" s="472">
        <v>97</v>
      </c>
      <c r="K237" s="472">
        <v>557</v>
      </c>
      <c r="L237" s="472">
        <v>104</v>
      </c>
      <c r="M237" s="472">
        <v>1444</v>
      </c>
      <c r="N237" s="472">
        <v>192</v>
      </c>
      <c r="O237" s="472">
        <v>189</v>
      </c>
      <c r="P237" s="472">
        <v>352</v>
      </c>
      <c r="Q237" s="472">
        <v>302</v>
      </c>
      <c r="R237" s="472">
        <v>242</v>
      </c>
      <c r="S237" s="472">
        <v>167</v>
      </c>
      <c r="T237" s="472">
        <v>6</v>
      </c>
      <c r="U237" s="472">
        <v>72</v>
      </c>
      <c r="V237" s="472">
        <v>255</v>
      </c>
      <c r="W237" s="472">
        <v>132</v>
      </c>
      <c r="X237" s="472">
        <v>450</v>
      </c>
      <c r="Y237" s="472">
        <v>582</v>
      </c>
    </row>
    <row r="238" spans="1:25" x14ac:dyDescent="0.2">
      <c r="A238" s="471" t="s">
        <v>966</v>
      </c>
      <c r="B238" s="437" t="s">
        <v>967</v>
      </c>
      <c r="C238" s="473">
        <v>97415</v>
      </c>
      <c r="D238" s="437" t="s">
        <v>451</v>
      </c>
      <c r="E238" s="473">
        <v>3</v>
      </c>
      <c r="F238" s="472"/>
      <c r="G238" s="472"/>
      <c r="H238" s="472"/>
      <c r="I238" s="472"/>
      <c r="J238" s="472"/>
      <c r="K238" s="472"/>
      <c r="L238" s="472"/>
      <c r="M238" s="472"/>
      <c r="N238" s="472"/>
      <c r="O238" s="472"/>
      <c r="P238" s="472"/>
      <c r="Q238" s="472"/>
      <c r="R238" s="472"/>
      <c r="S238" s="472"/>
      <c r="T238" s="472"/>
      <c r="U238" s="472"/>
      <c r="V238" s="472"/>
      <c r="W238" s="472"/>
      <c r="X238" s="472"/>
      <c r="Y238" s="472"/>
    </row>
    <row r="239" spans="1:25" x14ac:dyDescent="0.2">
      <c r="A239" s="471" t="s">
        <v>968</v>
      </c>
      <c r="B239" s="437" t="s">
        <v>969</v>
      </c>
      <c r="C239" s="473">
        <v>97415</v>
      </c>
      <c r="D239" s="437" t="s">
        <v>451</v>
      </c>
      <c r="E239" s="473">
        <v>0</v>
      </c>
      <c r="F239" s="472">
        <v>1209</v>
      </c>
      <c r="G239" s="472">
        <v>2922</v>
      </c>
      <c r="H239" s="472">
        <v>428</v>
      </c>
      <c r="I239" s="472">
        <v>344</v>
      </c>
      <c r="J239" s="472">
        <v>64</v>
      </c>
      <c r="K239" s="472">
        <v>373</v>
      </c>
      <c r="L239" s="472">
        <v>71</v>
      </c>
      <c r="M239" s="472">
        <v>1276</v>
      </c>
      <c r="N239" s="472">
        <v>187</v>
      </c>
      <c r="O239" s="472">
        <v>188</v>
      </c>
      <c r="P239" s="472">
        <v>292</v>
      </c>
      <c r="Q239" s="472">
        <v>282</v>
      </c>
      <c r="R239" s="472">
        <v>197</v>
      </c>
      <c r="S239" s="472">
        <v>130</v>
      </c>
      <c r="T239" s="472"/>
      <c r="U239" s="472">
        <v>69</v>
      </c>
      <c r="V239" s="472">
        <v>346</v>
      </c>
      <c r="W239" s="472">
        <v>74</v>
      </c>
      <c r="X239" s="472">
        <v>378</v>
      </c>
      <c r="Y239" s="472">
        <v>457</v>
      </c>
    </row>
    <row r="240" spans="1:25" x14ac:dyDescent="0.2">
      <c r="A240" s="471" t="s">
        <v>970</v>
      </c>
      <c r="B240" s="437" t="s">
        <v>971</v>
      </c>
      <c r="C240" s="473">
        <v>97415</v>
      </c>
      <c r="D240" s="437" t="s">
        <v>451</v>
      </c>
      <c r="E240" s="473">
        <v>0</v>
      </c>
      <c r="F240" s="472">
        <v>1303</v>
      </c>
      <c r="G240" s="472">
        <v>3000</v>
      </c>
      <c r="H240" s="472">
        <v>541</v>
      </c>
      <c r="I240" s="472">
        <v>303</v>
      </c>
      <c r="J240" s="472">
        <v>80</v>
      </c>
      <c r="K240" s="472">
        <v>379</v>
      </c>
      <c r="L240" s="472">
        <v>79</v>
      </c>
      <c r="M240" s="472">
        <v>1240</v>
      </c>
      <c r="N240" s="472">
        <v>171</v>
      </c>
      <c r="O240" s="472">
        <v>160</v>
      </c>
      <c r="P240" s="472">
        <v>285</v>
      </c>
      <c r="Q240" s="472">
        <v>275</v>
      </c>
      <c r="R240" s="472">
        <v>218</v>
      </c>
      <c r="S240" s="472">
        <v>131</v>
      </c>
      <c r="T240" s="472"/>
      <c r="U240" s="472">
        <v>77</v>
      </c>
      <c r="V240" s="472">
        <v>288</v>
      </c>
      <c r="W240" s="472">
        <v>96</v>
      </c>
      <c r="X240" s="472">
        <v>384</v>
      </c>
      <c r="Y240" s="472">
        <v>551</v>
      </c>
    </row>
    <row r="241" spans="1:25" x14ac:dyDescent="0.2">
      <c r="A241" s="471" t="s">
        <v>972</v>
      </c>
      <c r="B241" s="437" t="s">
        <v>973</v>
      </c>
      <c r="C241" s="473">
        <v>97415</v>
      </c>
      <c r="D241" s="437" t="s">
        <v>451</v>
      </c>
      <c r="E241" s="473">
        <v>3</v>
      </c>
      <c r="F241" s="472"/>
      <c r="G241" s="472"/>
      <c r="H241" s="472"/>
      <c r="I241" s="472"/>
      <c r="J241" s="472"/>
      <c r="K241" s="472"/>
      <c r="L241" s="472"/>
      <c r="M241" s="472"/>
      <c r="N241" s="472"/>
      <c r="O241" s="472"/>
      <c r="P241" s="472"/>
      <c r="Q241" s="472"/>
      <c r="R241" s="472"/>
      <c r="S241" s="472"/>
      <c r="T241" s="472"/>
      <c r="U241" s="472"/>
      <c r="V241" s="472"/>
      <c r="W241" s="472"/>
      <c r="X241" s="472"/>
      <c r="Y241" s="472"/>
    </row>
    <row r="242" spans="1:25" x14ac:dyDescent="0.2">
      <c r="A242" s="471" t="s">
        <v>974</v>
      </c>
      <c r="B242" s="437" t="s">
        <v>975</v>
      </c>
      <c r="C242" s="473">
        <v>97415</v>
      </c>
      <c r="D242" s="437" t="s">
        <v>451</v>
      </c>
      <c r="E242" s="473">
        <v>3</v>
      </c>
      <c r="F242" s="472"/>
      <c r="G242" s="472"/>
      <c r="H242" s="472"/>
      <c r="I242" s="472"/>
      <c r="J242" s="472"/>
      <c r="K242" s="472"/>
      <c r="L242" s="472"/>
      <c r="M242" s="472"/>
      <c r="N242" s="472"/>
      <c r="O242" s="472"/>
      <c r="P242" s="472"/>
      <c r="Q242" s="472"/>
      <c r="R242" s="472"/>
      <c r="S242" s="472"/>
      <c r="T242" s="472"/>
      <c r="U242" s="472"/>
      <c r="V242" s="472"/>
      <c r="W242" s="472"/>
      <c r="X242" s="472"/>
      <c r="Y242" s="472"/>
    </row>
    <row r="243" spans="1:25" x14ac:dyDescent="0.2">
      <c r="A243" s="471" t="s">
        <v>976</v>
      </c>
      <c r="B243" s="437" t="s">
        <v>977</v>
      </c>
      <c r="C243" s="473">
        <v>97416</v>
      </c>
      <c r="D243" s="437" t="s">
        <v>445</v>
      </c>
      <c r="E243" s="473">
        <v>0</v>
      </c>
      <c r="F243" s="472">
        <v>1041</v>
      </c>
      <c r="G243" s="472">
        <v>2206</v>
      </c>
      <c r="H243" s="472">
        <v>506</v>
      </c>
      <c r="I243" s="472">
        <v>234</v>
      </c>
      <c r="J243" s="472">
        <v>71</v>
      </c>
      <c r="K243" s="472">
        <v>230</v>
      </c>
      <c r="L243" s="472">
        <v>52</v>
      </c>
      <c r="M243" s="472">
        <v>865</v>
      </c>
      <c r="N243" s="472">
        <v>116</v>
      </c>
      <c r="O243" s="472">
        <v>114</v>
      </c>
      <c r="P243" s="472">
        <v>220</v>
      </c>
      <c r="Q243" s="472">
        <v>207</v>
      </c>
      <c r="R243" s="472">
        <v>119</v>
      </c>
      <c r="S243" s="472">
        <v>89</v>
      </c>
      <c r="T243" s="472">
        <v>34</v>
      </c>
      <c r="U243" s="472">
        <v>66</v>
      </c>
      <c r="V243" s="472">
        <v>645</v>
      </c>
      <c r="W243" s="472">
        <v>102</v>
      </c>
      <c r="X243" s="472">
        <v>291</v>
      </c>
      <c r="Y243" s="472">
        <v>277</v>
      </c>
    </row>
    <row r="244" spans="1:25" x14ac:dyDescent="0.2">
      <c r="A244" s="471" t="s">
        <v>978</v>
      </c>
      <c r="B244" s="437" t="s">
        <v>979</v>
      </c>
      <c r="C244" s="473">
        <v>97416</v>
      </c>
      <c r="D244" s="437" t="s">
        <v>445</v>
      </c>
      <c r="E244" s="473">
        <v>0</v>
      </c>
      <c r="F244" s="472">
        <v>1013</v>
      </c>
      <c r="G244" s="472">
        <v>2038</v>
      </c>
      <c r="H244" s="472">
        <v>553</v>
      </c>
      <c r="I244" s="472">
        <v>218</v>
      </c>
      <c r="J244" s="472">
        <v>48</v>
      </c>
      <c r="K244" s="472">
        <v>194</v>
      </c>
      <c r="L244" s="472">
        <v>45</v>
      </c>
      <c r="M244" s="472">
        <v>782</v>
      </c>
      <c r="N244" s="472">
        <v>119</v>
      </c>
      <c r="O244" s="472">
        <v>106</v>
      </c>
      <c r="P244" s="472">
        <v>199</v>
      </c>
      <c r="Q244" s="472">
        <v>169</v>
      </c>
      <c r="R244" s="472">
        <v>109</v>
      </c>
      <c r="S244" s="472">
        <v>80</v>
      </c>
      <c r="T244" s="472">
        <v>29</v>
      </c>
      <c r="U244" s="472">
        <v>83</v>
      </c>
      <c r="V244" s="472">
        <v>557</v>
      </c>
      <c r="W244" s="472">
        <v>85</v>
      </c>
      <c r="X244" s="472">
        <v>269</v>
      </c>
      <c r="Y244" s="472">
        <v>343</v>
      </c>
    </row>
    <row r="245" spans="1:25" x14ac:dyDescent="0.2">
      <c r="A245" s="471" t="s">
        <v>980</v>
      </c>
      <c r="B245" s="437" t="s">
        <v>981</v>
      </c>
      <c r="C245" s="473">
        <v>97416</v>
      </c>
      <c r="D245" s="437" t="s">
        <v>445</v>
      </c>
      <c r="E245" s="473">
        <v>0</v>
      </c>
      <c r="F245" s="472">
        <v>1005</v>
      </c>
      <c r="G245" s="472">
        <v>2119</v>
      </c>
      <c r="H245" s="472">
        <v>503</v>
      </c>
      <c r="I245" s="472">
        <v>289</v>
      </c>
      <c r="J245" s="472">
        <v>50</v>
      </c>
      <c r="K245" s="472">
        <v>163</v>
      </c>
      <c r="L245" s="472">
        <v>44</v>
      </c>
      <c r="M245" s="472">
        <v>902</v>
      </c>
      <c r="N245" s="472">
        <v>123</v>
      </c>
      <c r="O245" s="472">
        <v>129</v>
      </c>
      <c r="P245" s="472">
        <v>224</v>
      </c>
      <c r="Q245" s="472">
        <v>182</v>
      </c>
      <c r="R245" s="472">
        <v>132</v>
      </c>
      <c r="S245" s="472">
        <v>112</v>
      </c>
      <c r="T245" s="472">
        <v>19</v>
      </c>
      <c r="U245" s="472">
        <v>69</v>
      </c>
      <c r="V245" s="472">
        <v>661</v>
      </c>
      <c r="W245" s="472">
        <v>88</v>
      </c>
      <c r="X245" s="472">
        <v>261</v>
      </c>
      <c r="Y245" s="472">
        <v>391</v>
      </c>
    </row>
    <row r="246" spans="1:25" x14ac:dyDescent="0.2">
      <c r="A246" s="471" t="s">
        <v>982</v>
      </c>
      <c r="B246" s="437" t="s">
        <v>983</v>
      </c>
      <c r="C246" s="473">
        <v>97416</v>
      </c>
      <c r="D246" s="437" t="s">
        <v>445</v>
      </c>
      <c r="E246" s="473">
        <v>0</v>
      </c>
      <c r="F246" s="472">
        <v>773</v>
      </c>
      <c r="G246" s="472">
        <v>1454</v>
      </c>
      <c r="H246" s="472">
        <v>451</v>
      </c>
      <c r="I246" s="472">
        <v>155</v>
      </c>
      <c r="J246" s="472">
        <v>28</v>
      </c>
      <c r="K246" s="472">
        <v>139</v>
      </c>
      <c r="L246" s="472">
        <v>30</v>
      </c>
      <c r="M246" s="472">
        <v>514</v>
      </c>
      <c r="N246" s="472">
        <v>56</v>
      </c>
      <c r="O246" s="472">
        <v>78</v>
      </c>
      <c r="P246" s="472">
        <v>115</v>
      </c>
      <c r="Q246" s="472">
        <v>111</v>
      </c>
      <c r="R246" s="472">
        <v>86</v>
      </c>
      <c r="S246" s="472">
        <v>68</v>
      </c>
      <c r="T246" s="472">
        <v>10</v>
      </c>
      <c r="U246" s="472">
        <v>46</v>
      </c>
      <c r="V246" s="472">
        <v>367</v>
      </c>
      <c r="W246" s="472">
        <v>74</v>
      </c>
      <c r="X246" s="472">
        <v>205</v>
      </c>
      <c r="Y246" s="472">
        <v>262</v>
      </c>
    </row>
    <row r="247" spans="1:25" x14ac:dyDescent="0.2">
      <c r="A247" s="471" t="s">
        <v>984</v>
      </c>
      <c r="B247" s="437" t="s">
        <v>985</v>
      </c>
      <c r="C247" s="473">
        <v>97416</v>
      </c>
      <c r="D247" s="437" t="s">
        <v>445</v>
      </c>
      <c r="E247" s="473">
        <v>0</v>
      </c>
      <c r="F247" s="472">
        <v>1109</v>
      </c>
      <c r="G247" s="472">
        <v>2223</v>
      </c>
      <c r="H247" s="472">
        <v>594</v>
      </c>
      <c r="I247" s="472">
        <v>294</v>
      </c>
      <c r="J247" s="472">
        <v>62</v>
      </c>
      <c r="K247" s="472">
        <v>159</v>
      </c>
      <c r="L247" s="472">
        <v>38</v>
      </c>
      <c r="M247" s="472">
        <v>889</v>
      </c>
      <c r="N247" s="472">
        <v>145</v>
      </c>
      <c r="O247" s="472">
        <v>145</v>
      </c>
      <c r="P247" s="472">
        <v>204</v>
      </c>
      <c r="Q247" s="472">
        <v>165</v>
      </c>
      <c r="R247" s="472">
        <v>130</v>
      </c>
      <c r="S247" s="472">
        <v>100</v>
      </c>
      <c r="T247" s="472">
        <v>13</v>
      </c>
      <c r="U247" s="472">
        <v>61</v>
      </c>
      <c r="V247" s="472">
        <v>705</v>
      </c>
      <c r="W247" s="472">
        <v>83</v>
      </c>
      <c r="X247" s="472">
        <v>276</v>
      </c>
      <c r="Y247" s="472">
        <v>440</v>
      </c>
    </row>
    <row r="248" spans="1:25" x14ac:dyDescent="0.2">
      <c r="A248" s="471" t="s">
        <v>986</v>
      </c>
      <c r="B248" s="437" t="s">
        <v>987</v>
      </c>
      <c r="C248" s="473">
        <v>97416</v>
      </c>
      <c r="D248" s="437" t="s">
        <v>445</v>
      </c>
      <c r="E248" s="473">
        <v>0</v>
      </c>
      <c r="F248" s="472">
        <v>1052</v>
      </c>
      <c r="G248" s="472">
        <v>2251</v>
      </c>
      <c r="H248" s="472">
        <v>504</v>
      </c>
      <c r="I248" s="472">
        <v>334</v>
      </c>
      <c r="J248" s="472">
        <v>56</v>
      </c>
      <c r="K248" s="472">
        <v>158</v>
      </c>
      <c r="L248" s="472">
        <v>31</v>
      </c>
      <c r="M248" s="472">
        <v>980</v>
      </c>
      <c r="N248" s="472">
        <v>112</v>
      </c>
      <c r="O248" s="472">
        <v>129</v>
      </c>
      <c r="P248" s="472">
        <v>256</v>
      </c>
      <c r="Q248" s="472">
        <v>200</v>
      </c>
      <c r="R248" s="472">
        <v>149</v>
      </c>
      <c r="S248" s="472">
        <v>134</v>
      </c>
      <c r="T248" s="472">
        <v>8</v>
      </c>
      <c r="U248" s="472">
        <v>46</v>
      </c>
      <c r="V248" s="472">
        <v>656</v>
      </c>
      <c r="W248" s="472">
        <v>80</v>
      </c>
      <c r="X248" s="472">
        <v>310</v>
      </c>
      <c r="Y248" s="472">
        <v>475</v>
      </c>
    </row>
    <row r="249" spans="1:25" x14ac:dyDescent="0.2">
      <c r="A249" s="471" t="s">
        <v>988</v>
      </c>
      <c r="B249" s="437" t="s">
        <v>989</v>
      </c>
      <c r="C249" s="473">
        <v>97416</v>
      </c>
      <c r="D249" s="437" t="s">
        <v>445</v>
      </c>
      <c r="E249" s="473">
        <v>0</v>
      </c>
      <c r="F249" s="472">
        <v>670</v>
      </c>
      <c r="G249" s="472">
        <v>1632</v>
      </c>
      <c r="H249" s="472">
        <v>241</v>
      </c>
      <c r="I249" s="472">
        <v>172</v>
      </c>
      <c r="J249" s="472">
        <v>37</v>
      </c>
      <c r="K249" s="472">
        <v>220</v>
      </c>
      <c r="L249" s="472">
        <v>34</v>
      </c>
      <c r="M249" s="472">
        <v>705</v>
      </c>
      <c r="N249" s="472">
        <v>106</v>
      </c>
      <c r="O249" s="472">
        <v>113</v>
      </c>
      <c r="P249" s="472">
        <v>180</v>
      </c>
      <c r="Q249" s="472">
        <v>137</v>
      </c>
      <c r="R249" s="472">
        <v>96</v>
      </c>
      <c r="S249" s="472">
        <v>73</v>
      </c>
      <c r="T249" s="472"/>
      <c r="U249" s="472">
        <v>51</v>
      </c>
      <c r="V249" s="472">
        <v>213</v>
      </c>
      <c r="W249" s="472">
        <v>44</v>
      </c>
      <c r="X249" s="472">
        <v>203</v>
      </c>
      <c r="Y249" s="472">
        <v>269</v>
      </c>
    </row>
    <row r="250" spans="1:25" x14ac:dyDescent="0.2">
      <c r="A250" s="471" t="s">
        <v>990</v>
      </c>
      <c r="B250" s="437" t="s">
        <v>991</v>
      </c>
      <c r="C250" s="473">
        <v>97416</v>
      </c>
      <c r="D250" s="437" t="s">
        <v>445</v>
      </c>
      <c r="E250" s="473">
        <v>3</v>
      </c>
      <c r="F250" s="472"/>
      <c r="G250" s="472"/>
      <c r="H250" s="472"/>
      <c r="I250" s="472"/>
      <c r="J250" s="472"/>
      <c r="K250" s="472"/>
      <c r="L250" s="472"/>
      <c r="M250" s="472"/>
      <c r="N250" s="472"/>
      <c r="O250" s="472"/>
      <c r="P250" s="472"/>
      <c r="Q250" s="472"/>
      <c r="R250" s="472"/>
      <c r="S250" s="472"/>
      <c r="T250" s="472"/>
      <c r="U250" s="472"/>
      <c r="V250" s="472"/>
      <c r="W250" s="472"/>
      <c r="X250" s="472"/>
      <c r="Y250" s="472"/>
    </row>
    <row r="251" spans="1:25" x14ac:dyDescent="0.2">
      <c r="A251" s="471" t="s">
        <v>992</v>
      </c>
      <c r="B251" s="437" t="s">
        <v>993</v>
      </c>
      <c r="C251" s="473">
        <v>97416</v>
      </c>
      <c r="D251" s="437" t="s">
        <v>445</v>
      </c>
      <c r="E251" s="473">
        <v>0</v>
      </c>
      <c r="F251" s="472">
        <v>1674</v>
      </c>
      <c r="G251" s="472">
        <v>3448</v>
      </c>
      <c r="H251" s="472">
        <v>838</v>
      </c>
      <c r="I251" s="472">
        <v>526</v>
      </c>
      <c r="J251" s="472">
        <v>84</v>
      </c>
      <c r="K251" s="472">
        <v>226</v>
      </c>
      <c r="L251" s="472">
        <v>62</v>
      </c>
      <c r="M251" s="472">
        <v>1455</v>
      </c>
      <c r="N251" s="472">
        <v>187</v>
      </c>
      <c r="O251" s="472">
        <v>212</v>
      </c>
      <c r="P251" s="472">
        <v>362</v>
      </c>
      <c r="Q251" s="472">
        <v>257</v>
      </c>
      <c r="R251" s="472">
        <v>224</v>
      </c>
      <c r="S251" s="472">
        <v>213</v>
      </c>
      <c r="T251" s="472">
        <v>21</v>
      </c>
      <c r="U251" s="472">
        <v>120</v>
      </c>
      <c r="V251" s="472">
        <v>988</v>
      </c>
      <c r="W251" s="472">
        <v>151</v>
      </c>
      <c r="X251" s="472">
        <v>487</v>
      </c>
      <c r="Y251" s="472">
        <v>782</v>
      </c>
    </row>
    <row r="252" spans="1:25" x14ac:dyDescent="0.2">
      <c r="A252" s="471" t="s">
        <v>994</v>
      </c>
      <c r="B252" s="437" t="s">
        <v>995</v>
      </c>
      <c r="C252" s="473">
        <v>97416</v>
      </c>
      <c r="D252" s="437" t="s">
        <v>445</v>
      </c>
      <c r="E252" s="473">
        <v>0</v>
      </c>
      <c r="F252" s="472">
        <v>1219</v>
      </c>
      <c r="G252" s="472">
        <v>2469</v>
      </c>
      <c r="H252" s="472">
        <v>650</v>
      </c>
      <c r="I252" s="472">
        <v>251</v>
      </c>
      <c r="J252" s="472">
        <v>63</v>
      </c>
      <c r="K252" s="472">
        <v>255</v>
      </c>
      <c r="L252" s="472">
        <v>54</v>
      </c>
      <c r="M252" s="472">
        <v>931</v>
      </c>
      <c r="N252" s="472">
        <v>120</v>
      </c>
      <c r="O252" s="472">
        <v>133</v>
      </c>
      <c r="P252" s="472">
        <v>216</v>
      </c>
      <c r="Q252" s="472">
        <v>203</v>
      </c>
      <c r="R252" s="472">
        <v>160</v>
      </c>
      <c r="S252" s="472">
        <v>99</v>
      </c>
      <c r="T252" s="472">
        <v>11</v>
      </c>
      <c r="U252" s="472">
        <v>78</v>
      </c>
      <c r="V252" s="472">
        <v>412</v>
      </c>
      <c r="W252" s="472">
        <v>200</v>
      </c>
      <c r="X252" s="472">
        <v>362</v>
      </c>
      <c r="Y252" s="472">
        <v>449</v>
      </c>
    </row>
    <row r="253" spans="1:25" x14ac:dyDescent="0.2">
      <c r="A253" s="471" t="s">
        <v>996</v>
      </c>
      <c r="B253" s="437" t="s">
        <v>997</v>
      </c>
      <c r="C253" s="473">
        <v>97416</v>
      </c>
      <c r="D253" s="437" t="s">
        <v>445</v>
      </c>
      <c r="E253" s="473">
        <v>0</v>
      </c>
      <c r="F253" s="472">
        <v>1208</v>
      </c>
      <c r="G253" s="472">
        <v>2902</v>
      </c>
      <c r="H253" s="472">
        <v>478</v>
      </c>
      <c r="I253" s="472">
        <v>269</v>
      </c>
      <c r="J253" s="472">
        <v>60</v>
      </c>
      <c r="K253" s="472">
        <v>401</v>
      </c>
      <c r="L253" s="472">
        <v>89</v>
      </c>
      <c r="M253" s="472">
        <v>1239</v>
      </c>
      <c r="N253" s="472">
        <v>152</v>
      </c>
      <c r="O253" s="472">
        <v>154</v>
      </c>
      <c r="P253" s="472">
        <v>331</v>
      </c>
      <c r="Q253" s="472">
        <v>268</v>
      </c>
      <c r="R253" s="472">
        <v>190</v>
      </c>
      <c r="S253" s="472">
        <v>144</v>
      </c>
      <c r="T253" s="472">
        <v>11</v>
      </c>
      <c r="U253" s="472">
        <v>60</v>
      </c>
      <c r="V253" s="472">
        <v>300</v>
      </c>
      <c r="W253" s="472">
        <v>91</v>
      </c>
      <c r="X253" s="472">
        <v>354</v>
      </c>
      <c r="Y253" s="472">
        <v>419</v>
      </c>
    </row>
    <row r="254" spans="1:25" x14ac:dyDescent="0.2">
      <c r="A254" s="471" t="s">
        <v>998</v>
      </c>
      <c r="B254" s="437" t="s">
        <v>999</v>
      </c>
      <c r="C254" s="473">
        <v>97416</v>
      </c>
      <c r="D254" s="437" t="s">
        <v>445</v>
      </c>
      <c r="E254" s="473">
        <v>3</v>
      </c>
      <c r="F254" s="472"/>
      <c r="G254" s="472"/>
      <c r="H254" s="472"/>
      <c r="I254" s="472"/>
      <c r="J254" s="472"/>
      <c r="K254" s="472"/>
      <c r="L254" s="472"/>
      <c r="M254" s="472"/>
      <c r="N254" s="472"/>
      <c r="O254" s="472"/>
      <c r="P254" s="472"/>
      <c r="Q254" s="472"/>
      <c r="R254" s="472"/>
      <c r="S254" s="472"/>
      <c r="T254" s="472"/>
      <c r="U254" s="472"/>
      <c r="V254" s="472"/>
      <c r="W254" s="472"/>
      <c r="X254" s="472"/>
      <c r="Y254" s="472"/>
    </row>
    <row r="255" spans="1:25" x14ac:dyDescent="0.2">
      <c r="A255" s="471" t="s">
        <v>1000</v>
      </c>
      <c r="B255" s="437" t="s">
        <v>1001</v>
      </c>
      <c r="C255" s="473">
        <v>97416</v>
      </c>
      <c r="D255" s="437" t="s">
        <v>445</v>
      </c>
      <c r="E255" s="473">
        <v>0</v>
      </c>
      <c r="F255" s="472">
        <v>1752</v>
      </c>
      <c r="G255" s="472">
        <v>3876</v>
      </c>
      <c r="H255" s="472">
        <v>805</v>
      </c>
      <c r="I255" s="472">
        <v>439</v>
      </c>
      <c r="J255" s="472">
        <v>86</v>
      </c>
      <c r="K255" s="472">
        <v>422</v>
      </c>
      <c r="L255" s="472">
        <v>93</v>
      </c>
      <c r="M255" s="472">
        <v>1617</v>
      </c>
      <c r="N255" s="472">
        <v>206</v>
      </c>
      <c r="O255" s="472">
        <v>248</v>
      </c>
      <c r="P255" s="472">
        <v>396</v>
      </c>
      <c r="Q255" s="472">
        <v>322</v>
      </c>
      <c r="R255" s="472">
        <v>241</v>
      </c>
      <c r="S255" s="472">
        <v>204</v>
      </c>
      <c r="T255" s="472">
        <v>19</v>
      </c>
      <c r="U255" s="472">
        <v>114</v>
      </c>
      <c r="V255" s="472">
        <v>839</v>
      </c>
      <c r="W255" s="472">
        <v>265</v>
      </c>
      <c r="X255" s="472">
        <v>504</v>
      </c>
      <c r="Y255" s="472">
        <v>570</v>
      </c>
    </row>
    <row r="256" spans="1:25" x14ac:dyDescent="0.2">
      <c r="A256" s="471" t="s">
        <v>1002</v>
      </c>
      <c r="B256" s="437" t="s">
        <v>1003</v>
      </c>
      <c r="C256" s="473">
        <v>97416</v>
      </c>
      <c r="D256" s="437" t="s">
        <v>445</v>
      </c>
      <c r="E256" s="473">
        <v>0</v>
      </c>
      <c r="F256" s="472">
        <v>1241</v>
      </c>
      <c r="G256" s="472">
        <v>2905</v>
      </c>
      <c r="H256" s="472">
        <v>514</v>
      </c>
      <c r="I256" s="472">
        <v>284</v>
      </c>
      <c r="J256" s="472">
        <v>67</v>
      </c>
      <c r="K256" s="472">
        <v>376</v>
      </c>
      <c r="L256" s="472">
        <v>71</v>
      </c>
      <c r="M256" s="472">
        <v>1219</v>
      </c>
      <c r="N256" s="472">
        <v>142</v>
      </c>
      <c r="O256" s="472">
        <v>146</v>
      </c>
      <c r="P256" s="472">
        <v>286</v>
      </c>
      <c r="Q256" s="472">
        <v>247</v>
      </c>
      <c r="R256" s="472">
        <v>219</v>
      </c>
      <c r="S256" s="472">
        <v>179</v>
      </c>
      <c r="T256" s="472">
        <v>7</v>
      </c>
      <c r="U256" s="472">
        <v>72</v>
      </c>
      <c r="V256" s="472">
        <v>321</v>
      </c>
      <c r="W256" s="472">
        <v>104</v>
      </c>
      <c r="X256" s="472">
        <v>387</v>
      </c>
      <c r="Y256" s="472">
        <v>478</v>
      </c>
    </row>
    <row r="257" spans="1:25" x14ac:dyDescent="0.2">
      <c r="A257" s="471" t="s">
        <v>1004</v>
      </c>
      <c r="B257" s="437" t="s">
        <v>1005</v>
      </c>
      <c r="C257" s="473">
        <v>97416</v>
      </c>
      <c r="D257" s="437" t="s">
        <v>445</v>
      </c>
      <c r="E257" s="473">
        <v>0</v>
      </c>
      <c r="F257" s="472">
        <v>761</v>
      </c>
      <c r="G257" s="472">
        <v>1694</v>
      </c>
      <c r="H257" s="472">
        <v>328</v>
      </c>
      <c r="I257" s="472">
        <v>244</v>
      </c>
      <c r="J257" s="472">
        <v>44</v>
      </c>
      <c r="K257" s="472">
        <v>145</v>
      </c>
      <c r="L257" s="472">
        <v>31</v>
      </c>
      <c r="M257" s="472">
        <v>746</v>
      </c>
      <c r="N257" s="472">
        <v>102</v>
      </c>
      <c r="O257" s="472">
        <v>105</v>
      </c>
      <c r="P257" s="472">
        <v>185</v>
      </c>
      <c r="Q257" s="472">
        <v>161</v>
      </c>
      <c r="R257" s="472">
        <v>106</v>
      </c>
      <c r="S257" s="472">
        <v>87</v>
      </c>
      <c r="T257" s="472"/>
      <c r="U257" s="472">
        <v>67</v>
      </c>
      <c r="V257" s="472">
        <v>423</v>
      </c>
      <c r="W257" s="472">
        <v>62</v>
      </c>
      <c r="X257" s="472">
        <v>207</v>
      </c>
      <c r="Y257" s="472">
        <v>366</v>
      </c>
    </row>
    <row r="258" spans="1:25" x14ac:dyDescent="0.2">
      <c r="A258" s="471" t="s">
        <v>1006</v>
      </c>
      <c r="B258" s="437" t="s">
        <v>1007</v>
      </c>
      <c r="C258" s="473">
        <v>97416</v>
      </c>
      <c r="D258" s="437" t="s">
        <v>445</v>
      </c>
      <c r="E258" s="473">
        <v>0</v>
      </c>
      <c r="F258" s="472">
        <v>1011</v>
      </c>
      <c r="G258" s="472">
        <v>2545</v>
      </c>
      <c r="H258" s="472">
        <v>346</v>
      </c>
      <c r="I258" s="472">
        <v>221</v>
      </c>
      <c r="J258" s="472">
        <v>55</v>
      </c>
      <c r="K258" s="472">
        <v>389</v>
      </c>
      <c r="L258" s="472">
        <v>61</v>
      </c>
      <c r="M258" s="472">
        <v>1091</v>
      </c>
      <c r="N258" s="472">
        <v>141</v>
      </c>
      <c r="O258" s="472">
        <v>187</v>
      </c>
      <c r="P258" s="472">
        <v>283</v>
      </c>
      <c r="Q258" s="472">
        <v>225</v>
      </c>
      <c r="R258" s="472">
        <v>162</v>
      </c>
      <c r="S258" s="472">
        <v>93</v>
      </c>
      <c r="T258" s="472">
        <v>10</v>
      </c>
      <c r="U258" s="472">
        <v>57</v>
      </c>
      <c r="V258" s="472">
        <v>291</v>
      </c>
      <c r="W258" s="472">
        <v>82</v>
      </c>
      <c r="X258" s="472">
        <v>255</v>
      </c>
      <c r="Y258" s="472">
        <v>304</v>
      </c>
    </row>
    <row r="259" spans="1:25" x14ac:dyDescent="0.2">
      <c r="A259" s="471" t="s">
        <v>1008</v>
      </c>
      <c r="B259" s="437" t="s">
        <v>1009</v>
      </c>
      <c r="C259" s="473">
        <v>97416</v>
      </c>
      <c r="D259" s="437" t="s">
        <v>445</v>
      </c>
      <c r="E259" s="473">
        <v>0</v>
      </c>
      <c r="F259" s="472">
        <v>786</v>
      </c>
      <c r="G259" s="472">
        <v>1975</v>
      </c>
      <c r="H259" s="472">
        <v>283</v>
      </c>
      <c r="I259" s="472">
        <v>196</v>
      </c>
      <c r="J259" s="472">
        <v>43</v>
      </c>
      <c r="K259" s="472">
        <v>264</v>
      </c>
      <c r="L259" s="472">
        <v>63</v>
      </c>
      <c r="M259" s="472">
        <v>880</v>
      </c>
      <c r="N259" s="472">
        <v>107</v>
      </c>
      <c r="O259" s="472">
        <v>119</v>
      </c>
      <c r="P259" s="472">
        <v>231</v>
      </c>
      <c r="Q259" s="472">
        <v>176</v>
      </c>
      <c r="R259" s="472">
        <v>136</v>
      </c>
      <c r="S259" s="472">
        <v>111</v>
      </c>
      <c r="T259" s="472">
        <v>8</v>
      </c>
      <c r="U259" s="472">
        <v>40</v>
      </c>
      <c r="V259" s="472">
        <v>274</v>
      </c>
      <c r="W259" s="472">
        <v>62</v>
      </c>
      <c r="X259" s="472">
        <v>233</v>
      </c>
      <c r="Y259" s="472">
        <v>309</v>
      </c>
    </row>
    <row r="260" spans="1:25" x14ac:dyDescent="0.2">
      <c r="A260" s="471" t="s">
        <v>1010</v>
      </c>
      <c r="B260" s="437" t="s">
        <v>1011</v>
      </c>
      <c r="C260" s="473">
        <v>97416</v>
      </c>
      <c r="D260" s="437" t="s">
        <v>445</v>
      </c>
      <c r="E260" s="473">
        <v>0</v>
      </c>
      <c r="F260" s="472">
        <v>1111</v>
      </c>
      <c r="G260" s="472">
        <v>2742</v>
      </c>
      <c r="H260" s="472">
        <v>407</v>
      </c>
      <c r="I260" s="472">
        <v>256</v>
      </c>
      <c r="J260" s="472">
        <v>76</v>
      </c>
      <c r="K260" s="472">
        <v>372</v>
      </c>
      <c r="L260" s="472">
        <v>73</v>
      </c>
      <c r="M260" s="472">
        <v>1183</v>
      </c>
      <c r="N260" s="472">
        <v>140</v>
      </c>
      <c r="O260" s="472">
        <v>177</v>
      </c>
      <c r="P260" s="472">
        <v>304</v>
      </c>
      <c r="Q260" s="472">
        <v>256</v>
      </c>
      <c r="R260" s="472">
        <v>158</v>
      </c>
      <c r="S260" s="472">
        <v>148</v>
      </c>
      <c r="T260" s="472">
        <v>5</v>
      </c>
      <c r="U260" s="472">
        <v>59</v>
      </c>
      <c r="V260" s="472">
        <v>334</v>
      </c>
      <c r="W260" s="472">
        <v>93</v>
      </c>
      <c r="X260" s="472">
        <v>375</v>
      </c>
      <c r="Y260" s="472">
        <v>373</v>
      </c>
    </row>
    <row r="261" spans="1:25" x14ac:dyDescent="0.2">
      <c r="A261" s="471" t="s">
        <v>1012</v>
      </c>
      <c r="B261" s="437" t="s">
        <v>1013</v>
      </c>
      <c r="C261" s="473">
        <v>97416</v>
      </c>
      <c r="D261" s="437" t="s">
        <v>445</v>
      </c>
      <c r="E261" s="473">
        <v>0</v>
      </c>
      <c r="F261" s="472">
        <v>1492</v>
      </c>
      <c r="G261" s="472">
        <v>3674</v>
      </c>
      <c r="H261" s="472">
        <v>532</v>
      </c>
      <c r="I261" s="472">
        <v>336</v>
      </c>
      <c r="J261" s="472">
        <v>97</v>
      </c>
      <c r="K261" s="472">
        <v>527</v>
      </c>
      <c r="L261" s="472">
        <v>84</v>
      </c>
      <c r="M261" s="472">
        <v>1556</v>
      </c>
      <c r="N261" s="472">
        <v>220</v>
      </c>
      <c r="O261" s="472">
        <v>246</v>
      </c>
      <c r="P261" s="472">
        <v>419</v>
      </c>
      <c r="Q261" s="472">
        <v>302</v>
      </c>
      <c r="R261" s="472">
        <v>209</v>
      </c>
      <c r="S261" s="472">
        <v>160</v>
      </c>
      <c r="T261" s="472"/>
      <c r="U261" s="472">
        <v>107</v>
      </c>
      <c r="V261" s="472">
        <v>466</v>
      </c>
      <c r="W261" s="472">
        <v>121</v>
      </c>
      <c r="X261" s="472">
        <v>431</v>
      </c>
      <c r="Y261" s="472">
        <v>510</v>
      </c>
    </row>
    <row r="262" spans="1:25" x14ac:dyDescent="0.2">
      <c r="A262" s="471" t="s">
        <v>1014</v>
      </c>
      <c r="B262" s="437" t="s">
        <v>1015</v>
      </c>
      <c r="C262" s="473">
        <v>97416</v>
      </c>
      <c r="D262" s="437" t="s">
        <v>445</v>
      </c>
      <c r="E262" s="473">
        <v>0</v>
      </c>
      <c r="F262" s="472">
        <v>1356</v>
      </c>
      <c r="G262" s="472">
        <v>3427</v>
      </c>
      <c r="H262" s="472">
        <v>443</v>
      </c>
      <c r="I262" s="472">
        <v>330</v>
      </c>
      <c r="J262" s="472">
        <v>54</v>
      </c>
      <c r="K262" s="472">
        <v>529</v>
      </c>
      <c r="L262" s="472">
        <v>87</v>
      </c>
      <c r="M262" s="472">
        <v>1493</v>
      </c>
      <c r="N262" s="472">
        <v>194</v>
      </c>
      <c r="O262" s="472">
        <v>193</v>
      </c>
      <c r="P262" s="472">
        <v>409</v>
      </c>
      <c r="Q262" s="472">
        <v>337</v>
      </c>
      <c r="R262" s="472">
        <v>209</v>
      </c>
      <c r="S262" s="472">
        <v>151</v>
      </c>
      <c r="T262" s="472">
        <v>13</v>
      </c>
      <c r="U262" s="472">
        <v>63</v>
      </c>
      <c r="V262" s="472">
        <v>353</v>
      </c>
      <c r="W262" s="472">
        <v>112</v>
      </c>
      <c r="X262" s="472">
        <v>376</v>
      </c>
      <c r="Y262" s="472">
        <v>344</v>
      </c>
    </row>
    <row r="263" spans="1:25" x14ac:dyDescent="0.2">
      <c r="A263" s="471" t="s">
        <v>1016</v>
      </c>
      <c r="B263" s="437" t="s">
        <v>1017</v>
      </c>
      <c r="C263" s="473">
        <v>97416</v>
      </c>
      <c r="D263" s="437" t="s">
        <v>445</v>
      </c>
      <c r="E263" s="473">
        <v>0</v>
      </c>
      <c r="F263" s="472">
        <v>1100</v>
      </c>
      <c r="G263" s="472">
        <v>2711</v>
      </c>
      <c r="H263" s="472">
        <v>406</v>
      </c>
      <c r="I263" s="472">
        <v>282</v>
      </c>
      <c r="J263" s="472">
        <v>55</v>
      </c>
      <c r="K263" s="472">
        <v>357</v>
      </c>
      <c r="L263" s="472">
        <v>72</v>
      </c>
      <c r="M263" s="472">
        <v>1202</v>
      </c>
      <c r="N263" s="472">
        <v>170</v>
      </c>
      <c r="O263" s="472">
        <v>168</v>
      </c>
      <c r="P263" s="472">
        <v>273</v>
      </c>
      <c r="Q263" s="472">
        <v>245</v>
      </c>
      <c r="R263" s="472">
        <v>193</v>
      </c>
      <c r="S263" s="472">
        <v>153</v>
      </c>
      <c r="T263" s="472">
        <v>8</v>
      </c>
      <c r="U263" s="472">
        <v>61</v>
      </c>
      <c r="V263" s="472">
        <v>453</v>
      </c>
      <c r="W263" s="472">
        <v>85</v>
      </c>
      <c r="X263" s="472">
        <v>315</v>
      </c>
      <c r="Y263" s="472">
        <v>379</v>
      </c>
    </row>
    <row r="264" spans="1:25" x14ac:dyDescent="0.2">
      <c r="A264" s="471" t="s">
        <v>1018</v>
      </c>
      <c r="B264" s="437" t="s">
        <v>1019</v>
      </c>
      <c r="C264" s="473">
        <v>97416</v>
      </c>
      <c r="D264" s="437" t="s">
        <v>445</v>
      </c>
      <c r="E264" s="473">
        <v>0</v>
      </c>
      <c r="F264" s="472">
        <v>665</v>
      </c>
      <c r="G264" s="472">
        <v>1409</v>
      </c>
      <c r="H264" s="472">
        <v>323</v>
      </c>
      <c r="I264" s="472">
        <v>115</v>
      </c>
      <c r="J264" s="472">
        <v>35</v>
      </c>
      <c r="K264" s="472">
        <v>192</v>
      </c>
      <c r="L264" s="472">
        <v>30</v>
      </c>
      <c r="M264" s="472">
        <v>517</v>
      </c>
      <c r="N264" s="472">
        <v>70</v>
      </c>
      <c r="O264" s="472">
        <v>69</v>
      </c>
      <c r="P264" s="472">
        <v>123</v>
      </c>
      <c r="Q264" s="472">
        <v>122</v>
      </c>
      <c r="R264" s="472">
        <v>79</v>
      </c>
      <c r="S264" s="472">
        <v>54</v>
      </c>
      <c r="T264" s="472">
        <v>9</v>
      </c>
      <c r="U264" s="472">
        <v>30</v>
      </c>
      <c r="V264" s="472">
        <v>187</v>
      </c>
      <c r="W264" s="472">
        <v>53</v>
      </c>
      <c r="X264" s="472">
        <v>162</v>
      </c>
      <c r="Y264" s="472">
        <v>214</v>
      </c>
    </row>
    <row r="265" spans="1:25" x14ac:dyDescent="0.2">
      <c r="A265" s="471" t="s">
        <v>1020</v>
      </c>
      <c r="B265" s="437" t="s">
        <v>1021</v>
      </c>
      <c r="C265" s="473">
        <v>97416</v>
      </c>
      <c r="D265" s="437" t="s">
        <v>445</v>
      </c>
      <c r="E265" s="473">
        <v>0</v>
      </c>
      <c r="F265" s="472">
        <v>686</v>
      </c>
      <c r="G265" s="472">
        <v>1410</v>
      </c>
      <c r="H265" s="472">
        <v>348</v>
      </c>
      <c r="I265" s="472">
        <v>158</v>
      </c>
      <c r="J265" s="472">
        <v>51</v>
      </c>
      <c r="K265" s="472">
        <v>129</v>
      </c>
      <c r="L265" s="472">
        <v>25</v>
      </c>
      <c r="M265" s="472">
        <v>540</v>
      </c>
      <c r="N265" s="472">
        <v>60</v>
      </c>
      <c r="O265" s="472">
        <v>77</v>
      </c>
      <c r="P265" s="472">
        <v>130</v>
      </c>
      <c r="Q265" s="472">
        <v>109</v>
      </c>
      <c r="R265" s="472">
        <v>80</v>
      </c>
      <c r="S265" s="472">
        <v>84</v>
      </c>
      <c r="T265" s="472">
        <v>13</v>
      </c>
      <c r="U265" s="472">
        <v>42</v>
      </c>
      <c r="V265" s="472">
        <v>261</v>
      </c>
      <c r="W265" s="472">
        <v>50</v>
      </c>
      <c r="X265" s="472">
        <v>206</v>
      </c>
      <c r="Y265" s="472">
        <v>323</v>
      </c>
    </row>
    <row r="266" spans="1:25" x14ac:dyDescent="0.2">
      <c r="A266" s="471" t="s">
        <v>1022</v>
      </c>
      <c r="B266" s="437" t="s">
        <v>1023</v>
      </c>
      <c r="C266" s="473">
        <v>97416</v>
      </c>
      <c r="D266" s="437" t="s">
        <v>445</v>
      </c>
      <c r="E266" s="473">
        <v>0</v>
      </c>
      <c r="F266" s="472">
        <v>1719</v>
      </c>
      <c r="G266" s="472">
        <v>3029</v>
      </c>
      <c r="H266" s="472">
        <v>1089</v>
      </c>
      <c r="I266" s="472">
        <v>350</v>
      </c>
      <c r="J266" s="472">
        <v>67</v>
      </c>
      <c r="K266" s="472">
        <v>213</v>
      </c>
      <c r="L266" s="472">
        <v>42</v>
      </c>
      <c r="M266" s="472">
        <v>1026</v>
      </c>
      <c r="N266" s="472">
        <v>122</v>
      </c>
      <c r="O266" s="472">
        <v>140</v>
      </c>
      <c r="P266" s="472">
        <v>226</v>
      </c>
      <c r="Q266" s="472">
        <v>222</v>
      </c>
      <c r="R266" s="472">
        <v>160</v>
      </c>
      <c r="S266" s="472">
        <v>156</v>
      </c>
      <c r="T266" s="472">
        <v>499</v>
      </c>
      <c r="U266" s="472">
        <v>122</v>
      </c>
      <c r="V266" s="472">
        <v>1199</v>
      </c>
      <c r="W266" s="472">
        <v>113</v>
      </c>
      <c r="X266" s="472">
        <v>349</v>
      </c>
      <c r="Y266" s="472">
        <v>451</v>
      </c>
    </row>
    <row r="267" spans="1:25" x14ac:dyDescent="0.2">
      <c r="A267" s="471" t="s">
        <v>1024</v>
      </c>
      <c r="B267" s="437" t="s">
        <v>1025</v>
      </c>
      <c r="C267" s="473">
        <v>97416</v>
      </c>
      <c r="D267" s="437" t="s">
        <v>445</v>
      </c>
      <c r="E267" s="473">
        <v>0</v>
      </c>
      <c r="F267" s="472">
        <v>705</v>
      </c>
      <c r="G267" s="472">
        <v>1733</v>
      </c>
      <c r="H267" s="472">
        <v>262</v>
      </c>
      <c r="I267" s="472">
        <v>150</v>
      </c>
      <c r="J267" s="472">
        <v>37</v>
      </c>
      <c r="K267" s="472">
        <v>256</v>
      </c>
      <c r="L267" s="472">
        <v>44</v>
      </c>
      <c r="M267" s="472">
        <v>733</v>
      </c>
      <c r="N267" s="472">
        <v>100</v>
      </c>
      <c r="O267" s="472">
        <v>107</v>
      </c>
      <c r="P267" s="472">
        <v>177</v>
      </c>
      <c r="Q267" s="472">
        <v>154</v>
      </c>
      <c r="R267" s="472">
        <v>111</v>
      </c>
      <c r="S267" s="472">
        <v>84</v>
      </c>
      <c r="T267" s="472">
        <v>6</v>
      </c>
      <c r="U267" s="472">
        <v>40</v>
      </c>
      <c r="V267" s="472">
        <v>200</v>
      </c>
      <c r="W267" s="472">
        <v>38</v>
      </c>
      <c r="X267" s="472">
        <v>200</v>
      </c>
      <c r="Y267" s="472">
        <v>200</v>
      </c>
    </row>
    <row r="268" spans="1:25" x14ac:dyDescent="0.2">
      <c r="A268" s="471" t="s">
        <v>1026</v>
      </c>
      <c r="B268" s="437" t="s">
        <v>1027</v>
      </c>
      <c r="C268" s="473">
        <v>97416</v>
      </c>
      <c r="D268" s="437" t="s">
        <v>445</v>
      </c>
      <c r="E268" s="473">
        <v>3</v>
      </c>
      <c r="F268" s="472"/>
      <c r="G268" s="472"/>
      <c r="H268" s="472"/>
      <c r="I268" s="472"/>
      <c r="J268" s="472"/>
      <c r="K268" s="472"/>
      <c r="L268" s="472"/>
      <c r="M268" s="472"/>
      <c r="N268" s="472"/>
      <c r="O268" s="472"/>
      <c r="P268" s="472"/>
      <c r="Q268" s="472"/>
      <c r="R268" s="472"/>
      <c r="S268" s="472"/>
      <c r="T268" s="472"/>
      <c r="U268" s="472"/>
      <c r="V268" s="472"/>
      <c r="W268" s="472"/>
      <c r="X268" s="472"/>
      <c r="Y268" s="472"/>
    </row>
    <row r="269" spans="1:25" x14ac:dyDescent="0.2">
      <c r="A269" s="471" t="s">
        <v>1028</v>
      </c>
      <c r="B269" s="437" t="s">
        <v>1029</v>
      </c>
      <c r="C269" s="473">
        <v>97416</v>
      </c>
      <c r="D269" s="437" t="s">
        <v>445</v>
      </c>
      <c r="E269" s="473">
        <v>0</v>
      </c>
      <c r="F269" s="472">
        <v>745</v>
      </c>
      <c r="G269" s="472">
        <v>1707</v>
      </c>
      <c r="H269" s="472">
        <v>299</v>
      </c>
      <c r="I269" s="472">
        <v>196</v>
      </c>
      <c r="J269" s="472">
        <v>50</v>
      </c>
      <c r="K269" s="472">
        <v>200</v>
      </c>
      <c r="L269" s="472">
        <v>37</v>
      </c>
      <c r="M269" s="472">
        <v>710</v>
      </c>
      <c r="N269" s="472">
        <v>93</v>
      </c>
      <c r="O269" s="472">
        <v>93</v>
      </c>
      <c r="P269" s="472">
        <v>190</v>
      </c>
      <c r="Q269" s="472">
        <v>139</v>
      </c>
      <c r="R269" s="472">
        <v>118</v>
      </c>
      <c r="S269" s="472">
        <v>77</v>
      </c>
      <c r="T269" s="472">
        <v>7</v>
      </c>
      <c r="U269" s="472">
        <v>49</v>
      </c>
      <c r="V269" s="472">
        <v>325</v>
      </c>
      <c r="W269" s="472">
        <v>59</v>
      </c>
      <c r="X269" s="472">
        <v>211</v>
      </c>
      <c r="Y269" s="472">
        <v>261</v>
      </c>
    </row>
    <row r="270" spans="1:25" x14ac:dyDescent="0.2">
      <c r="A270" s="471" t="s">
        <v>1030</v>
      </c>
      <c r="B270" s="437" t="s">
        <v>1031</v>
      </c>
      <c r="C270" s="473">
        <v>97416</v>
      </c>
      <c r="D270" s="437" t="s">
        <v>445</v>
      </c>
      <c r="E270" s="473">
        <v>0</v>
      </c>
      <c r="F270" s="472">
        <v>886</v>
      </c>
      <c r="G270" s="472">
        <v>2140</v>
      </c>
      <c r="H270" s="472">
        <v>324</v>
      </c>
      <c r="I270" s="472">
        <v>183</v>
      </c>
      <c r="J270" s="472">
        <v>64</v>
      </c>
      <c r="K270" s="472">
        <v>315</v>
      </c>
      <c r="L270" s="472">
        <v>47</v>
      </c>
      <c r="M270" s="472">
        <v>875</v>
      </c>
      <c r="N270" s="472">
        <v>110</v>
      </c>
      <c r="O270" s="472">
        <v>125</v>
      </c>
      <c r="P270" s="472">
        <v>205</v>
      </c>
      <c r="Q270" s="472">
        <v>193</v>
      </c>
      <c r="R270" s="472">
        <v>138</v>
      </c>
      <c r="S270" s="472">
        <v>104</v>
      </c>
      <c r="T270" s="472">
        <v>9</v>
      </c>
      <c r="U270" s="472">
        <v>52</v>
      </c>
      <c r="V270" s="472">
        <v>265</v>
      </c>
      <c r="W270" s="472">
        <v>59</v>
      </c>
      <c r="X270" s="472">
        <v>280</v>
      </c>
      <c r="Y270" s="472">
        <v>285</v>
      </c>
    </row>
    <row r="271" spans="1:25" x14ac:dyDescent="0.2">
      <c r="A271" s="471" t="s">
        <v>1032</v>
      </c>
      <c r="B271" s="437" t="s">
        <v>1033</v>
      </c>
      <c r="C271" s="473">
        <v>97416</v>
      </c>
      <c r="D271" s="437" t="s">
        <v>445</v>
      </c>
      <c r="E271" s="473">
        <v>0</v>
      </c>
      <c r="F271" s="472">
        <v>929</v>
      </c>
      <c r="G271" s="472">
        <v>2420</v>
      </c>
      <c r="H271" s="472">
        <v>278</v>
      </c>
      <c r="I271" s="472">
        <v>200</v>
      </c>
      <c r="J271" s="472">
        <v>66</v>
      </c>
      <c r="K271" s="472">
        <v>385</v>
      </c>
      <c r="L271" s="472">
        <v>68</v>
      </c>
      <c r="M271" s="472">
        <v>1041</v>
      </c>
      <c r="N271" s="472">
        <v>146</v>
      </c>
      <c r="O271" s="472">
        <v>164</v>
      </c>
      <c r="P271" s="472">
        <v>278</v>
      </c>
      <c r="Q271" s="472">
        <v>231</v>
      </c>
      <c r="R271" s="472">
        <v>133</v>
      </c>
      <c r="S271" s="472">
        <v>89</v>
      </c>
      <c r="T271" s="472"/>
      <c r="U271" s="472">
        <v>44</v>
      </c>
      <c r="V271" s="472">
        <v>264</v>
      </c>
      <c r="W271" s="472">
        <v>54</v>
      </c>
      <c r="X271" s="472">
        <v>240</v>
      </c>
      <c r="Y271" s="472">
        <v>239</v>
      </c>
    </row>
    <row r="272" spans="1:25" x14ac:dyDescent="0.2">
      <c r="A272" s="471" t="s">
        <v>1034</v>
      </c>
      <c r="B272" s="437" t="s">
        <v>1035</v>
      </c>
      <c r="C272" s="473">
        <v>97416</v>
      </c>
      <c r="D272" s="437" t="s">
        <v>445</v>
      </c>
      <c r="E272" s="473">
        <v>0</v>
      </c>
      <c r="F272" s="472">
        <v>867</v>
      </c>
      <c r="G272" s="472">
        <v>2209</v>
      </c>
      <c r="H272" s="472">
        <v>286</v>
      </c>
      <c r="I272" s="472">
        <v>182</v>
      </c>
      <c r="J272" s="472">
        <v>54</v>
      </c>
      <c r="K272" s="472">
        <v>345</v>
      </c>
      <c r="L272" s="472">
        <v>60</v>
      </c>
      <c r="M272" s="472">
        <v>944</v>
      </c>
      <c r="N272" s="472">
        <v>151</v>
      </c>
      <c r="O272" s="472">
        <v>143</v>
      </c>
      <c r="P272" s="472">
        <v>247</v>
      </c>
      <c r="Q272" s="472">
        <v>187</v>
      </c>
      <c r="R272" s="472">
        <v>139</v>
      </c>
      <c r="S272" s="472">
        <v>77</v>
      </c>
      <c r="T272" s="472"/>
      <c r="U272" s="472">
        <v>53</v>
      </c>
      <c r="V272" s="472">
        <v>239</v>
      </c>
      <c r="W272" s="472">
        <v>64</v>
      </c>
      <c r="X272" s="472">
        <v>230</v>
      </c>
      <c r="Y272" s="472">
        <v>272</v>
      </c>
    </row>
    <row r="273" spans="1:25" x14ac:dyDescent="0.2">
      <c r="A273" s="471" t="s">
        <v>1036</v>
      </c>
      <c r="B273" s="437" t="s">
        <v>1037</v>
      </c>
      <c r="C273" s="473">
        <v>97416</v>
      </c>
      <c r="D273" s="437" t="s">
        <v>445</v>
      </c>
      <c r="E273" s="473">
        <v>3</v>
      </c>
      <c r="F273" s="472"/>
      <c r="G273" s="472"/>
      <c r="H273" s="472"/>
      <c r="I273" s="472"/>
      <c r="J273" s="472"/>
      <c r="K273" s="472"/>
      <c r="L273" s="472"/>
      <c r="M273" s="472"/>
      <c r="N273" s="472"/>
      <c r="O273" s="472"/>
      <c r="P273" s="472"/>
      <c r="Q273" s="472"/>
      <c r="R273" s="472"/>
      <c r="S273" s="472"/>
      <c r="T273" s="472"/>
      <c r="U273" s="472"/>
      <c r="V273" s="472"/>
      <c r="W273" s="472"/>
      <c r="X273" s="472"/>
      <c r="Y273" s="472"/>
    </row>
    <row r="274" spans="1:25" x14ac:dyDescent="0.2">
      <c r="A274" s="471" t="s">
        <v>1038</v>
      </c>
      <c r="B274" s="437" t="s">
        <v>571</v>
      </c>
      <c r="C274" s="473">
        <v>97418</v>
      </c>
      <c r="D274" s="437" t="s">
        <v>446</v>
      </c>
      <c r="E274" s="473">
        <v>0</v>
      </c>
      <c r="F274" s="472">
        <v>1023</v>
      </c>
      <c r="G274" s="472">
        <v>2156</v>
      </c>
      <c r="H274" s="472">
        <v>498</v>
      </c>
      <c r="I274" s="472">
        <v>282</v>
      </c>
      <c r="J274" s="472">
        <v>49</v>
      </c>
      <c r="K274" s="472">
        <v>194</v>
      </c>
      <c r="L274" s="472">
        <v>42</v>
      </c>
      <c r="M274" s="472">
        <v>886</v>
      </c>
      <c r="N274" s="472">
        <v>114</v>
      </c>
      <c r="O274" s="472">
        <v>131</v>
      </c>
      <c r="P274" s="472">
        <v>201</v>
      </c>
      <c r="Q274" s="472">
        <v>173</v>
      </c>
      <c r="R274" s="472">
        <v>136</v>
      </c>
      <c r="S274" s="472">
        <v>131</v>
      </c>
      <c r="T274" s="472"/>
      <c r="U274" s="472">
        <v>71</v>
      </c>
      <c r="V274" s="472">
        <v>449</v>
      </c>
      <c r="W274" s="472">
        <v>86</v>
      </c>
      <c r="X274" s="472">
        <v>334</v>
      </c>
      <c r="Y274" s="472">
        <v>395</v>
      </c>
    </row>
    <row r="275" spans="1:25" x14ac:dyDescent="0.2">
      <c r="A275" s="471" t="s">
        <v>1039</v>
      </c>
      <c r="B275" s="437" t="s">
        <v>550</v>
      </c>
      <c r="C275" s="473">
        <v>97418</v>
      </c>
      <c r="D275" s="437" t="s">
        <v>446</v>
      </c>
      <c r="E275" s="473">
        <v>0</v>
      </c>
      <c r="F275" s="472">
        <v>1796</v>
      </c>
      <c r="G275" s="472">
        <v>4045</v>
      </c>
      <c r="H275" s="472">
        <v>821</v>
      </c>
      <c r="I275" s="472">
        <v>608</v>
      </c>
      <c r="J275" s="472">
        <v>77</v>
      </c>
      <c r="K275" s="472">
        <v>290</v>
      </c>
      <c r="L275" s="472">
        <v>84</v>
      </c>
      <c r="M275" s="472">
        <v>1875</v>
      </c>
      <c r="N275" s="472">
        <v>291</v>
      </c>
      <c r="O275" s="472">
        <v>302</v>
      </c>
      <c r="P275" s="472">
        <v>507</v>
      </c>
      <c r="Q275" s="472">
        <v>327</v>
      </c>
      <c r="R275" s="472">
        <v>246</v>
      </c>
      <c r="S275" s="472">
        <v>202</v>
      </c>
      <c r="T275" s="472"/>
      <c r="U275" s="472">
        <v>131</v>
      </c>
      <c r="V275" s="472">
        <v>1174</v>
      </c>
      <c r="W275" s="472">
        <v>167</v>
      </c>
      <c r="X275" s="472">
        <v>519</v>
      </c>
      <c r="Y275" s="472">
        <v>728</v>
      </c>
    </row>
    <row r="276" spans="1:25" x14ac:dyDescent="0.2">
      <c r="A276" s="471" t="s">
        <v>1040</v>
      </c>
      <c r="B276" s="437" t="s">
        <v>1041</v>
      </c>
      <c r="C276" s="473">
        <v>97418</v>
      </c>
      <c r="D276" s="437" t="s">
        <v>446</v>
      </c>
      <c r="E276" s="473">
        <v>0</v>
      </c>
      <c r="F276" s="472">
        <v>1129</v>
      </c>
      <c r="G276" s="472">
        <v>2647</v>
      </c>
      <c r="H276" s="472">
        <v>458</v>
      </c>
      <c r="I276" s="472">
        <v>257</v>
      </c>
      <c r="J276" s="472">
        <v>54</v>
      </c>
      <c r="K276" s="472">
        <v>360</v>
      </c>
      <c r="L276" s="472">
        <v>49</v>
      </c>
      <c r="M276" s="472">
        <v>1099</v>
      </c>
      <c r="N276" s="472">
        <v>151</v>
      </c>
      <c r="O276" s="472">
        <v>157</v>
      </c>
      <c r="P276" s="472">
        <v>270</v>
      </c>
      <c r="Q276" s="472">
        <v>212</v>
      </c>
      <c r="R276" s="472">
        <v>173</v>
      </c>
      <c r="S276" s="472">
        <v>136</v>
      </c>
      <c r="T276" s="472">
        <v>5</v>
      </c>
      <c r="U276" s="472">
        <v>54</v>
      </c>
      <c r="V276" s="472">
        <v>463</v>
      </c>
      <c r="W276" s="472">
        <v>81</v>
      </c>
      <c r="X276" s="472">
        <v>327</v>
      </c>
      <c r="Y276" s="472">
        <v>333</v>
      </c>
    </row>
    <row r="277" spans="1:25" x14ac:dyDescent="0.2">
      <c r="A277" s="471" t="s">
        <v>1042</v>
      </c>
      <c r="B277" s="437" t="s">
        <v>1043</v>
      </c>
      <c r="C277" s="473">
        <v>97418</v>
      </c>
      <c r="D277" s="437" t="s">
        <v>446</v>
      </c>
      <c r="E277" s="473">
        <v>0</v>
      </c>
      <c r="F277" s="472">
        <v>480</v>
      </c>
      <c r="G277" s="472">
        <v>1108</v>
      </c>
      <c r="H277" s="472">
        <v>196</v>
      </c>
      <c r="I277" s="472">
        <v>104</v>
      </c>
      <c r="J277" s="472">
        <v>36</v>
      </c>
      <c r="K277" s="472">
        <v>144</v>
      </c>
      <c r="L277" s="472">
        <v>30</v>
      </c>
      <c r="M277" s="472">
        <v>446</v>
      </c>
      <c r="N277" s="472">
        <v>58</v>
      </c>
      <c r="O277" s="472">
        <v>66</v>
      </c>
      <c r="P277" s="472">
        <v>98</v>
      </c>
      <c r="Q277" s="472">
        <v>91</v>
      </c>
      <c r="R277" s="472">
        <v>69</v>
      </c>
      <c r="S277" s="472">
        <v>64</v>
      </c>
      <c r="T277" s="472"/>
      <c r="U277" s="472">
        <v>25</v>
      </c>
      <c r="V277" s="472">
        <v>67</v>
      </c>
      <c r="W277" s="472">
        <v>49</v>
      </c>
      <c r="X277" s="472">
        <v>139</v>
      </c>
      <c r="Y277" s="472">
        <v>158</v>
      </c>
    </row>
    <row r="278" spans="1:25" x14ac:dyDescent="0.2">
      <c r="A278" s="471" t="s">
        <v>1044</v>
      </c>
      <c r="B278" s="437" t="s">
        <v>1045</v>
      </c>
      <c r="C278" s="473">
        <v>97418</v>
      </c>
      <c r="D278" s="437" t="s">
        <v>446</v>
      </c>
      <c r="E278" s="473">
        <v>3</v>
      </c>
      <c r="F278" s="472"/>
      <c r="G278" s="472"/>
      <c r="H278" s="472"/>
      <c r="I278" s="472"/>
      <c r="J278" s="472"/>
      <c r="K278" s="472"/>
      <c r="L278" s="472"/>
      <c r="M278" s="472"/>
      <c r="N278" s="472"/>
      <c r="O278" s="472"/>
      <c r="P278" s="472"/>
      <c r="Q278" s="472"/>
      <c r="R278" s="472"/>
      <c r="S278" s="472"/>
      <c r="T278" s="472"/>
      <c r="U278" s="472"/>
      <c r="V278" s="472"/>
      <c r="W278" s="472"/>
      <c r="X278" s="472"/>
      <c r="Y278" s="472"/>
    </row>
    <row r="279" spans="1:25" x14ac:dyDescent="0.2">
      <c r="A279" s="471" t="s">
        <v>1046</v>
      </c>
      <c r="B279" s="437" t="s">
        <v>1047</v>
      </c>
      <c r="C279" s="473">
        <v>97418</v>
      </c>
      <c r="D279" s="437" t="s">
        <v>446</v>
      </c>
      <c r="E279" s="473">
        <v>0</v>
      </c>
      <c r="F279" s="472">
        <v>1909</v>
      </c>
      <c r="G279" s="472">
        <v>5187</v>
      </c>
      <c r="H279" s="472">
        <v>503</v>
      </c>
      <c r="I279" s="472">
        <v>588</v>
      </c>
      <c r="J279" s="472">
        <v>74</v>
      </c>
      <c r="K279" s="472">
        <v>744</v>
      </c>
      <c r="L279" s="472">
        <v>143</v>
      </c>
      <c r="M279" s="472">
        <v>2459</v>
      </c>
      <c r="N279" s="472">
        <v>391</v>
      </c>
      <c r="O279" s="472">
        <v>418</v>
      </c>
      <c r="P279" s="472">
        <v>622</v>
      </c>
      <c r="Q279" s="472">
        <v>471</v>
      </c>
      <c r="R279" s="472">
        <v>329</v>
      </c>
      <c r="S279" s="472">
        <v>228</v>
      </c>
      <c r="T279" s="472">
        <v>8</v>
      </c>
      <c r="U279" s="472">
        <v>103</v>
      </c>
      <c r="V279" s="472">
        <v>739</v>
      </c>
      <c r="W279" s="472">
        <v>125</v>
      </c>
      <c r="X279" s="472">
        <v>597</v>
      </c>
      <c r="Y279" s="472">
        <v>456</v>
      </c>
    </row>
    <row r="280" spans="1:25" x14ac:dyDescent="0.2">
      <c r="A280" s="471" t="s">
        <v>1048</v>
      </c>
      <c r="B280" s="437" t="s">
        <v>1049</v>
      </c>
      <c r="C280" s="473">
        <v>97418</v>
      </c>
      <c r="D280" s="437" t="s">
        <v>446</v>
      </c>
      <c r="E280" s="473">
        <v>0</v>
      </c>
      <c r="F280" s="472">
        <v>1072</v>
      </c>
      <c r="G280" s="472">
        <v>3022</v>
      </c>
      <c r="H280" s="472">
        <v>258</v>
      </c>
      <c r="I280" s="472">
        <v>255</v>
      </c>
      <c r="J280" s="472">
        <v>53</v>
      </c>
      <c r="K280" s="472">
        <v>506</v>
      </c>
      <c r="L280" s="472">
        <v>88</v>
      </c>
      <c r="M280" s="472">
        <v>1390</v>
      </c>
      <c r="N280" s="472">
        <v>197</v>
      </c>
      <c r="O280" s="472">
        <v>229</v>
      </c>
      <c r="P280" s="472">
        <v>352</v>
      </c>
      <c r="Q280" s="472">
        <v>277</v>
      </c>
      <c r="R280" s="472">
        <v>198</v>
      </c>
      <c r="S280" s="472">
        <v>137</v>
      </c>
      <c r="T280" s="472"/>
      <c r="U280" s="472">
        <v>55</v>
      </c>
      <c r="V280" s="472">
        <v>213</v>
      </c>
      <c r="W280" s="472">
        <v>62</v>
      </c>
      <c r="X280" s="472">
        <v>292</v>
      </c>
      <c r="Y280" s="472">
        <v>295</v>
      </c>
    </row>
    <row r="281" spans="1:25" x14ac:dyDescent="0.2">
      <c r="A281" s="471" t="s">
        <v>1050</v>
      </c>
      <c r="B281" s="437" t="s">
        <v>1051</v>
      </c>
      <c r="C281" s="473">
        <v>97418</v>
      </c>
      <c r="D281" s="437" t="s">
        <v>446</v>
      </c>
      <c r="E281" s="473">
        <v>3</v>
      </c>
      <c r="F281" s="472"/>
      <c r="G281" s="472"/>
      <c r="H281" s="472"/>
      <c r="I281" s="472"/>
      <c r="J281" s="472"/>
      <c r="K281" s="472"/>
      <c r="L281" s="472"/>
      <c r="M281" s="472"/>
      <c r="N281" s="472"/>
      <c r="O281" s="472"/>
      <c r="P281" s="472"/>
      <c r="Q281" s="472"/>
      <c r="R281" s="472"/>
      <c r="S281" s="472"/>
      <c r="T281" s="472"/>
      <c r="U281" s="472"/>
      <c r="V281" s="472"/>
      <c r="W281" s="472"/>
      <c r="X281" s="472"/>
      <c r="Y281" s="472"/>
    </row>
    <row r="282" spans="1:25" x14ac:dyDescent="0.2">
      <c r="A282" s="471" t="s">
        <v>1052</v>
      </c>
      <c r="B282" s="437" t="s">
        <v>1053</v>
      </c>
      <c r="C282" s="473">
        <v>97418</v>
      </c>
      <c r="D282" s="437" t="s">
        <v>446</v>
      </c>
      <c r="E282" s="473">
        <v>0</v>
      </c>
      <c r="F282" s="472">
        <v>574</v>
      </c>
      <c r="G282" s="472">
        <v>1570</v>
      </c>
      <c r="H282" s="472">
        <v>168</v>
      </c>
      <c r="I282" s="472">
        <v>130</v>
      </c>
      <c r="J282" s="472">
        <v>22</v>
      </c>
      <c r="K282" s="472">
        <v>254</v>
      </c>
      <c r="L282" s="472">
        <v>46</v>
      </c>
      <c r="M282" s="472">
        <v>719</v>
      </c>
      <c r="N282" s="472">
        <v>90</v>
      </c>
      <c r="O282" s="472">
        <v>91</v>
      </c>
      <c r="P282" s="472">
        <v>217</v>
      </c>
      <c r="Q282" s="472">
        <v>149</v>
      </c>
      <c r="R282" s="472">
        <v>93</v>
      </c>
      <c r="S282" s="472">
        <v>79</v>
      </c>
      <c r="T282" s="472"/>
      <c r="U282" s="472">
        <v>34</v>
      </c>
      <c r="V282" s="472">
        <v>133</v>
      </c>
      <c r="W282" s="472">
        <v>32</v>
      </c>
      <c r="X282" s="472">
        <v>153</v>
      </c>
      <c r="Y282" s="472">
        <v>136</v>
      </c>
    </row>
    <row r="283" spans="1:25" x14ac:dyDescent="0.2">
      <c r="A283" s="471" t="s">
        <v>1054</v>
      </c>
      <c r="B283" s="437" t="s">
        <v>1055</v>
      </c>
      <c r="C283" s="473">
        <v>97418</v>
      </c>
      <c r="D283" s="437" t="s">
        <v>446</v>
      </c>
      <c r="E283" s="473">
        <v>0</v>
      </c>
      <c r="F283" s="472">
        <v>1430</v>
      </c>
      <c r="G283" s="472">
        <v>3851</v>
      </c>
      <c r="H283" s="472">
        <v>438</v>
      </c>
      <c r="I283" s="472">
        <v>329</v>
      </c>
      <c r="J283" s="472">
        <v>62</v>
      </c>
      <c r="K283" s="472">
        <v>601</v>
      </c>
      <c r="L283" s="472">
        <v>126</v>
      </c>
      <c r="M283" s="472">
        <v>1756</v>
      </c>
      <c r="N283" s="472">
        <v>249</v>
      </c>
      <c r="O283" s="472">
        <v>264</v>
      </c>
      <c r="P283" s="472">
        <v>452</v>
      </c>
      <c r="Q283" s="472">
        <v>348</v>
      </c>
      <c r="R283" s="472">
        <v>261</v>
      </c>
      <c r="S283" s="472">
        <v>182</v>
      </c>
      <c r="T283" s="472"/>
      <c r="U283" s="472">
        <v>90</v>
      </c>
      <c r="V283" s="472">
        <v>405</v>
      </c>
      <c r="W283" s="472">
        <v>68</v>
      </c>
      <c r="X283" s="472">
        <v>445</v>
      </c>
      <c r="Y283" s="472">
        <v>467</v>
      </c>
    </row>
    <row r="284" spans="1:25" x14ac:dyDescent="0.2">
      <c r="A284" s="471" t="s">
        <v>1056</v>
      </c>
      <c r="B284" s="437" t="s">
        <v>1057</v>
      </c>
      <c r="C284" s="473">
        <v>97418</v>
      </c>
      <c r="D284" s="437" t="s">
        <v>446</v>
      </c>
      <c r="E284" s="473">
        <v>3</v>
      </c>
      <c r="F284" s="472"/>
      <c r="G284" s="472"/>
      <c r="H284" s="472"/>
      <c r="I284" s="472"/>
      <c r="J284" s="472"/>
      <c r="K284" s="472"/>
      <c r="L284" s="472"/>
      <c r="M284" s="472"/>
      <c r="N284" s="472"/>
      <c r="O284" s="472"/>
      <c r="P284" s="472"/>
      <c r="Q284" s="472"/>
      <c r="R284" s="472"/>
      <c r="S284" s="472"/>
      <c r="T284" s="472"/>
      <c r="U284" s="472"/>
      <c r="V284" s="472"/>
      <c r="W284" s="472"/>
      <c r="X284" s="472"/>
      <c r="Y284" s="472"/>
    </row>
    <row r="285" spans="1:25" x14ac:dyDescent="0.2">
      <c r="A285" s="471" t="s">
        <v>1058</v>
      </c>
      <c r="B285" s="437" t="s">
        <v>1059</v>
      </c>
      <c r="C285" s="473">
        <v>97418</v>
      </c>
      <c r="D285" s="437" t="s">
        <v>446</v>
      </c>
      <c r="E285" s="473">
        <v>0</v>
      </c>
      <c r="F285" s="472">
        <v>591</v>
      </c>
      <c r="G285" s="472">
        <v>1492</v>
      </c>
      <c r="H285" s="472">
        <v>211</v>
      </c>
      <c r="I285" s="472">
        <v>144</v>
      </c>
      <c r="J285" s="472">
        <v>22</v>
      </c>
      <c r="K285" s="472">
        <v>214</v>
      </c>
      <c r="L285" s="472">
        <v>38</v>
      </c>
      <c r="M285" s="472">
        <v>661</v>
      </c>
      <c r="N285" s="472">
        <v>91</v>
      </c>
      <c r="O285" s="472">
        <v>71</v>
      </c>
      <c r="P285" s="472">
        <v>147</v>
      </c>
      <c r="Q285" s="472">
        <v>156</v>
      </c>
      <c r="R285" s="472">
        <v>117</v>
      </c>
      <c r="S285" s="472">
        <v>79</v>
      </c>
      <c r="T285" s="472"/>
      <c r="U285" s="472">
        <v>28</v>
      </c>
      <c r="V285" s="472">
        <v>190</v>
      </c>
      <c r="W285" s="472">
        <v>52</v>
      </c>
      <c r="X285" s="472">
        <v>141</v>
      </c>
      <c r="Y285" s="472">
        <v>158</v>
      </c>
    </row>
    <row r="286" spans="1:25" x14ac:dyDescent="0.2">
      <c r="A286" s="471" t="s">
        <v>1060</v>
      </c>
      <c r="B286" s="437" t="s">
        <v>1061</v>
      </c>
      <c r="C286" s="473">
        <v>97418</v>
      </c>
      <c r="D286" s="437" t="s">
        <v>446</v>
      </c>
      <c r="E286" s="473">
        <v>3</v>
      </c>
      <c r="F286" s="472"/>
      <c r="G286" s="472"/>
      <c r="H286" s="472"/>
      <c r="I286" s="472"/>
      <c r="J286" s="472"/>
      <c r="K286" s="472"/>
      <c r="L286" s="472"/>
      <c r="M286" s="472"/>
      <c r="N286" s="472"/>
      <c r="O286" s="472"/>
      <c r="P286" s="472"/>
      <c r="Q286" s="472"/>
      <c r="R286" s="472"/>
      <c r="S286" s="472"/>
      <c r="T286" s="472"/>
      <c r="U286" s="472"/>
      <c r="V286" s="472"/>
      <c r="W286" s="472"/>
      <c r="X286" s="472"/>
      <c r="Y286" s="472"/>
    </row>
    <row r="287" spans="1:25" x14ac:dyDescent="0.2">
      <c r="A287" s="471" t="s">
        <v>1062</v>
      </c>
      <c r="B287" s="437" t="s">
        <v>1063</v>
      </c>
      <c r="C287" s="473">
        <v>97418</v>
      </c>
      <c r="D287" s="437" t="s">
        <v>446</v>
      </c>
      <c r="E287" s="473">
        <v>0</v>
      </c>
      <c r="F287" s="472">
        <v>552</v>
      </c>
      <c r="G287" s="472">
        <v>1422</v>
      </c>
      <c r="H287" s="472">
        <v>175</v>
      </c>
      <c r="I287" s="472">
        <v>126</v>
      </c>
      <c r="J287" s="472">
        <v>25</v>
      </c>
      <c r="K287" s="472">
        <v>226</v>
      </c>
      <c r="L287" s="472">
        <v>29</v>
      </c>
      <c r="M287" s="472">
        <v>622</v>
      </c>
      <c r="N287" s="472">
        <v>80</v>
      </c>
      <c r="O287" s="472">
        <v>90</v>
      </c>
      <c r="P287" s="472">
        <v>147</v>
      </c>
      <c r="Q287" s="472">
        <v>151</v>
      </c>
      <c r="R287" s="472">
        <v>94</v>
      </c>
      <c r="S287" s="472">
        <v>60</v>
      </c>
      <c r="T287" s="472">
        <v>5</v>
      </c>
      <c r="U287" s="472">
        <v>30</v>
      </c>
      <c r="V287" s="472">
        <v>126</v>
      </c>
      <c r="W287" s="472">
        <v>40</v>
      </c>
      <c r="X287" s="472">
        <v>125</v>
      </c>
      <c r="Y287" s="472">
        <v>126</v>
      </c>
    </row>
    <row r="288" spans="1:25" x14ac:dyDescent="0.2">
      <c r="A288" s="471" t="s">
        <v>1064</v>
      </c>
      <c r="B288" s="437" t="s">
        <v>1065</v>
      </c>
      <c r="C288" s="473">
        <v>97420</v>
      </c>
      <c r="D288" s="437" t="s">
        <v>452</v>
      </c>
      <c r="E288" s="473">
        <v>0</v>
      </c>
      <c r="F288" s="472">
        <v>817</v>
      </c>
      <c r="G288" s="472">
        <v>1937</v>
      </c>
      <c r="H288" s="472">
        <v>318</v>
      </c>
      <c r="I288" s="472">
        <v>299</v>
      </c>
      <c r="J288" s="472">
        <v>39</v>
      </c>
      <c r="K288" s="472">
        <v>161</v>
      </c>
      <c r="L288" s="472">
        <v>36</v>
      </c>
      <c r="M288" s="472">
        <v>916</v>
      </c>
      <c r="N288" s="472">
        <v>131</v>
      </c>
      <c r="O288" s="472">
        <v>161</v>
      </c>
      <c r="P288" s="472">
        <v>221</v>
      </c>
      <c r="Q288" s="472">
        <v>165</v>
      </c>
      <c r="R288" s="472">
        <v>126</v>
      </c>
      <c r="S288" s="472">
        <v>112</v>
      </c>
      <c r="T288" s="472"/>
      <c r="U288" s="472">
        <v>79</v>
      </c>
      <c r="V288" s="472">
        <v>489</v>
      </c>
      <c r="W288" s="472">
        <v>66</v>
      </c>
      <c r="X288" s="472">
        <v>246</v>
      </c>
      <c r="Y288" s="472">
        <v>366</v>
      </c>
    </row>
    <row r="289" spans="1:25" x14ac:dyDescent="0.2">
      <c r="A289" s="471" t="s">
        <v>1066</v>
      </c>
      <c r="B289" s="437" t="s">
        <v>1067</v>
      </c>
      <c r="C289" s="473">
        <v>97420</v>
      </c>
      <c r="D289" s="437" t="s">
        <v>452</v>
      </c>
      <c r="E289" s="473">
        <v>0</v>
      </c>
      <c r="F289" s="472">
        <v>564</v>
      </c>
      <c r="G289" s="472">
        <v>1227</v>
      </c>
      <c r="H289" s="472">
        <v>274</v>
      </c>
      <c r="I289" s="472">
        <v>118</v>
      </c>
      <c r="J289" s="472">
        <v>27</v>
      </c>
      <c r="K289" s="472">
        <v>145</v>
      </c>
      <c r="L289" s="472">
        <v>32</v>
      </c>
      <c r="M289" s="472">
        <v>491</v>
      </c>
      <c r="N289" s="472">
        <v>62</v>
      </c>
      <c r="O289" s="472">
        <v>60</v>
      </c>
      <c r="P289" s="472">
        <v>104</v>
      </c>
      <c r="Q289" s="472">
        <v>116</v>
      </c>
      <c r="R289" s="472">
        <v>71</v>
      </c>
      <c r="S289" s="472">
        <v>78</v>
      </c>
      <c r="T289" s="472"/>
      <c r="U289" s="472">
        <v>34</v>
      </c>
      <c r="V289" s="472">
        <v>193</v>
      </c>
      <c r="W289" s="472">
        <v>58</v>
      </c>
      <c r="X289" s="472">
        <v>152</v>
      </c>
      <c r="Y289" s="472">
        <v>218</v>
      </c>
    </row>
    <row r="290" spans="1:25" x14ac:dyDescent="0.2">
      <c r="A290" s="471" t="s">
        <v>1068</v>
      </c>
      <c r="B290" s="437" t="s">
        <v>1069</v>
      </c>
      <c r="C290" s="473">
        <v>97420</v>
      </c>
      <c r="D290" s="437" t="s">
        <v>452</v>
      </c>
      <c r="E290" s="473">
        <v>0</v>
      </c>
      <c r="F290" s="472">
        <v>988</v>
      </c>
      <c r="G290" s="472">
        <v>2485</v>
      </c>
      <c r="H290" s="472">
        <v>361</v>
      </c>
      <c r="I290" s="472">
        <v>252</v>
      </c>
      <c r="J290" s="472">
        <v>43</v>
      </c>
      <c r="K290" s="472">
        <v>332</v>
      </c>
      <c r="L290" s="472">
        <v>65</v>
      </c>
      <c r="M290" s="472">
        <v>1123</v>
      </c>
      <c r="N290" s="472">
        <v>147</v>
      </c>
      <c r="O290" s="472">
        <v>156</v>
      </c>
      <c r="P290" s="472">
        <v>287</v>
      </c>
      <c r="Q290" s="472">
        <v>241</v>
      </c>
      <c r="R290" s="472">
        <v>153</v>
      </c>
      <c r="S290" s="472">
        <v>139</v>
      </c>
      <c r="T290" s="472"/>
      <c r="U290" s="472">
        <v>49</v>
      </c>
      <c r="V290" s="472">
        <v>322</v>
      </c>
      <c r="W290" s="472">
        <v>61</v>
      </c>
      <c r="X290" s="472">
        <v>257</v>
      </c>
      <c r="Y290" s="472">
        <v>355</v>
      </c>
    </row>
    <row r="291" spans="1:25" x14ac:dyDescent="0.2">
      <c r="A291" s="471" t="s">
        <v>1070</v>
      </c>
      <c r="B291" s="437" t="s">
        <v>1071</v>
      </c>
      <c r="C291" s="473">
        <v>97420</v>
      </c>
      <c r="D291" s="437" t="s">
        <v>452</v>
      </c>
      <c r="E291" s="473">
        <v>0</v>
      </c>
      <c r="F291" s="472">
        <v>754</v>
      </c>
      <c r="G291" s="472">
        <v>1871</v>
      </c>
      <c r="H291" s="472">
        <v>275</v>
      </c>
      <c r="I291" s="472">
        <v>173</v>
      </c>
      <c r="J291" s="472">
        <v>44</v>
      </c>
      <c r="K291" s="472">
        <v>262</v>
      </c>
      <c r="L291" s="472">
        <v>50</v>
      </c>
      <c r="M291" s="472">
        <v>811</v>
      </c>
      <c r="N291" s="472">
        <v>104</v>
      </c>
      <c r="O291" s="472">
        <v>126</v>
      </c>
      <c r="P291" s="472">
        <v>214</v>
      </c>
      <c r="Q291" s="472">
        <v>169</v>
      </c>
      <c r="R291" s="472">
        <v>114</v>
      </c>
      <c r="S291" s="472">
        <v>84</v>
      </c>
      <c r="T291" s="472"/>
      <c r="U291" s="472">
        <v>49</v>
      </c>
      <c r="V291" s="472">
        <v>242</v>
      </c>
      <c r="W291" s="472">
        <v>57</v>
      </c>
      <c r="X291" s="472">
        <v>244</v>
      </c>
      <c r="Y291" s="472">
        <v>223</v>
      </c>
    </row>
    <row r="292" spans="1:25" x14ac:dyDescent="0.2">
      <c r="A292" s="471" t="s">
        <v>1072</v>
      </c>
      <c r="B292" s="437" t="s">
        <v>1073</v>
      </c>
      <c r="C292" s="473">
        <v>97420</v>
      </c>
      <c r="D292" s="437" t="s">
        <v>452</v>
      </c>
      <c r="E292" s="473">
        <v>0</v>
      </c>
      <c r="F292" s="472">
        <v>1248</v>
      </c>
      <c r="G292" s="472">
        <v>3451</v>
      </c>
      <c r="H292" s="472">
        <v>334</v>
      </c>
      <c r="I292" s="472">
        <v>263</v>
      </c>
      <c r="J292" s="472">
        <v>74</v>
      </c>
      <c r="K292" s="472">
        <v>577</v>
      </c>
      <c r="L292" s="472">
        <v>99</v>
      </c>
      <c r="M292" s="472">
        <v>1554</v>
      </c>
      <c r="N292" s="472">
        <v>206</v>
      </c>
      <c r="O292" s="472">
        <v>201</v>
      </c>
      <c r="P292" s="472">
        <v>380</v>
      </c>
      <c r="Q292" s="472">
        <v>330</v>
      </c>
      <c r="R292" s="472">
        <v>254</v>
      </c>
      <c r="S292" s="472">
        <v>183</v>
      </c>
      <c r="T292" s="472"/>
      <c r="U292" s="472">
        <v>69</v>
      </c>
      <c r="V292" s="472">
        <v>299</v>
      </c>
      <c r="W292" s="472">
        <v>86</v>
      </c>
      <c r="X292" s="472">
        <v>340</v>
      </c>
      <c r="Y292" s="472">
        <v>351</v>
      </c>
    </row>
    <row r="293" spans="1:25" x14ac:dyDescent="0.2">
      <c r="A293" s="471" t="s">
        <v>1074</v>
      </c>
      <c r="B293" s="437" t="s">
        <v>1075</v>
      </c>
      <c r="C293" s="473">
        <v>97420</v>
      </c>
      <c r="D293" s="437" t="s">
        <v>452</v>
      </c>
      <c r="E293" s="473">
        <v>3</v>
      </c>
      <c r="F293" s="472"/>
      <c r="G293" s="472"/>
      <c r="H293" s="472"/>
      <c r="I293" s="472"/>
      <c r="J293" s="472"/>
      <c r="K293" s="472"/>
      <c r="L293" s="472"/>
      <c r="M293" s="472"/>
      <c r="N293" s="472"/>
      <c r="O293" s="472"/>
      <c r="P293" s="472"/>
      <c r="Q293" s="472"/>
      <c r="R293" s="472"/>
      <c r="S293" s="472"/>
      <c r="T293" s="472"/>
      <c r="U293" s="472"/>
      <c r="V293" s="472"/>
      <c r="W293" s="472"/>
      <c r="X293" s="472"/>
      <c r="Y293" s="472"/>
    </row>
    <row r="294" spans="1:25" x14ac:dyDescent="0.2">
      <c r="A294" s="471" t="s">
        <v>1076</v>
      </c>
      <c r="B294" s="437" t="s">
        <v>431</v>
      </c>
      <c r="C294" s="473">
        <v>97420</v>
      </c>
      <c r="D294" s="437" t="s">
        <v>452</v>
      </c>
      <c r="E294" s="473">
        <v>0</v>
      </c>
      <c r="F294" s="472">
        <v>1449</v>
      </c>
      <c r="G294" s="472">
        <v>3554</v>
      </c>
      <c r="H294" s="472">
        <v>528</v>
      </c>
      <c r="I294" s="472">
        <v>350</v>
      </c>
      <c r="J294" s="472">
        <v>80</v>
      </c>
      <c r="K294" s="472">
        <v>491</v>
      </c>
      <c r="L294" s="472">
        <v>101</v>
      </c>
      <c r="M294" s="472">
        <v>1530</v>
      </c>
      <c r="N294" s="472">
        <v>207</v>
      </c>
      <c r="O294" s="472">
        <v>210</v>
      </c>
      <c r="P294" s="472">
        <v>353</v>
      </c>
      <c r="Q294" s="472">
        <v>307</v>
      </c>
      <c r="R294" s="472">
        <v>253</v>
      </c>
      <c r="S294" s="472">
        <v>200</v>
      </c>
      <c r="T294" s="472"/>
      <c r="U294" s="472">
        <v>71</v>
      </c>
      <c r="V294" s="472">
        <v>474</v>
      </c>
      <c r="W294" s="472">
        <v>116</v>
      </c>
      <c r="X294" s="472">
        <v>422</v>
      </c>
      <c r="Y294" s="472">
        <v>467</v>
      </c>
    </row>
    <row r="295" spans="1:25" x14ac:dyDescent="0.2">
      <c r="A295" s="471" t="s">
        <v>1077</v>
      </c>
      <c r="B295" s="437" t="s">
        <v>1078</v>
      </c>
      <c r="C295" s="473">
        <v>97420</v>
      </c>
      <c r="D295" s="437" t="s">
        <v>452</v>
      </c>
      <c r="E295" s="473">
        <v>0</v>
      </c>
      <c r="F295" s="472">
        <v>1228</v>
      </c>
      <c r="G295" s="472">
        <v>2904</v>
      </c>
      <c r="H295" s="472">
        <v>481</v>
      </c>
      <c r="I295" s="472">
        <v>364</v>
      </c>
      <c r="J295" s="472">
        <v>63</v>
      </c>
      <c r="K295" s="472">
        <v>320</v>
      </c>
      <c r="L295" s="472">
        <v>63</v>
      </c>
      <c r="M295" s="472">
        <v>1292</v>
      </c>
      <c r="N295" s="472">
        <v>173</v>
      </c>
      <c r="O295" s="472">
        <v>174</v>
      </c>
      <c r="P295" s="472">
        <v>328</v>
      </c>
      <c r="Q295" s="472">
        <v>250</v>
      </c>
      <c r="R295" s="472">
        <v>204</v>
      </c>
      <c r="S295" s="472">
        <v>163</v>
      </c>
      <c r="T295" s="472"/>
      <c r="U295" s="472">
        <v>74</v>
      </c>
      <c r="V295" s="472">
        <v>619</v>
      </c>
      <c r="W295" s="472">
        <v>94</v>
      </c>
      <c r="X295" s="472">
        <v>410</v>
      </c>
      <c r="Y295" s="472">
        <v>476</v>
      </c>
    </row>
    <row r="296" spans="1:25" x14ac:dyDescent="0.2">
      <c r="A296" s="471" t="s">
        <v>1079</v>
      </c>
      <c r="B296" s="437" t="s">
        <v>1080</v>
      </c>
      <c r="C296" s="473">
        <v>97420</v>
      </c>
      <c r="D296" s="437" t="s">
        <v>452</v>
      </c>
      <c r="E296" s="473">
        <v>0</v>
      </c>
      <c r="F296" s="472">
        <v>196</v>
      </c>
      <c r="G296" s="472">
        <v>503</v>
      </c>
      <c r="H296" s="472">
        <v>68</v>
      </c>
      <c r="I296" s="472">
        <v>33</v>
      </c>
      <c r="J296" s="472">
        <v>13</v>
      </c>
      <c r="K296" s="472">
        <v>82</v>
      </c>
      <c r="L296" s="472">
        <v>18</v>
      </c>
      <c r="M296" s="472">
        <v>212</v>
      </c>
      <c r="N296" s="472">
        <v>34</v>
      </c>
      <c r="O296" s="472">
        <v>28</v>
      </c>
      <c r="P296" s="472">
        <v>49</v>
      </c>
      <c r="Q296" s="472">
        <v>37</v>
      </c>
      <c r="R296" s="472">
        <v>32</v>
      </c>
      <c r="S296" s="472">
        <v>32</v>
      </c>
      <c r="T296" s="472"/>
      <c r="U296" s="472">
        <v>12</v>
      </c>
      <c r="V296" s="472">
        <v>29</v>
      </c>
      <c r="W296" s="472">
        <v>20</v>
      </c>
      <c r="X296" s="472">
        <v>59</v>
      </c>
      <c r="Y296" s="472">
        <v>59</v>
      </c>
    </row>
    <row r="297" spans="1:25" x14ac:dyDescent="0.2">
      <c r="A297" s="471" t="s">
        <v>1081</v>
      </c>
      <c r="B297" s="437" t="s">
        <v>1065</v>
      </c>
      <c r="C297" s="473">
        <v>97422</v>
      </c>
      <c r="D297" s="437" t="s">
        <v>45</v>
      </c>
      <c r="E297" s="473">
        <v>0</v>
      </c>
      <c r="F297" s="472">
        <v>1002</v>
      </c>
      <c r="G297" s="472">
        <v>1990</v>
      </c>
      <c r="H297" s="472">
        <v>557</v>
      </c>
      <c r="I297" s="472">
        <v>219</v>
      </c>
      <c r="J297" s="472">
        <v>54</v>
      </c>
      <c r="K297" s="472">
        <v>172</v>
      </c>
      <c r="L297" s="472">
        <v>51</v>
      </c>
      <c r="M297" s="472">
        <v>766</v>
      </c>
      <c r="N297" s="472">
        <v>105</v>
      </c>
      <c r="O297" s="472">
        <v>108</v>
      </c>
      <c r="P297" s="472">
        <v>205</v>
      </c>
      <c r="Q297" s="472">
        <v>146</v>
      </c>
      <c r="R297" s="472">
        <v>108</v>
      </c>
      <c r="S297" s="472">
        <v>94</v>
      </c>
      <c r="T297" s="472">
        <v>49</v>
      </c>
      <c r="U297" s="472">
        <v>64</v>
      </c>
      <c r="V297" s="472">
        <v>707</v>
      </c>
      <c r="W297" s="472">
        <v>100</v>
      </c>
      <c r="X297" s="472">
        <v>259</v>
      </c>
      <c r="Y297" s="472">
        <v>324</v>
      </c>
    </row>
    <row r="298" spans="1:25" x14ac:dyDescent="0.2">
      <c r="A298" s="471" t="s">
        <v>1082</v>
      </c>
      <c r="B298" s="437" t="s">
        <v>1083</v>
      </c>
      <c r="C298" s="473">
        <v>97422</v>
      </c>
      <c r="D298" s="437" t="s">
        <v>45</v>
      </c>
      <c r="E298" s="473">
        <v>0</v>
      </c>
      <c r="F298" s="472">
        <v>697</v>
      </c>
      <c r="G298" s="472">
        <v>1508</v>
      </c>
      <c r="H298" s="472">
        <v>320</v>
      </c>
      <c r="I298" s="472">
        <v>166</v>
      </c>
      <c r="J298" s="472">
        <v>49</v>
      </c>
      <c r="K298" s="472">
        <v>162</v>
      </c>
      <c r="L298" s="472">
        <v>38</v>
      </c>
      <c r="M298" s="472">
        <v>601</v>
      </c>
      <c r="N298" s="472">
        <v>78</v>
      </c>
      <c r="O298" s="472">
        <v>101</v>
      </c>
      <c r="P298" s="472">
        <v>147</v>
      </c>
      <c r="Q298" s="472">
        <v>112</v>
      </c>
      <c r="R298" s="472">
        <v>99</v>
      </c>
      <c r="S298" s="472">
        <v>64</v>
      </c>
      <c r="T298" s="472">
        <v>32</v>
      </c>
      <c r="U298" s="472">
        <v>42</v>
      </c>
      <c r="V298" s="472">
        <v>422</v>
      </c>
      <c r="W298" s="472">
        <v>58</v>
      </c>
      <c r="X298" s="472">
        <v>172</v>
      </c>
      <c r="Y298" s="472">
        <v>211</v>
      </c>
    </row>
    <row r="299" spans="1:25" x14ac:dyDescent="0.2">
      <c r="A299" s="471" t="s">
        <v>1084</v>
      </c>
      <c r="B299" s="437" t="s">
        <v>1085</v>
      </c>
      <c r="C299" s="473">
        <v>97422</v>
      </c>
      <c r="D299" s="437" t="s">
        <v>45</v>
      </c>
      <c r="E299" s="473">
        <v>5</v>
      </c>
      <c r="F299" s="472"/>
      <c r="G299" s="472"/>
      <c r="H299" s="472"/>
      <c r="I299" s="472"/>
      <c r="J299" s="472"/>
      <c r="K299" s="472"/>
      <c r="L299" s="472"/>
      <c r="M299" s="472"/>
      <c r="N299" s="472"/>
      <c r="O299" s="472"/>
      <c r="P299" s="472"/>
      <c r="Q299" s="472"/>
      <c r="R299" s="472"/>
      <c r="S299" s="472"/>
      <c r="T299" s="472"/>
      <c r="U299" s="472"/>
      <c r="V299" s="472"/>
      <c r="W299" s="472"/>
      <c r="X299" s="472"/>
      <c r="Y299" s="472"/>
    </row>
    <row r="300" spans="1:25" x14ac:dyDescent="0.2">
      <c r="A300" s="471" t="s">
        <v>1086</v>
      </c>
      <c r="B300" s="437" t="s">
        <v>1087</v>
      </c>
      <c r="C300" s="473">
        <v>97422</v>
      </c>
      <c r="D300" s="437" t="s">
        <v>45</v>
      </c>
      <c r="E300" s="473">
        <v>0</v>
      </c>
      <c r="F300" s="472">
        <v>476</v>
      </c>
      <c r="G300" s="472">
        <v>1019</v>
      </c>
      <c r="H300" s="472">
        <v>213</v>
      </c>
      <c r="I300" s="472">
        <v>118</v>
      </c>
      <c r="J300" s="472">
        <v>31</v>
      </c>
      <c r="K300" s="472">
        <v>114</v>
      </c>
      <c r="L300" s="472">
        <v>15</v>
      </c>
      <c r="M300" s="472">
        <v>398</v>
      </c>
      <c r="N300" s="472">
        <v>47</v>
      </c>
      <c r="O300" s="472">
        <v>70</v>
      </c>
      <c r="P300" s="472">
        <v>90</v>
      </c>
      <c r="Q300" s="472">
        <v>77</v>
      </c>
      <c r="R300" s="472">
        <v>61</v>
      </c>
      <c r="S300" s="472">
        <v>53</v>
      </c>
      <c r="T300" s="472">
        <v>8</v>
      </c>
      <c r="U300" s="472">
        <v>30</v>
      </c>
      <c r="V300" s="472">
        <v>208</v>
      </c>
      <c r="W300" s="472">
        <v>46</v>
      </c>
      <c r="X300" s="472">
        <v>115</v>
      </c>
      <c r="Y300" s="472">
        <v>152</v>
      </c>
    </row>
    <row r="301" spans="1:25" x14ac:dyDescent="0.2">
      <c r="A301" s="471" t="s">
        <v>1088</v>
      </c>
      <c r="B301" s="437" t="s">
        <v>1089</v>
      </c>
      <c r="C301" s="473">
        <v>97422</v>
      </c>
      <c r="D301" s="437" t="s">
        <v>45</v>
      </c>
      <c r="E301" s="473">
        <v>0</v>
      </c>
      <c r="F301" s="472">
        <v>1011</v>
      </c>
      <c r="G301" s="472">
        <v>1965</v>
      </c>
      <c r="H301" s="472">
        <v>543</v>
      </c>
      <c r="I301" s="472">
        <v>204</v>
      </c>
      <c r="J301" s="472">
        <v>63</v>
      </c>
      <c r="K301" s="472">
        <v>201</v>
      </c>
      <c r="L301" s="472">
        <v>34</v>
      </c>
      <c r="M301" s="472">
        <v>689</v>
      </c>
      <c r="N301" s="472">
        <v>104</v>
      </c>
      <c r="O301" s="472">
        <v>90</v>
      </c>
      <c r="P301" s="472">
        <v>159</v>
      </c>
      <c r="Q301" s="472">
        <v>142</v>
      </c>
      <c r="R301" s="472">
        <v>100</v>
      </c>
      <c r="S301" s="472">
        <v>94</v>
      </c>
      <c r="T301" s="472">
        <v>147</v>
      </c>
      <c r="U301" s="472">
        <v>101</v>
      </c>
      <c r="V301" s="472">
        <v>611</v>
      </c>
      <c r="W301" s="472">
        <v>54</v>
      </c>
      <c r="X301" s="472">
        <v>263</v>
      </c>
      <c r="Y301" s="472">
        <v>266</v>
      </c>
    </row>
    <row r="302" spans="1:25" x14ac:dyDescent="0.2">
      <c r="A302" s="471">
        <v>974220106</v>
      </c>
      <c r="B302" s="437" t="s">
        <v>1090</v>
      </c>
      <c r="C302" s="471">
        <v>97422</v>
      </c>
      <c r="D302" s="437" t="s">
        <v>45</v>
      </c>
      <c r="E302" s="471">
        <v>0</v>
      </c>
      <c r="F302" s="472">
        <v>1321</v>
      </c>
      <c r="G302" s="472">
        <v>2759</v>
      </c>
      <c r="H302" s="472">
        <v>646</v>
      </c>
      <c r="I302" s="472">
        <v>340</v>
      </c>
      <c r="J302" s="472">
        <v>59</v>
      </c>
      <c r="K302" s="472">
        <v>276</v>
      </c>
      <c r="L302" s="472">
        <v>56</v>
      </c>
      <c r="M302" s="472">
        <v>1104</v>
      </c>
      <c r="N302" s="472">
        <v>148</v>
      </c>
      <c r="O302" s="472">
        <v>148</v>
      </c>
      <c r="P302" s="472">
        <v>285</v>
      </c>
      <c r="Q302" s="472">
        <v>235</v>
      </c>
      <c r="R302" s="472">
        <v>167</v>
      </c>
      <c r="S302" s="472">
        <v>121</v>
      </c>
      <c r="T302" s="472">
        <v>101</v>
      </c>
      <c r="U302" s="472">
        <v>94</v>
      </c>
      <c r="V302" s="472">
        <v>808</v>
      </c>
      <c r="W302" s="472">
        <v>113</v>
      </c>
      <c r="X302" s="472">
        <v>323</v>
      </c>
      <c r="Y302" s="472">
        <v>405</v>
      </c>
    </row>
    <row r="303" spans="1:25" x14ac:dyDescent="0.2">
      <c r="A303" s="471">
        <v>974220107</v>
      </c>
      <c r="B303" s="437" t="s">
        <v>1091</v>
      </c>
      <c r="C303" s="471">
        <v>97422</v>
      </c>
      <c r="D303" s="437" t="s">
        <v>45</v>
      </c>
      <c r="E303" s="471">
        <v>0</v>
      </c>
      <c r="F303" s="472">
        <v>887</v>
      </c>
      <c r="G303" s="472">
        <v>1676</v>
      </c>
      <c r="H303" s="472">
        <v>529</v>
      </c>
      <c r="I303" s="472">
        <v>210</v>
      </c>
      <c r="J303" s="472">
        <v>38</v>
      </c>
      <c r="K303" s="472">
        <v>110</v>
      </c>
      <c r="L303" s="472">
        <v>29</v>
      </c>
      <c r="M303" s="472">
        <v>642</v>
      </c>
      <c r="N303" s="472">
        <v>99</v>
      </c>
      <c r="O303" s="472">
        <v>94</v>
      </c>
      <c r="P303" s="472">
        <v>154</v>
      </c>
      <c r="Q303" s="472">
        <v>135</v>
      </c>
      <c r="R303" s="472">
        <v>92</v>
      </c>
      <c r="S303" s="472">
        <v>68</v>
      </c>
      <c r="T303" s="472">
        <v>29</v>
      </c>
      <c r="U303" s="472">
        <v>60</v>
      </c>
      <c r="V303" s="472">
        <v>634</v>
      </c>
      <c r="W303" s="472">
        <v>70</v>
      </c>
      <c r="X303" s="472">
        <v>202</v>
      </c>
      <c r="Y303" s="472">
        <v>360</v>
      </c>
    </row>
    <row r="304" spans="1:25" x14ac:dyDescent="0.2">
      <c r="A304" s="471">
        <v>974220201</v>
      </c>
      <c r="B304" s="437" t="s">
        <v>1092</v>
      </c>
      <c r="C304" s="471">
        <v>97422</v>
      </c>
      <c r="D304" s="437" t="s">
        <v>45</v>
      </c>
      <c r="E304" s="471">
        <v>0</v>
      </c>
      <c r="F304" s="472">
        <v>1027</v>
      </c>
      <c r="G304" s="472">
        <v>2465</v>
      </c>
      <c r="H304" s="472">
        <v>390</v>
      </c>
      <c r="I304" s="472">
        <v>229</v>
      </c>
      <c r="J304" s="472">
        <v>58</v>
      </c>
      <c r="K304" s="472">
        <v>350</v>
      </c>
      <c r="L304" s="472">
        <v>65</v>
      </c>
      <c r="M304" s="472">
        <v>1030</v>
      </c>
      <c r="N304" s="472">
        <v>125</v>
      </c>
      <c r="O304" s="472">
        <v>123</v>
      </c>
      <c r="P304" s="472">
        <v>263</v>
      </c>
      <c r="Q304" s="472">
        <v>236</v>
      </c>
      <c r="R304" s="472">
        <v>163</v>
      </c>
      <c r="S304" s="472">
        <v>120</v>
      </c>
      <c r="T304" s="472">
        <v>16</v>
      </c>
      <c r="U304" s="472">
        <v>53</v>
      </c>
      <c r="V304" s="472">
        <v>352</v>
      </c>
      <c r="W304" s="472">
        <v>76</v>
      </c>
      <c r="X304" s="472">
        <v>294</v>
      </c>
      <c r="Y304" s="472">
        <v>340</v>
      </c>
    </row>
    <row r="305" spans="1:25" x14ac:dyDescent="0.2">
      <c r="A305" s="471">
        <v>974220202</v>
      </c>
      <c r="B305" s="437" t="s">
        <v>1093</v>
      </c>
      <c r="C305" s="471">
        <v>97422</v>
      </c>
      <c r="D305" s="437" t="s">
        <v>45</v>
      </c>
      <c r="E305" s="471">
        <v>0</v>
      </c>
      <c r="F305" s="472">
        <v>815</v>
      </c>
      <c r="G305" s="472">
        <v>1970</v>
      </c>
      <c r="H305" s="472">
        <v>296</v>
      </c>
      <c r="I305" s="472">
        <v>200</v>
      </c>
      <c r="J305" s="472">
        <v>47</v>
      </c>
      <c r="K305" s="472">
        <v>272</v>
      </c>
      <c r="L305" s="472">
        <v>43</v>
      </c>
      <c r="M305" s="472">
        <v>837</v>
      </c>
      <c r="N305" s="472">
        <v>121</v>
      </c>
      <c r="O305" s="472">
        <v>129</v>
      </c>
      <c r="P305" s="472">
        <v>217</v>
      </c>
      <c r="Q305" s="472">
        <v>172</v>
      </c>
      <c r="R305" s="472">
        <v>112</v>
      </c>
      <c r="S305" s="472">
        <v>86</v>
      </c>
      <c r="T305" s="472">
        <v>39</v>
      </c>
      <c r="U305" s="472">
        <v>61</v>
      </c>
      <c r="V305" s="472">
        <v>363</v>
      </c>
      <c r="W305" s="472">
        <v>59</v>
      </c>
      <c r="X305" s="472">
        <v>208</v>
      </c>
      <c r="Y305" s="472">
        <v>216</v>
      </c>
    </row>
    <row r="306" spans="1:25" x14ac:dyDescent="0.2">
      <c r="A306" s="471">
        <v>974220203</v>
      </c>
      <c r="B306" s="437" t="s">
        <v>1094</v>
      </c>
      <c r="C306" s="471">
        <v>97422</v>
      </c>
      <c r="D306" s="437" t="s">
        <v>45</v>
      </c>
      <c r="E306" s="471">
        <v>0</v>
      </c>
      <c r="F306" s="472">
        <v>1785</v>
      </c>
      <c r="G306" s="472">
        <v>3812</v>
      </c>
      <c r="H306" s="472">
        <v>876</v>
      </c>
      <c r="I306" s="472">
        <v>355</v>
      </c>
      <c r="J306" s="472">
        <v>80</v>
      </c>
      <c r="K306" s="472">
        <v>474</v>
      </c>
      <c r="L306" s="472">
        <v>83</v>
      </c>
      <c r="M306" s="472">
        <v>1477</v>
      </c>
      <c r="N306" s="472">
        <v>223</v>
      </c>
      <c r="O306" s="472">
        <v>216</v>
      </c>
      <c r="P306" s="472">
        <v>370</v>
      </c>
      <c r="Q306" s="472">
        <v>294</v>
      </c>
      <c r="R306" s="472">
        <v>222</v>
      </c>
      <c r="S306" s="472">
        <v>152</v>
      </c>
      <c r="T306" s="472">
        <v>297</v>
      </c>
      <c r="U306" s="472">
        <v>128</v>
      </c>
      <c r="V306" s="472">
        <v>925</v>
      </c>
      <c r="W306" s="472">
        <v>121</v>
      </c>
      <c r="X306" s="472">
        <v>421</v>
      </c>
      <c r="Y306" s="472">
        <v>467</v>
      </c>
    </row>
    <row r="307" spans="1:25" x14ac:dyDescent="0.2">
      <c r="A307" s="471">
        <v>974220204</v>
      </c>
      <c r="B307" s="437" t="s">
        <v>1095</v>
      </c>
      <c r="C307" s="471">
        <v>97422</v>
      </c>
      <c r="D307" s="437" t="s">
        <v>45</v>
      </c>
      <c r="E307" s="471">
        <v>0</v>
      </c>
      <c r="F307" s="472">
        <v>869</v>
      </c>
      <c r="G307" s="472">
        <v>2114</v>
      </c>
      <c r="H307" s="472">
        <v>335</v>
      </c>
      <c r="I307" s="472">
        <v>202</v>
      </c>
      <c r="J307" s="472">
        <v>60</v>
      </c>
      <c r="K307" s="472">
        <v>272</v>
      </c>
      <c r="L307" s="472">
        <v>60</v>
      </c>
      <c r="M307" s="472">
        <v>921</v>
      </c>
      <c r="N307" s="472">
        <v>112</v>
      </c>
      <c r="O307" s="472">
        <v>137</v>
      </c>
      <c r="P307" s="472">
        <v>232</v>
      </c>
      <c r="Q307" s="472">
        <v>204</v>
      </c>
      <c r="R307" s="472">
        <v>136</v>
      </c>
      <c r="S307" s="472">
        <v>100</v>
      </c>
      <c r="T307" s="472">
        <v>19</v>
      </c>
      <c r="U307" s="472">
        <v>45</v>
      </c>
      <c r="V307" s="472">
        <v>367</v>
      </c>
      <c r="W307" s="472">
        <v>85</v>
      </c>
      <c r="X307" s="472">
        <v>212</v>
      </c>
      <c r="Y307" s="472">
        <v>304</v>
      </c>
    </row>
    <row r="308" spans="1:25" x14ac:dyDescent="0.2">
      <c r="A308" s="471">
        <v>974220301</v>
      </c>
      <c r="B308" s="437" t="s">
        <v>1096</v>
      </c>
      <c r="C308" s="471">
        <v>97422</v>
      </c>
      <c r="D308" s="437" t="s">
        <v>45</v>
      </c>
      <c r="E308" s="471">
        <v>0</v>
      </c>
      <c r="F308" s="472">
        <v>1615</v>
      </c>
      <c r="G308" s="472">
        <v>3936</v>
      </c>
      <c r="H308" s="472">
        <v>573</v>
      </c>
      <c r="I308" s="472">
        <v>424</v>
      </c>
      <c r="J308" s="472">
        <v>97</v>
      </c>
      <c r="K308" s="472">
        <v>521</v>
      </c>
      <c r="L308" s="472">
        <v>88</v>
      </c>
      <c r="M308" s="472">
        <v>1706</v>
      </c>
      <c r="N308" s="472">
        <v>219</v>
      </c>
      <c r="O308" s="472">
        <v>270</v>
      </c>
      <c r="P308" s="472">
        <v>459</v>
      </c>
      <c r="Q308" s="472">
        <v>357</v>
      </c>
      <c r="R308" s="472">
        <v>243</v>
      </c>
      <c r="S308" s="472">
        <v>158</v>
      </c>
      <c r="T308" s="472">
        <v>19</v>
      </c>
      <c r="U308" s="472">
        <v>104</v>
      </c>
      <c r="V308" s="472">
        <v>724</v>
      </c>
      <c r="W308" s="472">
        <v>149</v>
      </c>
      <c r="X308" s="472">
        <v>419</v>
      </c>
      <c r="Y308" s="472">
        <v>561</v>
      </c>
    </row>
    <row r="309" spans="1:25" x14ac:dyDescent="0.2">
      <c r="A309" s="471">
        <v>974220401</v>
      </c>
      <c r="B309" s="437" t="s">
        <v>1097</v>
      </c>
      <c r="C309" s="471">
        <v>97422</v>
      </c>
      <c r="D309" s="437" t="s">
        <v>45</v>
      </c>
      <c r="E309" s="471">
        <v>0</v>
      </c>
      <c r="F309" s="472">
        <v>656</v>
      </c>
      <c r="G309" s="472">
        <v>1662</v>
      </c>
      <c r="H309" s="472">
        <v>231</v>
      </c>
      <c r="I309" s="472">
        <v>157</v>
      </c>
      <c r="J309" s="472">
        <v>27</v>
      </c>
      <c r="K309" s="472">
        <v>241</v>
      </c>
      <c r="L309" s="472">
        <v>45</v>
      </c>
      <c r="M309" s="472">
        <v>742</v>
      </c>
      <c r="N309" s="472">
        <v>93</v>
      </c>
      <c r="O309" s="472">
        <v>115</v>
      </c>
      <c r="P309" s="472">
        <v>178</v>
      </c>
      <c r="Q309" s="472">
        <v>152</v>
      </c>
      <c r="R309" s="472">
        <v>124</v>
      </c>
      <c r="S309" s="472">
        <v>80</v>
      </c>
      <c r="T309" s="472">
        <v>9</v>
      </c>
      <c r="U309" s="472">
        <v>40</v>
      </c>
      <c r="V309" s="472">
        <v>234</v>
      </c>
      <c r="W309" s="472">
        <v>57</v>
      </c>
      <c r="X309" s="472">
        <v>158</v>
      </c>
      <c r="Y309" s="472">
        <v>181</v>
      </c>
    </row>
    <row r="310" spans="1:25" x14ac:dyDescent="0.2">
      <c r="A310" s="471">
        <v>974220501</v>
      </c>
      <c r="B310" s="437" t="s">
        <v>1098</v>
      </c>
      <c r="C310" s="471">
        <v>97422</v>
      </c>
      <c r="D310" s="437" t="s">
        <v>45</v>
      </c>
      <c r="E310" s="471">
        <v>0</v>
      </c>
      <c r="F310" s="472">
        <v>1264</v>
      </c>
      <c r="G310" s="472">
        <v>2914</v>
      </c>
      <c r="H310" s="472">
        <v>511</v>
      </c>
      <c r="I310" s="472">
        <v>287</v>
      </c>
      <c r="J310" s="472">
        <v>68</v>
      </c>
      <c r="K310" s="472">
        <v>398</v>
      </c>
      <c r="L310" s="472">
        <v>57</v>
      </c>
      <c r="M310" s="472">
        <v>1182</v>
      </c>
      <c r="N310" s="472">
        <v>168</v>
      </c>
      <c r="O310" s="472">
        <v>167</v>
      </c>
      <c r="P310" s="472">
        <v>283</v>
      </c>
      <c r="Q310" s="472">
        <v>240</v>
      </c>
      <c r="R310" s="472">
        <v>196</v>
      </c>
      <c r="S310" s="472">
        <v>128</v>
      </c>
      <c r="T310" s="472">
        <v>12</v>
      </c>
      <c r="U310" s="472">
        <v>75</v>
      </c>
      <c r="V310" s="472">
        <v>595</v>
      </c>
      <c r="W310" s="472">
        <v>100</v>
      </c>
      <c r="X310" s="472">
        <v>333</v>
      </c>
      <c r="Y310" s="472">
        <v>361</v>
      </c>
    </row>
    <row r="311" spans="1:25" x14ac:dyDescent="0.2">
      <c r="A311" s="471">
        <v>974220601</v>
      </c>
      <c r="B311" s="437" t="s">
        <v>1099</v>
      </c>
      <c r="C311" s="471">
        <v>97422</v>
      </c>
      <c r="D311" s="437" t="s">
        <v>45</v>
      </c>
      <c r="E311" s="471">
        <v>0</v>
      </c>
      <c r="F311" s="472">
        <v>958</v>
      </c>
      <c r="G311" s="472">
        <v>2402</v>
      </c>
      <c r="H311" s="472">
        <v>300</v>
      </c>
      <c r="I311" s="472">
        <v>248</v>
      </c>
      <c r="J311" s="472">
        <v>52</v>
      </c>
      <c r="K311" s="472">
        <v>358</v>
      </c>
      <c r="L311" s="472">
        <v>56</v>
      </c>
      <c r="M311" s="472">
        <v>1032</v>
      </c>
      <c r="N311" s="472">
        <v>148</v>
      </c>
      <c r="O311" s="472">
        <v>180</v>
      </c>
      <c r="P311" s="472">
        <v>243</v>
      </c>
      <c r="Q311" s="472">
        <v>196</v>
      </c>
      <c r="R311" s="472">
        <v>161</v>
      </c>
      <c r="S311" s="472">
        <v>104</v>
      </c>
      <c r="T311" s="472">
        <v>6</v>
      </c>
      <c r="U311" s="472">
        <v>67</v>
      </c>
      <c r="V311" s="472">
        <v>355</v>
      </c>
      <c r="W311" s="472">
        <v>70</v>
      </c>
      <c r="X311" s="472">
        <v>267</v>
      </c>
      <c r="Y311" s="472">
        <v>329</v>
      </c>
    </row>
    <row r="312" spans="1:25" x14ac:dyDescent="0.2">
      <c r="A312" s="471">
        <v>974220701</v>
      </c>
      <c r="B312" s="437" t="s">
        <v>1100</v>
      </c>
      <c r="C312" s="471">
        <v>97422</v>
      </c>
      <c r="D312" s="437" t="s">
        <v>45</v>
      </c>
      <c r="E312" s="471">
        <v>0</v>
      </c>
      <c r="F312" s="472">
        <v>929</v>
      </c>
      <c r="G312" s="472">
        <v>2312</v>
      </c>
      <c r="H312" s="472">
        <v>303</v>
      </c>
      <c r="I312" s="472">
        <v>222</v>
      </c>
      <c r="J312" s="472">
        <v>73</v>
      </c>
      <c r="K312" s="472">
        <v>331</v>
      </c>
      <c r="L312" s="472">
        <v>53</v>
      </c>
      <c r="M312" s="472">
        <v>981</v>
      </c>
      <c r="N312" s="472">
        <v>128</v>
      </c>
      <c r="O312" s="472">
        <v>138</v>
      </c>
      <c r="P312" s="472">
        <v>277</v>
      </c>
      <c r="Q312" s="472">
        <v>188</v>
      </c>
      <c r="R312" s="472">
        <v>152</v>
      </c>
      <c r="S312" s="472">
        <v>98</v>
      </c>
      <c r="T312" s="472">
        <v>7</v>
      </c>
      <c r="U312" s="472">
        <v>64</v>
      </c>
      <c r="V312" s="472">
        <v>281</v>
      </c>
      <c r="W312" s="472">
        <v>66</v>
      </c>
      <c r="X312" s="472">
        <v>257</v>
      </c>
      <c r="Y312" s="472">
        <v>333</v>
      </c>
    </row>
    <row r="313" spans="1:25" x14ac:dyDescent="0.2">
      <c r="A313" s="471">
        <v>974220801</v>
      </c>
      <c r="B313" s="437" t="s">
        <v>1101</v>
      </c>
      <c r="C313" s="471">
        <v>97422</v>
      </c>
      <c r="D313" s="437" t="s">
        <v>45</v>
      </c>
      <c r="E313" s="471">
        <v>0</v>
      </c>
      <c r="F313" s="472">
        <v>1220</v>
      </c>
      <c r="G313" s="472">
        <v>3082</v>
      </c>
      <c r="H313" s="472">
        <v>395</v>
      </c>
      <c r="I313" s="472">
        <v>322</v>
      </c>
      <c r="J313" s="472">
        <v>94</v>
      </c>
      <c r="K313" s="472">
        <v>409</v>
      </c>
      <c r="L313" s="472">
        <v>76</v>
      </c>
      <c r="M313" s="472">
        <v>1363</v>
      </c>
      <c r="N313" s="472">
        <v>200</v>
      </c>
      <c r="O313" s="472">
        <v>192</v>
      </c>
      <c r="P313" s="472">
        <v>370</v>
      </c>
      <c r="Q313" s="472">
        <v>272</v>
      </c>
      <c r="R313" s="472">
        <v>190</v>
      </c>
      <c r="S313" s="472">
        <v>139</v>
      </c>
      <c r="T313" s="472">
        <v>5</v>
      </c>
      <c r="U313" s="472">
        <v>91</v>
      </c>
      <c r="V313" s="472">
        <v>584</v>
      </c>
      <c r="W313" s="472">
        <v>83</v>
      </c>
      <c r="X313" s="472">
        <v>354</v>
      </c>
      <c r="Y313" s="472">
        <v>458</v>
      </c>
    </row>
    <row r="314" spans="1:25" x14ac:dyDescent="0.2">
      <c r="A314" s="471">
        <v>974220901</v>
      </c>
      <c r="B314" s="437" t="s">
        <v>1102</v>
      </c>
      <c r="C314" s="471">
        <v>97422</v>
      </c>
      <c r="D314" s="437" t="s">
        <v>45</v>
      </c>
      <c r="E314" s="471">
        <v>0</v>
      </c>
      <c r="F314" s="472">
        <v>1135</v>
      </c>
      <c r="G314" s="472">
        <v>2956</v>
      </c>
      <c r="H314" s="472">
        <v>373</v>
      </c>
      <c r="I314" s="472">
        <v>274</v>
      </c>
      <c r="J314" s="472">
        <v>75</v>
      </c>
      <c r="K314" s="472">
        <v>413</v>
      </c>
      <c r="L314" s="472">
        <v>84</v>
      </c>
      <c r="M314" s="472">
        <v>1337</v>
      </c>
      <c r="N314" s="472">
        <v>172</v>
      </c>
      <c r="O314" s="472">
        <v>221</v>
      </c>
      <c r="P314" s="472">
        <v>378</v>
      </c>
      <c r="Q314" s="472">
        <v>247</v>
      </c>
      <c r="R314" s="472">
        <v>174</v>
      </c>
      <c r="S314" s="472">
        <v>145</v>
      </c>
      <c r="T314" s="472">
        <v>9</v>
      </c>
      <c r="U314" s="472">
        <v>73</v>
      </c>
      <c r="V314" s="472">
        <v>456</v>
      </c>
      <c r="W314" s="472">
        <v>83</v>
      </c>
      <c r="X314" s="472">
        <v>285</v>
      </c>
      <c r="Y314" s="472">
        <v>409</v>
      </c>
    </row>
    <row r="315" spans="1:25" x14ac:dyDescent="0.2">
      <c r="A315" s="471">
        <v>974221001</v>
      </c>
      <c r="B315" s="437" t="s">
        <v>1103</v>
      </c>
      <c r="C315" s="471">
        <v>97422</v>
      </c>
      <c r="D315" s="437" t="s">
        <v>45</v>
      </c>
      <c r="E315" s="471">
        <v>0</v>
      </c>
      <c r="F315" s="472">
        <v>1014</v>
      </c>
      <c r="G315" s="472">
        <v>2513</v>
      </c>
      <c r="H315" s="472">
        <v>335</v>
      </c>
      <c r="I315" s="472">
        <v>217</v>
      </c>
      <c r="J315" s="472">
        <v>74</v>
      </c>
      <c r="K315" s="472">
        <v>388</v>
      </c>
      <c r="L315" s="472">
        <v>61</v>
      </c>
      <c r="M315" s="472">
        <v>1040</v>
      </c>
      <c r="N315" s="472">
        <v>162</v>
      </c>
      <c r="O315" s="472">
        <v>164</v>
      </c>
      <c r="P315" s="472">
        <v>251</v>
      </c>
      <c r="Q315" s="472">
        <v>198</v>
      </c>
      <c r="R315" s="472">
        <v>152</v>
      </c>
      <c r="S315" s="472">
        <v>113</v>
      </c>
      <c r="T315" s="472"/>
      <c r="U315" s="472">
        <v>81</v>
      </c>
      <c r="V315" s="472">
        <v>278</v>
      </c>
      <c r="W315" s="472">
        <v>67</v>
      </c>
      <c r="X315" s="472">
        <v>333</v>
      </c>
      <c r="Y315" s="472">
        <v>321</v>
      </c>
    </row>
    <row r="316" spans="1:25" x14ac:dyDescent="0.2">
      <c r="A316" s="471">
        <v>974221101</v>
      </c>
      <c r="B316" s="437" t="s">
        <v>1104</v>
      </c>
      <c r="C316" s="471">
        <v>97422</v>
      </c>
      <c r="D316" s="437" t="s">
        <v>45</v>
      </c>
      <c r="E316" s="471">
        <v>0</v>
      </c>
      <c r="F316" s="472">
        <v>656</v>
      </c>
      <c r="G316" s="472">
        <v>1688</v>
      </c>
      <c r="H316" s="472">
        <v>207</v>
      </c>
      <c r="I316" s="472">
        <v>127</v>
      </c>
      <c r="J316" s="472">
        <v>50</v>
      </c>
      <c r="K316" s="472">
        <v>272</v>
      </c>
      <c r="L316" s="472">
        <v>53</v>
      </c>
      <c r="M316" s="472">
        <v>712</v>
      </c>
      <c r="N316" s="472">
        <v>77</v>
      </c>
      <c r="O316" s="472">
        <v>105</v>
      </c>
      <c r="P316" s="472">
        <v>182</v>
      </c>
      <c r="Q316" s="472">
        <v>159</v>
      </c>
      <c r="R316" s="472">
        <v>124</v>
      </c>
      <c r="S316" s="472">
        <v>65</v>
      </c>
      <c r="T316" s="472"/>
      <c r="U316" s="472">
        <v>34</v>
      </c>
      <c r="V316" s="472">
        <v>179</v>
      </c>
      <c r="W316" s="472">
        <v>60</v>
      </c>
      <c r="X316" s="472">
        <v>199</v>
      </c>
      <c r="Y316" s="472">
        <v>189</v>
      </c>
    </row>
    <row r="317" spans="1:25" x14ac:dyDescent="0.2">
      <c r="A317" s="471">
        <v>974221201</v>
      </c>
      <c r="B317" s="437" t="s">
        <v>1105</v>
      </c>
      <c r="C317" s="471">
        <v>97422</v>
      </c>
      <c r="D317" s="437" t="s">
        <v>45</v>
      </c>
      <c r="E317" s="471">
        <v>0</v>
      </c>
      <c r="F317" s="472">
        <v>2188</v>
      </c>
      <c r="G317" s="472">
        <v>5457</v>
      </c>
      <c r="H317" s="472">
        <v>743</v>
      </c>
      <c r="I317" s="472">
        <v>554</v>
      </c>
      <c r="J317" s="472">
        <v>167</v>
      </c>
      <c r="K317" s="472">
        <v>724</v>
      </c>
      <c r="L317" s="472">
        <v>149</v>
      </c>
      <c r="M317" s="472">
        <v>2386</v>
      </c>
      <c r="N317" s="472">
        <v>351</v>
      </c>
      <c r="O317" s="472">
        <v>358</v>
      </c>
      <c r="P317" s="472">
        <v>614</v>
      </c>
      <c r="Q317" s="472">
        <v>458</v>
      </c>
      <c r="R317" s="472">
        <v>328</v>
      </c>
      <c r="S317" s="472">
        <v>277</v>
      </c>
      <c r="T317" s="472">
        <v>14</v>
      </c>
      <c r="U317" s="472">
        <v>148</v>
      </c>
      <c r="V317" s="472">
        <v>965</v>
      </c>
      <c r="W317" s="472">
        <v>162</v>
      </c>
      <c r="X317" s="472">
        <v>647</v>
      </c>
      <c r="Y317" s="472">
        <v>910</v>
      </c>
    </row>
    <row r="318" spans="1:25" x14ac:dyDescent="0.2">
      <c r="A318" s="471">
        <v>974221202</v>
      </c>
      <c r="B318" s="437" t="s">
        <v>1106</v>
      </c>
      <c r="C318" s="471">
        <v>97422</v>
      </c>
      <c r="D318" s="437" t="s">
        <v>45</v>
      </c>
      <c r="E318" s="471">
        <v>0</v>
      </c>
      <c r="F318" s="472">
        <v>1050</v>
      </c>
      <c r="G318" s="472">
        <v>2730</v>
      </c>
      <c r="H318" s="472">
        <v>351</v>
      </c>
      <c r="I318" s="472">
        <v>222</v>
      </c>
      <c r="J318" s="472">
        <v>69</v>
      </c>
      <c r="K318" s="472">
        <v>408</v>
      </c>
      <c r="L318" s="472">
        <v>89</v>
      </c>
      <c r="M318" s="472">
        <v>1208</v>
      </c>
      <c r="N318" s="472">
        <v>162</v>
      </c>
      <c r="O318" s="472">
        <v>171</v>
      </c>
      <c r="P318" s="472">
        <v>299</v>
      </c>
      <c r="Q318" s="472">
        <v>249</v>
      </c>
      <c r="R318" s="472">
        <v>187</v>
      </c>
      <c r="S318" s="472">
        <v>140</v>
      </c>
      <c r="T318" s="472">
        <v>7</v>
      </c>
      <c r="U318" s="472">
        <v>83</v>
      </c>
      <c r="V318" s="472">
        <v>389</v>
      </c>
      <c r="W318" s="472">
        <v>76</v>
      </c>
      <c r="X318" s="472">
        <v>280</v>
      </c>
      <c r="Y318" s="472">
        <v>396</v>
      </c>
    </row>
    <row r="319" spans="1:25" x14ac:dyDescent="0.2">
      <c r="A319" s="471">
        <v>974221203</v>
      </c>
      <c r="B319" s="437" t="s">
        <v>1107</v>
      </c>
      <c r="C319" s="471">
        <v>97422</v>
      </c>
      <c r="D319" s="437" t="s">
        <v>45</v>
      </c>
      <c r="E319" s="471">
        <v>0</v>
      </c>
      <c r="F319" s="472">
        <v>1084</v>
      </c>
      <c r="G319" s="472">
        <v>2862</v>
      </c>
      <c r="H319" s="472">
        <v>346</v>
      </c>
      <c r="I319" s="472">
        <v>220</v>
      </c>
      <c r="J319" s="472">
        <v>78</v>
      </c>
      <c r="K319" s="472">
        <v>440</v>
      </c>
      <c r="L319" s="472">
        <v>100</v>
      </c>
      <c r="M319" s="472">
        <v>1260</v>
      </c>
      <c r="N319" s="472">
        <v>193</v>
      </c>
      <c r="O319" s="472">
        <v>171</v>
      </c>
      <c r="P319" s="472">
        <v>339</v>
      </c>
      <c r="Q319" s="472">
        <v>250</v>
      </c>
      <c r="R319" s="472">
        <v>203</v>
      </c>
      <c r="S319" s="472">
        <v>104</v>
      </c>
      <c r="T319" s="472"/>
      <c r="U319" s="472">
        <v>94</v>
      </c>
      <c r="V319" s="472">
        <v>415</v>
      </c>
      <c r="W319" s="472">
        <v>65</v>
      </c>
      <c r="X319" s="472">
        <v>333</v>
      </c>
      <c r="Y319" s="472">
        <v>431</v>
      </c>
    </row>
    <row r="320" spans="1:25" x14ac:dyDescent="0.2">
      <c r="A320" s="471">
        <v>974221204</v>
      </c>
      <c r="B320" s="437" t="s">
        <v>1108</v>
      </c>
      <c r="C320" s="471">
        <v>97422</v>
      </c>
      <c r="D320" s="437" t="s">
        <v>45</v>
      </c>
      <c r="E320" s="471">
        <v>3</v>
      </c>
      <c r="F320" s="472"/>
      <c r="G320" s="472"/>
      <c r="H320" s="472"/>
      <c r="I320" s="472"/>
      <c r="J320" s="472"/>
      <c r="K320" s="472"/>
      <c r="L320" s="472"/>
      <c r="M320" s="472"/>
      <c r="N320" s="472"/>
      <c r="O320" s="472"/>
      <c r="P320" s="472"/>
      <c r="Q320" s="472"/>
      <c r="R320" s="472"/>
      <c r="S320" s="472"/>
      <c r="T320" s="472"/>
      <c r="U320" s="472"/>
      <c r="V320" s="472"/>
      <c r="W320" s="472"/>
      <c r="X320" s="472"/>
      <c r="Y320" s="472"/>
    </row>
    <row r="321" spans="1:25" x14ac:dyDescent="0.2">
      <c r="A321" s="471">
        <v>974221205</v>
      </c>
      <c r="B321" s="437" t="s">
        <v>1109</v>
      </c>
      <c r="C321" s="471">
        <v>97422</v>
      </c>
      <c r="D321" s="437" t="s">
        <v>45</v>
      </c>
      <c r="E321" s="471">
        <v>3</v>
      </c>
      <c r="F321" s="472"/>
      <c r="G321" s="472"/>
      <c r="H321" s="472"/>
      <c r="I321" s="472"/>
      <c r="J321" s="472"/>
      <c r="K321" s="472"/>
      <c r="L321" s="472"/>
      <c r="M321" s="472"/>
      <c r="N321" s="472"/>
      <c r="O321" s="472"/>
      <c r="P321" s="472"/>
      <c r="Q321" s="472"/>
      <c r="R321" s="472"/>
      <c r="S321" s="472"/>
      <c r="T321" s="472"/>
      <c r="U321" s="472"/>
      <c r="V321" s="472"/>
      <c r="W321" s="472"/>
      <c r="X321" s="472"/>
      <c r="Y321" s="472"/>
    </row>
    <row r="323" spans="1:25" ht="15" x14ac:dyDescent="0.2">
      <c r="A323" s="677" t="s">
        <v>455</v>
      </c>
      <c r="B323" s="677"/>
      <c r="C323" s="677"/>
      <c r="D323" s="677"/>
      <c r="E323" s="448"/>
      <c r="F323" s="449"/>
      <c r="G323" s="449"/>
      <c r="H323" s="449"/>
      <c r="I323" s="449"/>
    </row>
    <row r="324" spans="1:25" ht="25.5" customHeight="1" x14ac:dyDescent="0.2">
      <c r="A324" s="450" t="s">
        <v>456</v>
      </c>
      <c r="B324" s="682" t="s">
        <v>457</v>
      </c>
      <c r="C324" s="683"/>
      <c r="D324" s="683"/>
      <c r="E324" s="451"/>
      <c r="F324" s="451"/>
      <c r="G324" s="451"/>
      <c r="H324" s="451"/>
      <c r="I324" s="452"/>
    </row>
    <row r="325" spans="1:25" x14ac:dyDescent="0.2">
      <c r="A325" s="453" t="s">
        <v>323</v>
      </c>
      <c r="B325" s="453" t="s">
        <v>458</v>
      </c>
      <c r="C325" s="451"/>
      <c r="D325" s="451"/>
      <c r="E325" s="451"/>
      <c r="F325" s="451"/>
      <c r="G325" s="451"/>
      <c r="H325" s="451"/>
      <c r="I325" s="452"/>
    </row>
    <row r="326" spans="1:25" x14ac:dyDescent="0.2">
      <c r="A326" s="453" t="s">
        <v>324</v>
      </c>
      <c r="B326" s="453" t="s">
        <v>459</v>
      </c>
      <c r="C326" s="451"/>
      <c r="D326" s="451"/>
      <c r="E326" s="451"/>
      <c r="F326" s="451"/>
      <c r="G326" s="451"/>
      <c r="H326" s="451"/>
      <c r="I326" s="452"/>
    </row>
    <row r="327" spans="1:25" x14ac:dyDescent="0.2">
      <c r="A327" s="453" t="s">
        <v>460</v>
      </c>
      <c r="B327" s="453" t="s">
        <v>460</v>
      </c>
      <c r="C327" s="451"/>
      <c r="D327" s="451"/>
      <c r="E327" s="451"/>
      <c r="F327" s="451"/>
      <c r="G327" s="451"/>
      <c r="H327" s="451"/>
      <c r="I327" s="452"/>
    </row>
    <row r="328" spans="1:25" x14ac:dyDescent="0.2">
      <c r="A328" s="453" t="s">
        <v>325</v>
      </c>
      <c r="B328" s="453" t="s">
        <v>461</v>
      </c>
      <c r="C328" s="451"/>
      <c r="D328" s="451"/>
      <c r="E328" s="451"/>
      <c r="F328" s="451"/>
      <c r="G328" s="451"/>
      <c r="H328" s="451"/>
      <c r="I328" s="452"/>
    </row>
    <row r="329" spans="1:25" x14ac:dyDescent="0.2">
      <c r="A329" s="454" t="s">
        <v>326</v>
      </c>
      <c r="B329" s="454" t="s">
        <v>462</v>
      </c>
      <c r="C329" s="451"/>
      <c r="D329" s="451"/>
      <c r="E329" s="451"/>
      <c r="F329" s="451"/>
      <c r="G329" s="451"/>
      <c r="H329" s="451"/>
      <c r="I329" s="452"/>
    </row>
    <row r="330" spans="1:25" x14ac:dyDescent="0.2">
      <c r="A330" s="477" t="s">
        <v>84</v>
      </c>
      <c r="B330" s="689" t="s">
        <v>463</v>
      </c>
      <c r="C330" s="690"/>
      <c r="D330" s="690"/>
      <c r="E330" s="690"/>
      <c r="F330" s="690"/>
      <c r="G330" s="690"/>
      <c r="H330" s="690"/>
      <c r="I330" s="691"/>
    </row>
    <row r="331" spans="1:25" x14ac:dyDescent="0.2">
      <c r="A331" s="454" t="s">
        <v>327</v>
      </c>
      <c r="B331" s="454" t="s">
        <v>464</v>
      </c>
      <c r="C331" s="451"/>
      <c r="D331" s="451"/>
      <c r="E331" s="451"/>
      <c r="F331" s="451"/>
      <c r="G331" s="451"/>
      <c r="H331" s="451"/>
      <c r="I331" s="452"/>
    </row>
    <row r="332" spans="1:25" x14ac:dyDescent="0.2">
      <c r="A332" s="454" t="s">
        <v>328</v>
      </c>
      <c r="B332" s="454" t="s">
        <v>465</v>
      </c>
      <c r="C332" s="451"/>
      <c r="D332" s="451"/>
      <c r="E332" s="451"/>
      <c r="F332" s="451"/>
      <c r="G332" s="451"/>
      <c r="H332" s="451"/>
      <c r="I332" s="452"/>
    </row>
    <row r="333" spans="1:25" x14ac:dyDescent="0.2">
      <c r="A333" s="454" t="s">
        <v>329</v>
      </c>
      <c r="B333" s="454" t="s">
        <v>466</v>
      </c>
      <c r="C333" s="451"/>
      <c r="D333" s="451"/>
      <c r="E333" s="451"/>
      <c r="F333" s="451"/>
      <c r="G333" s="451"/>
      <c r="H333" s="451"/>
      <c r="I333" s="452"/>
    </row>
    <row r="334" spans="1:25" x14ac:dyDescent="0.2">
      <c r="A334" s="454" t="s">
        <v>467</v>
      </c>
      <c r="B334" s="454" t="s">
        <v>468</v>
      </c>
      <c r="C334" s="451"/>
      <c r="D334" s="451"/>
      <c r="E334" s="451"/>
      <c r="F334" s="451"/>
      <c r="G334" s="451"/>
      <c r="H334" s="451"/>
      <c r="I334" s="452"/>
    </row>
    <row r="335" spans="1:25" x14ac:dyDescent="0.2">
      <c r="A335" s="454" t="s">
        <v>331</v>
      </c>
      <c r="B335" s="454" t="s">
        <v>469</v>
      </c>
      <c r="C335" s="451"/>
      <c r="D335" s="451"/>
      <c r="E335" s="451"/>
      <c r="F335" s="451"/>
      <c r="G335" s="451"/>
      <c r="H335" s="451"/>
      <c r="I335" s="452"/>
    </row>
    <row r="336" spans="1:25" x14ac:dyDescent="0.2">
      <c r="A336" s="454" t="s">
        <v>332</v>
      </c>
      <c r="B336" s="454" t="s">
        <v>470</v>
      </c>
      <c r="C336" s="451"/>
      <c r="D336" s="451"/>
      <c r="E336" s="451"/>
      <c r="F336" s="451"/>
      <c r="G336" s="451"/>
      <c r="H336" s="451"/>
      <c r="I336" s="452"/>
    </row>
    <row r="337" spans="1:9" x14ac:dyDescent="0.2">
      <c r="A337" s="454" t="s">
        <v>333</v>
      </c>
      <c r="B337" s="454" t="s">
        <v>471</v>
      </c>
      <c r="C337" s="451"/>
      <c r="D337" s="451"/>
      <c r="E337" s="451"/>
      <c r="F337" s="451"/>
      <c r="G337" s="451"/>
      <c r="H337" s="451"/>
      <c r="I337" s="452"/>
    </row>
    <row r="338" spans="1:9" x14ac:dyDescent="0.2">
      <c r="A338" s="454" t="s">
        <v>334</v>
      </c>
      <c r="B338" s="454" t="s">
        <v>472</v>
      </c>
      <c r="C338" s="451"/>
      <c r="D338" s="451"/>
      <c r="E338" s="451"/>
      <c r="F338" s="451"/>
      <c r="G338" s="451"/>
      <c r="H338" s="451"/>
      <c r="I338" s="452"/>
    </row>
    <row r="339" spans="1:9" x14ac:dyDescent="0.2">
      <c r="A339" s="454" t="s">
        <v>335</v>
      </c>
      <c r="B339" s="454" t="s">
        <v>473</v>
      </c>
      <c r="C339" s="451"/>
      <c r="D339" s="451"/>
      <c r="E339" s="451"/>
      <c r="F339" s="451"/>
      <c r="G339" s="451"/>
      <c r="H339" s="451"/>
      <c r="I339" s="452"/>
    </row>
    <row r="340" spans="1:9" x14ac:dyDescent="0.2">
      <c r="A340" s="454" t="s">
        <v>336</v>
      </c>
      <c r="B340" s="454" t="s">
        <v>474</v>
      </c>
      <c r="C340" s="451"/>
      <c r="D340" s="451"/>
      <c r="E340" s="451"/>
      <c r="F340" s="451"/>
      <c r="G340" s="451"/>
      <c r="H340" s="451"/>
      <c r="I340" s="452"/>
    </row>
    <row r="341" spans="1:9" x14ac:dyDescent="0.2">
      <c r="A341" s="454" t="s">
        <v>337</v>
      </c>
      <c r="B341" s="454" t="s">
        <v>475</v>
      </c>
      <c r="C341" s="451"/>
      <c r="D341" s="451"/>
      <c r="E341" s="451"/>
      <c r="F341" s="451"/>
      <c r="G341" s="451"/>
      <c r="H341" s="451"/>
      <c r="I341" s="452"/>
    </row>
    <row r="342" spans="1:9" x14ac:dyDescent="0.2">
      <c r="A342" s="454" t="s">
        <v>338</v>
      </c>
      <c r="B342" s="454" t="s">
        <v>476</v>
      </c>
      <c r="C342" s="451"/>
      <c r="D342" s="451"/>
      <c r="E342" s="451"/>
      <c r="F342" s="451"/>
      <c r="G342" s="451"/>
      <c r="H342" s="451"/>
      <c r="I342" s="452"/>
    </row>
    <row r="343" spans="1:9" x14ac:dyDescent="0.2">
      <c r="A343" s="454" t="s">
        <v>339</v>
      </c>
      <c r="B343" s="454" t="s">
        <v>477</v>
      </c>
      <c r="C343" s="451"/>
      <c r="D343" s="451"/>
      <c r="E343" s="451"/>
      <c r="F343" s="451"/>
      <c r="G343" s="451"/>
      <c r="H343" s="451"/>
      <c r="I343" s="452"/>
    </row>
    <row r="344" spans="1:9" x14ac:dyDescent="0.2">
      <c r="A344" s="454" t="s">
        <v>340</v>
      </c>
      <c r="B344" s="454" t="s">
        <v>478</v>
      </c>
      <c r="C344" s="451"/>
      <c r="D344" s="451"/>
      <c r="E344" s="451"/>
      <c r="F344" s="451"/>
      <c r="G344" s="451"/>
      <c r="H344" s="451"/>
      <c r="I344" s="452"/>
    </row>
    <row r="345" spans="1:9" x14ac:dyDescent="0.2">
      <c r="A345" s="454" t="s">
        <v>341</v>
      </c>
      <c r="B345" s="454" t="s">
        <v>479</v>
      </c>
      <c r="C345" s="451"/>
      <c r="D345" s="451"/>
      <c r="E345" s="451"/>
      <c r="F345" s="451"/>
      <c r="G345" s="451"/>
      <c r="H345" s="451"/>
      <c r="I345" s="452"/>
    </row>
    <row r="346" spans="1:9" x14ac:dyDescent="0.2">
      <c r="A346" s="454" t="s">
        <v>342</v>
      </c>
      <c r="B346" s="454" t="s">
        <v>480</v>
      </c>
      <c r="C346" s="451"/>
      <c r="D346" s="451"/>
      <c r="E346" s="451"/>
      <c r="F346" s="451"/>
      <c r="G346" s="451"/>
      <c r="H346" s="451"/>
      <c r="I346" s="452"/>
    </row>
    <row r="347" spans="1:9" x14ac:dyDescent="0.2">
      <c r="A347" s="454" t="s">
        <v>343</v>
      </c>
      <c r="B347" s="454" t="s">
        <v>481</v>
      </c>
      <c r="C347" s="451"/>
      <c r="D347" s="451"/>
      <c r="E347" s="451"/>
      <c r="F347" s="451"/>
      <c r="G347" s="451"/>
      <c r="H347" s="451"/>
      <c r="I347" s="452"/>
    </row>
    <row r="348" spans="1:9" x14ac:dyDescent="0.2">
      <c r="A348" s="454" t="s">
        <v>344</v>
      </c>
      <c r="B348" s="454" t="s">
        <v>482</v>
      </c>
      <c r="C348" s="451"/>
      <c r="D348" s="451"/>
      <c r="E348" s="451"/>
      <c r="F348" s="451"/>
      <c r="G348" s="451"/>
      <c r="H348" s="451"/>
      <c r="I348" s="452"/>
    </row>
    <row r="350" spans="1:9" x14ac:dyDescent="0.2">
      <c r="A350" s="667" t="s">
        <v>483</v>
      </c>
      <c r="B350" s="667"/>
      <c r="C350" s="667"/>
      <c r="D350" s="667"/>
      <c r="E350" s="449"/>
      <c r="F350" s="449"/>
      <c r="G350" s="449"/>
      <c r="H350" s="449"/>
    </row>
    <row r="351" spans="1:9" ht="12.75" customHeight="1" x14ac:dyDescent="0.2">
      <c r="A351" s="671" t="s">
        <v>484</v>
      </c>
      <c r="B351" s="671"/>
      <c r="C351" s="671"/>
      <c r="D351" s="671"/>
      <c r="E351" s="671"/>
      <c r="F351" s="671"/>
      <c r="G351" s="671"/>
      <c r="H351" s="671"/>
      <c r="I351" s="671"/>
    </row>
    <row r="352" spans="1:9" x14ac:dyDescent="0.2">
      <c r="A352" s="684" t="s">
        <v>485</v>
      </c>
      <c r="B352" s="684"/>
      <c r="C352" s="684"/>
      <c r="D352" s="684"/>
      <c r="E352" s="684"/>
      <c r="F352" s="684"/>
      <c r="G352" s="684"/>
      <c r="H352" s="684"/>
      <c r="I352" s="684"/>
    </row>
    <row r="353" spans="1:9" x14ac:dyDescent="0.2">
      <c r="A353" s="665" t="s">
        <v>486</v>
      </c>
      <c r="B353" s="665"/>
      <c r="C353" s="665"/>
      <c r="D353" s="665"/>
      <c r="E353" s="665"/>
      <c r="F353" s="665"/>
      <c r="G353" s="665"/>
      <c r="H353" s="665"/>
      <c r="I353" s="665"/>
    </row>
    <row r="354" spans="1:9" x14ac:dyDescent="0.2">
      <c r="A354" s="686" t="s">
        <v>487</v>
      </c>
      <c r="B354" s="686"/>
      <c r="C354" s="686"/>
      <c r="D354" s="686"/>
      <c r="E354" s="686"/>
      <c r="F354" s="686"/>
      <c r="G354" s="686"/>
      <c r="H354" s="686"/>
      <c r="I354" s="686"/>
    </row>
    <row r="355" spans="1:9" x14ac:dyDescent="0.2">
      <c r="A355" s="685" t="s">
        <v>488</v>
      </c>
      <c r="B355" s="685"/>
      <c r="C355" s="685"/>
      <c r="D355" s="685"/>
      <c r="E355" s="685"/>
      <c r="F355" s="685"/>
      <c r="G355" s="685"/>
      <c r="H355" s="685"/>
      <c r="I355" s="685"/>
    </row>
    <row r="356" spans="1:9" x14ac:dyDescent="0.2">
      <c r="A356" s="686" t="s">
        <v>489</v>
      </c>
      <c r="B356" s="686"/>
      <c r="C356" s="686"/>
      <c r="D356" s="686"/>
      <c r="E356" s="686"/>
      <c r="F356" s="686"/>
      <c r="G356" s="686"/>
      <c r="H356" s="686"/>
      <c r="I356" s="686"/>
    </row>
    <row r="357" spans="1:9" x14ac:dyDescent="0.2">
      <c r="A357" s="688" t="s">
        <v>490</v>
      </c>
      <c r="B357" s="688"/>
      <c r="C357" s="688"/>
      <c r="D357" s="688"/>
      <c r="E357" s="688"/>
      <c r="F357" s="688"/>
      <c r="G357" s="688"/>
      <c r="H357" s="688"/>
      <c r="I357" s="688"/>
    </row>
    <row r="358" spans="1:9" x14ac:dyDescent="0.2">
      <c r="A358" s="459"/>
      <c r="B358" s="474"/>
      <c r="C358" s="474"/>
      <c r="D358" s="474"/>
      <c r="E358" s="474"/>
      <c r="F358" s="474"/>
      <c r="G358" s="474"/>
      <c r="H358" s="474"/>
      <c r="I358" s="474"/>
    </row>
    <row r="359" spans="1:9" ht="66.75" customHeight="1" x14ac:dyDescent="0.2">
      <c r="A359" s="675" t="s">
        <v>491</v>
      </c>
      <c r="B359" s="675"/>
      <c r="C359" s="675"/>
      <c r="D359" s="675"/>
      <c r="E359" s="675"/>
      <c r="F359" s="675"/>
      <c r="G359" s="675"/>
      <c r="H359" s="675"/>
      <c r="I359" s="675"/>
    </row>
    <row r="360" spans="1:9" ht="39.75" customHeight="1" x14ac:dyDescent="0.2">
      <c r="A360" s="669" t="s">
        <v>492</v>
      </c>
      <c r="B360" s="669"/>
      <c r="C360" s="669"/>
      <c r="D360" s="669"/>
      <c r="E360" s="669"/>
      <c r="F360" s="669"/>
      <c r="G360" s="669"/>
      <c r="H360" s="669"/>
      <c r="I360" s="669"/>
    </row>
    <row r="361" spans="1:9" x14ac:dyDescent="0.2">
      <c r="A361" s="459"/>
      <c r="B361" s="474"/>
      <c r="C361" s="474"/>
      <c r="D361" s="474"/>
      <c r="E361" s="474"/>
      <c r="F361" s="474"/>
      <c r="G361" s="474"/>
      <c r="H361" s="474"/>
      <c r="I361" s="474"/>
    </row>
    <row r="362" spans="1:9" x14ac:dyDescent="0.2">
      <c r="A362" s="475" t="s">
        <v>249</v>
      </c>
      <c r="B362" s="474"/>
      <c r="C362" s="474"/>
      <c r="D362" s="474"/>
      <c r="E362" s="474"/>
      <c r="F362" s="474"/>
      <c r="G362" s="474"/>
      <c r="H362" s="474"/>
      <c r="I362" s="474"/>
    </row>
    <row r="363" spans="1:9" ht="79.5" customHeight="1" x14ac:dyDescent="0.2">
      <c r="A363" s="676" t="s">
        <v>493</v>
      </c>
      <c r="B363" s="676"/>
      <c r="C363" s="676"/>
      <c r="D363" s="676"/>
      <c r="E363" s="676"/>
      <c r="F363" s="676"/>
      <c r="G363" s="676"/>
      <c r="H363" s="676"/>
      <c r="I363" s="474"/>
    </row>
    <row r="364" spans="1:9" ht="90.75" customHeight="1" x14ac:dyDescent="0.2">
      <c r="A364" s="671" t="s">
        <v>494</v>
      </c>
      <c r="B364" s="671"/>
      <c r="C364" s="671"/>
      <c r="D364" s="671"/>
      <c r="E364" s="671"/>
      <c r="F364" s="671"/>
      <c r="G364" s="671"/>
      <c r="H364" s="671"/>
      <c r="I364" s="474"/>
    </row>
    <row r="365" spans="1:9" ht="36.75" customHeight="1" x14ac:dyDescent="0.2">
      <c r="A365" s="665" t="s">
        <v>495</v>
      </c>
      <c r="B365" s="665"/>
      <c r="C365" s="665"/>
      <c r="D365" s="665"/>
      <c r="E365" s="665"/>
      <c r="F365" s="665"/>
      <c r="G365" s="665"/>
      <c r="H365" s="665"/>
      <c r="I365" s="474"/>
    </row>
    <row r="366" spans="1:9" x14ac:dyDescent="0.2">
      <c r="A366" s="459"/>
      <c r="B366" s="474"/>
      <c r="C366" s="474"/>
      <c r="D366" s="474"/>
      <c r="E366" s="474"/>
      <c r="F366" s="474"/>
      <c r="G366" s="474"/>
      <c r="H366" s="474"/>
      <c r="I366" s="474"/>
    </row>
    <row r="367" spans="1:9" x14ac:dyDescent="0.2">
      <c r="A367" s="478" t="s">
        <v>496</v>
      </c>
      <c r="B367" s="474"/>
      <c r="C367" s="474"/>
      <c r="D367" s="474"/>
      <c r="E367" s="474"/>
      <c r="F367" s="474"/>
      <c r="G367" s="474"/>
      <c r="H367" s="474"/>
      <c r="I367" s="474"/>
    </row>
    <row r="368" spans="1:9" x14ac:dyDescent="0.2">
      <c r="A368" s="665" t="s">
        <v>497</v>
      </c>
      <c r="B368" s="665"/>
      <c r="C368" s="665"/>
      <c r="D368" s="665"/>
      <c r="E368" s="665"/>
      <c r="F368" s="665"/>
      <c r="G368" s="665"/>
      <c r="H368" s="665"/>
      <c r="I368" s="665"/>
    </row>
    <row r="369" spans="1:9" x14ac:dyDescent="0.2">
      <c r="A369" s="665" t="s">
        <v>520</v>
      </c>
      <c r="B369" s="665"/>
      <c r="C369" s="665"/>
      <c r="D369" s="665"/>
      <c r="E369" s="665"/>
      <c r="F369" s="665"/>
      <c r="G369" s="665"/>
      <c r="H369" s="665"/>
      <c r="I369" s="665"/>
    </row>
    <row r="370" spans="1:9" ht="26.25" customHeight="1" x14ac:dyDescent="0.2">
      <c r="A370" s="665" t="s">
        <v>521</v>
      </c>
      <c r="B370" s="665"/>
      <c r="C370" s="665"/>
      <c r="D370" s="665"/>
      <c r="E370" s="665"/>
      <c r="F370" s="665"/>
      <c r="G370" s="665"/>
      <c r="H370" s="665"/>
      <c r="I370" s="665"/>
    </row>
    <row r="371" spans="1:9" x14ac:dyDescent="0.2">
      <c r="A371" s="665" t="s">
        <v>522</v>
      </c>
      <c r="B371" s="665"/>
      <c r="C371" s="665"/>
      <c r="D371" s="665"/>
      <c r="E371" s="665"/>
      <c r="F371" s="665"/>
      <c r="G371" s="665"/>
      <c r="H371" s="665"/>
      <c r="I371" s="665"/>
    </row>
    <row r="372" spans="1:9" x14ac:dyDescent="0.2">
      <c r="A372" s="665" t="s">
        <v>498</v>
      </c>
      <c r="B372" s="665"/>
      <c r="C372" s="665"/>
      <c r="D372" s="665"/>
      <c r="E372" s="665"/>
      <c r="F372" s="665"/>
      <c r="G372" s="665"/>
      <c r="H372" s="665"/>
      <c r="I372" s="665"/>
    </row>
    <row r="373" spans="1:9" x14ac:dyDescent="0.2">
      <c r="A373" s="665" t="s">
        <v>499</v>
      </c>
      <c r="B373" s="665"/>
      <c r="C373" s="665"/>
      <c r="D373" s="665"/>
      <c r="E373" s="665"/>
      <c r="F373" s="665"/>
      <c r="G373" s="665"/>
      <c r="H373" s="665"/>
      <c r="I373" s="665"/>
    </row>
    <row r="374" spans="1:9" x14ac:dyDescent="0.2">
      <c r="A374" s="459"/>
      <c r="B374" s="474"/>
      <c r="C374" s="474"/>
      <c r="D374" s="474"/>
      <c r="E374" s="474"/>
      <c r="F374" s="474"/>
      <c r="G374" s="474"/>
      <c r="H374" s="474"/>
      <c r="I374" s="474"/>
    </row>
    <row r="375" spans="1:9" x14ac:dyDescent="0.2">
      <c r="A375" s="687" t="s">
        <v>325</v>
      </c>
      <c r="B375" s="687"/>
      <c r="C375" s="687"/>
      <c r="D375" s="687"/>
      <c r="E375" s="687"/>
      <c r="F375" s="687"/>
      <c r="G375" s="687"/>
      <c r="H375" s="687"/>
      <c r="I375" s="474"/>
    </row>
    <row r="376" spans="1:9" x14ac:dyDescent="0.2">
      <c r="A376" s="476" t="s">
        <v>500</v>
      </c>
      <c r="B376" s="474"/>
      <c r="C376" s="474"/>
      <c r="D376" s="474"/>
      <c r="E376" s="474"/>
      <c r="F376" s="474"/>
      <c r="G376" s="474"/>
      <c r="H376" s="474"/>
      <c r="I376" s="474"/>
    </row>
    <row r="377" spans="1:9" x14ac:dyDescent="0.2">
      <c r="A377" s="665" t="s">
        <v>501</v>
      </c>
      <c r="B377" s="665"/>
      <c r="C377" s="665"/>
      <c r="D377" s="665"/>
      <c r="E377" s="665"/>
      <c r="F377" s="665"/>
      <c r="G377" s="665"/>
      <c r="H377" s="665"/>
      <c r="I377" s="474"/>
    </row>
    <row r="378" spans="1:9" x14ac:dyDescent="0.2">
      <c r="A378" s="459"/>
      <c r="B378" s="474"/>
      <c r="C378" s="474"/>
      <c r="D378" s="474"/>
      <c r="E378" s="474"/>
      <c r="F378" s="474"/>
      <c r="G378" s="474"/>
      <c r="H378" s="474"/>
      <c r="I378" s="474"/>
    </row>
    <row r="379" spans="1:9" x14ac:dyDescent="0.2">
      <c r="A379" s="476" t="s">
        <v>502</v>
      </c>
      <c r="B379" s="474"/>
      <c r="C379" s="474"/>
      <c r="D379" s="474"/>
      <c r="E379" s="474"/>
      <c r="F379" s="474"/>
      <c r="G379" s="474"/>
      <c r="H379" s="474"/>
      <c r="I379" s="474"/>
    </row>
    <row r="380" spans="1:9" x14ac:dyDescent="0.2">
      <c r="A380" s="665" t="s">
        <v>503</v>
      </c>
      <c r="B380" s="665"/>
      <c r="C380" s="665"/>
      <c r="D380" s="665"/>
      <c r="E380" s="665"/>
      <c r="F380" s="665"/>
      <c r="G380" s="665"/>
      <c r="H380" s="665"/>
      <c r="I380" s="474"/>
    </row>
    <row r="381" spans="1:9" ht="54" customHeight="1" x14ac:dyDescent="0.2">
      <c r="A381" s="665" t="s">
        <v>504</v>
      </c>
      <c r="B381" s="665"/>
      <c r="C381" s="665"/>
      <c r="D381" s="665"/>
      <c r="E381" s="665"/>
      <c r="F381" s="665"/>
      <c r="G381" s="665"/>
      <c r="H381" s="459"/>
      <c r="I381" s="474"/>
    </row>
    <row r="382" spans="1:9" x14ac:dyDescent="0.2">
      <c r="A382" s="665" t="s">
        <v>505</v>
      </c>
      <c r="B382" s="665"/>
      <c r="C382" s="665"/>
      <c r="D382" s="665"/>
      <c r="E382" s="665"/>
      <c r="F382" s="665"/>
      <c r="G382" s="665"/>
      <c r="H382" s="665"/>
      <c r="I382" s="665"/>
    </row>
    <row r="383" spans="1:9" x14ac:dyDescent="0.2">
      <c r="A383" s="665" t="s">
        <v>506</v>
      </c>
      <c r="B383" s="665"/>
      <c r="C383" s="665"/>
      <c r="D383" s="665"/>
      <c r="E383" s="665"/>
      <c r="F383" s="665"/>
      <c r="G383" s="665"/>
      <c r="H383" s="665"/>
      <c r="I383" s="665"/>
    </row>
    <row r="384" spans="1:9" x14ac:dyDescent="0.2">
      <c r="A384" s="459"/>
      <c r="B384" s="474"/>
      <c r="C384" s="474"/>
      <c r="D384" s="474"/>
      <c r="E384" s="474"/>
      <c r="F384" s="474"/>
      <c r="G384" s="474"/>
      <c r="H384" s="474"/>
      <c r="I384" s="474"/>
    </row>
    <row r="385" spans="1:9" x14ac:dyDescent="0.2">
      <c r="A385" s="687" t="s">
        <v>507</v>
      </c>
      <c r="B385" s="687"/>
      <c r="C385" s="687"/>
      <c r="D385" s="687"/>
      <c r="E385" s="687"/>
      <c r="F385" s="687"/>
      <c r="G385" s="687"/>
      <c r="H385" s="687"/>
      <c r="I385" s="474"/>
    </row>
    <row r="386" spans="1:9" ht="12.75" customHeight="1" x14ac:dyDescent="0.2">
      <c r="A386" s="665" t="s">
        <v>508</v>
      </c>
      <c r="B386" s="665"/>
      <c r="C386" s="665"/>
      <c r="D386" s="665"/>
      <c r="E386" s="665"/>
      <c r="F386" s="665"/>
      <c r="G386" s="665"/>
      <c r="H386" s="665"/>
      <c r="I386" s="665"/>
    </row>
    <row r="387" spans="1:9" x14ac:dyDescent="0.2">
      <c r="A387" s="665" t="s">
        <v>509</v>
      </c>
      <c r="B387" s="665"/>
      <c r="C387" s="665"/>
      <c r="D387" s="665"/>
      <c r="E387" s="665"/>
      <c r="F387" s="665"/>
      <c r="G387" s="665"/>
      <c r="H387" s="665"/>
      <c r="I387" s="665"/>
    </row>
    <row r="388" spans="1:9" x14ac:dyDescent="0.2">
      <c r="A388" s="455"/>
    </row>
    <row r="389" spans="1:9" x14ac:dyDescent="0.2">
      <c r="A389" s="687" t="s">
        <v>510</v>
      </c>
      <c r="B389" s="687"/>
      <c r="C389" s="687"/>
      <c r="D389" s="687"/>
      <c r="E389" s="687"/>
      <c r="F389" s="687"/>
      <c r="G389" s="687"/>
      <c r="H389" s="687"/>
      <c r="I389" s="474"/>
    </row>
    <row r="390" spans="1:9" x14ac:dyDescent="0.2">
      <c r="A390" s="669" t="s">
        <v>511</v>
      </c>
      <c r="B390" s="669"/>
      <c r="C390" s="474"/>
      <c r="D390" s="474"/>
      <c r="E390" s="474"/>
      <c r="F390" s="474"/>
      <c r="G390" s="474"/>
      <c r="H390" s="474"/>
      <c r="I390" s="474"/>
    </row>
    <row r="391" spans="1:9" ht="25.5" customHeight="1" x14ac:dyDescent="0.2">
      <c r="A391" s="665" t="s">
        <v>512</v>
      </c>
      <c r="B391" s="665"/>
      <c r="C391" s="665"/>
      <c r="D391" s="665"/>
      <c r="E391" s="665"/>
      <c r="F391" s="665"/>
      <c r="G391" s="665"/>
      <c r="H391" s="665"/>
      <c r="I391" s="665"/>
    </row>
    <row r="392" spans="1:9" x14ac:dyDescent="0.2">
      <c r="A392" s="459"/>
      <c r="B392" s="474"/>
      <c r="C392" s="474"/>
      <c r="D392" s="474"/>
      <c r="E392" s="474"/>
      <c r="F392" s="474"/>
      <c r="G392" s="474"/>
      <c r="H392" s="474"/>
      <c r="I392" s="474"/>
    </row>
    <row r="393" spans="1:9" x14ac:dyDescent="0.2">
      <c r="A393" s="669" t="s">
        <v>513</v>
      </c>
      <c r="B393" s="669"/>
      <c r="C393" s="474"/>
      <c r="D393" s="474"/>
      <c r="E393" s="474"/>
      <c r="F393" s="474"/>
      <c r="G393" s="474"/>
      <c r="H393" s="474"/>
      <c r="I393" s="474"/>
    </row>
    <row r="394" spans="1:9" ht="29.25" customHeight="1" x14ac:dyDescent="0.2">
      <c r="A394" s="665" t="s">
        <v>514</v>
      </c>
      <c r="B394" s="665"/>
      <c r="C394" s="665"/>
      <c r="D394" s="665"/>
      <c r="E394" s="665"/>
      <c r="F394" s="665"/>
      <c r="G394" s="665"/>
      <c r="H394" s="665"/>
      <c r="I394" s="665"/>
    </row>
    <row r="395" spans="1:9" x14ac:dyDescent="0.2">
      <c r="A395" s="455"/>
    </row>
    <row r="396" spans="1:9" x14ac:dyDescent="0.2">
      <c r="A396" s="667" t="s">
        <v>515</v>
      </c>
      <c r="B396" s="667"/>
      <c r="C396" s="667"/>
      <c r="D396" s="667"/>
      <c r="E396" s="667"/>
      <c r="F396" s="667"/>
      <c r="G396" s="667"/>
      <c r="H396" s="667"/>
    </row>
    <row r="397" spans="1:9" ht="41.25" customHeight="1" x14ac:dyDescent="0.2">
      <c r="A397" s="681" t="s">
        <v>523</v>
      </c>
      <c r="B397" s="681"/>
      <c r="C397" s="681"/>
      <c r="D397" s="681"/>
      <c r="E397" s="681"/>
      <c r="F397" s="681"/>
      <c r="G397" s="681"/>
      <c r="H397" s="681"/>
      <c r="I397" s="681"/>
    </row>
    <row r="398" spans="1:9" ht="27.75" customHeight="1" x14ac:dyDescent="0.2">
      <c r="A398" s="670" t="s">
        <v>516</v>
      </c>
      <c r="B398" s="670"/>
      <c r="C398" s="670"/>
      <c r="D398" s="670"/>
      <c r="E398" s="670"/>
      <c r="F398" s="670"/>
      <c r="G398" s="670"/>
      <c r="H398" s="670"/>
      <c r="I398" s="670"/>
    </row>
    <row r="399" spans="1:9" x14ac:dyDescent="0.2">
      <c r="A399" s="670"/>
      <c r="B399" s="670"/>
      <c r="C399" s="670"/>
      <c r="D399" s="670"/>
      <c r="E399" s="670"/>
      <c r="F399" s="670"/>
      <c r="G399" s="670"/>
      <c r="H399" s="670"/>
      <c r="I399" s="461"/>
    </row>
    <row r="400" spans="1:9" ht="15" customHeight="1" x14ac:dyDescent="0.2">
      <c r="A400" s="670" t="s">
        <v>517</v>
      </c>
      <c r="B400" s="670"/>
      <c r="C400" s="670"/>
      <c r="D400" s="670"/>
      <c r="E400" s="670"/>
      <c r="F400" s="670"/>
      <c r="G400" s="670"/>
      <c r="H400" s="670"/>
      <c r="I400" s="670"/>
    </row>
    <row r="401" spans="1:9" x14ac:dyDescent="0.2">
      <c r="A401" s="670" t="s">
        <v>518</v>
      </c>
      <c r="B401" s="670"/>
      <c r="C401" s="670"/>
      <c r="D401" s="670"/>
      <c r="E401" s="670"/>
      <c r="F401" s="670"/>
      <c r="G401" s="670"/>
      <c r="H401" s="670"/>
      <c r="I401" s="670"/>
    </row>
    <row r="402" spans="1:9" x14ac:dyDescent="0.2">
      <c r="A402" s="670" t="s">
        <v>519</v>
      </c>
      <c r="B402" s="670"/>
      <c r="C402" s="670"/>
      <c r="D402" s="670"/>
      <c r="E402" s="670"/>
      <c r="F402" s="670"/>
      <c r="G402" s="670"/>
      <c r="H402" s="670"/>
      <c r="I402" s="670"/>
    </row>
  </sheetData>
  <mergeCells count="43">
    <mergeCell ref="A323:D323"/>
    <mergeCell ref="A350:D350"/>
    <mergeCell ref="B330:I330"/>
    <mergeCell ref="A363:H363"/>
    <mergeCell ref="A356:I356"/>
    <mergeCell ref="A357:I357"/>
    <mergeCell ref="A360:I360"/>
    <mergeCell ref="A359:I359"/>
    <mergeCell ref="A372:I372"/>
    <mergeCell ref="A373:I373"/>
    <mergeCell ref="A364:H364"/>
    <mergeCell ref="A365:H365"/>
    <mergeCell ref="A368:I368"/>
    <mergeCell ref="A369:I369"/>
    <mergeCell ref="A370:I370"/>
    <mergeCell ref="A371:I371"/>
    <mergeCell ref="A386:I386"/>
    <mergeCell ref="A387:I387"/>
    <mergeCell ref="A375:H375"/>
    <mergeCell ref="A377:H377"/>
    <mergeCell ref="A380:H380"/>
    <mergeCell ref="A381:G381"/>
    <mergeCell ref="A394:I394"/>
    <mergeCell ref="A399:H399"/>
    <mergeCell ref="B324:D324"/>
    <mergeCell ref="A351:I351"/>
    <mergeCell ref="A352:I352"/>
    <mergeCell ref="A353:I353"/>
    <mergeCell ref="A355:I355"/>
    <mergeCell ref="A354:I354"/>
    <mergeCell ref="A390:B390"/>
    <mergeCell ref="A396:H396"/>
    <mergeCell ref="A391:I391"/>
    <mergeCell ref="A393:B393"/>
    <mergeCell ref="A385:H385"/>
    <mergeCell ref="A389:H389"/>
    <mergeCell ref="A382:I382"/>
    <mergeCell ref="A383:I383"/>
    <mergeCell ref="A402:I402"/>
    <mergeCell ref="A401:I401"/>
    <mergeCell ref="A400:I400"/>
    <mergeCell ref="A398:I398"/>
    <mergeCell ref="A397:I397"/>
  </mergeCells>
  <hyperlinks>
    <hyperlink ref="A8" location="Sommaire!A1" display="Sommaire" xr:uid="{77867C5D-2AF1-4CE7-AC7A-3438EFE17E02}"/>
    <hyperlink ref="C8" location="IRIS!A363" display="Définition" xr:uid="{F0D46189-CAE9-427F-AACD-9DF58B2580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3:AK48"/>
  <sheetViews>
    <sheetView showGridLines="0" topLeftCell="A7" zoomScaleNormal="100" zoomScaleSheetLayoutView="85" workbookViewId="0">
      <selection activeCell="A40" sqref="A40:XFD40"/>
    </sheetView>
  </sheetViews>
  <sheetFormatPr baseColWidth="10" defaultColWidth="11.42578125" defaultRowHeight="12.75" x14ac:dyDescent="0.2"/>
  <cols>
    <col min="1" max="1" width="21.140625" style="4" bestFit="1" customWidth="1"/>
    <col min="2" max="2" width="12.85546875" style="4" customWidth="1"/>
    <col min="3" max="3" width="14" style="4" customWidth="1"/>
    <col min="4" max="4" width="15.42578125" style="96" customWidth="1"/>
    <col min="5" max="6" width="14" style="4" customWidth="1"/>
    <col min="7" max="8" width="11.28515625" style="4" customWidth="1"/>
    <col min="9" max="14" width="14" style="4" customWidth="1"/>
    <col min="15" max="15" width="11.42578125" style="4"/>
    <col min="16" max="16" width="15" style="4" customWidth="1"/>
    <col min="17" max="17" width="16.140625" style="4" customWidth="1"/>
    <col min="18" max="18" width="12.85546875" style="4" customWidth="1"/>
    <col min="19" max="25" width="13.7109375" style="4" customWidth="1"/>
    <col min="26" max="36" width="13.28515625" style="4" customWidth="1"/>
    <col min="37" max="37" width="12.28515625" style="4" customWidth="1"/>
    <col min="38" max="16384" width="11.42578125" style="4"/>
  </cols>
  <sheetData>
    <row r="3" spans="1:37" x14ac:dyDescent="0.2">
      <c r="B3" s="505" t="s">
        <v>294</v>
      </c>
      <c r="C3" s="505"/>
      <c r="D3" s="505"/>
      <c r="E3" s="505"/>
      <c r="F3" s="505"/>
      <c r="G3" s="505"/>
      <c r="H3" s="505"/>
      <c r="I3" s="505"/>
      <c r="J3" s="505"/>
      <c r="K3" s="505"/>
      <c r="L3" s="505"/>
      <c r="M3" s="505"/>
      <c r="N3" s="505"/>
      <c r="O3" s="505"/>
      <c r="P3" s="505" t="str">
        <f>B3</f>
        <v>LES ALLOCATAIRES DE LA CAF DE LA REUNION EN 2020</v>
      </c>
      <c r="Q3" s="505"/>
      <c r="R3" s="505"/>
      <c r="S3" s="505"/>
      <c r="T3" s="505"/>
      <c r="U3" s="505"/>
      <c r="V3" s="505"/>
      <c r="W3" s="505"/>
      <c r="X3" s="505"/>
      <c r="Y3" s="505"/>
      <c r="Z3" s="505" t="str">
        <f>B3</f>
        <v>LES ALLOCATAIRES DE LA CAF DE LA REUNION EN 2020</v>
      </c>
      <c r="AA3" s="505"/>
      <c r="AB3" s="505"/>
      <c r="AC3" s="505"/>
      <c r="AD3" s="505"/>
      <c r="AE3" s="505"/>
      <c r="AF3" s="505"/>
      <c r="AG3" s="505"/>
      <c r="AH3" s="505"/>
      <c r="AI3" s="505"/>
      <c r="AJ3" s="505"/>
      <c r="AK3" s="505"/>
    </row>
    <row r="4" spans="1:37" x14ac:dyDescent="0.2">
      <c r="B4" s="96"/>
      <c r="C4" s="96"/>
      <c r="E4" s="96"/>
      <c r="F4" s="96"/>
      <c r="G4" s="96"/>
      <c r="H4" s="96"/>
      <c r="I4" s="96"/>
      <c r="J4" s="96"/>
      <c r="K4" s="96"/>
      <c r="L4" s="96"/>
      <c r="M4" s="96"/>
      <c r="N4" s="96"/>
      <c r="O4" s="96"/>
      <c r="Q4" s="155"/>
      <c r="R4" s="155"/>
      <c r="S4" s="155"/>
      <c r="T4" s="155"/>
      <c r="U4" s="155"/>
      <c r="V4" s="155"/>
      <c r="W4" s="155"/>
      <c r="X4" s="155"/>
    </row>
    <row r="5" spans="1:37" x14ac:dyDescent="0.2">
      <c r="C5" s="511" t="s">
        <v>105</v>
      </c>
      <c r="D5" s="511"/>
      <c r="E5" s="511"/>
      <c r="F5" s="511"/>
      <c r="G5" s="511"/>
      <c r="H5" s="511"/>
      <c r="I5" s="511"/>
      <c r="J5" s="511"/>
      <c r="K5" s="511"/>
      <c r="L5" s="511"/>
      <c r="M5" s="511"/>
      <c r="N5" s="13"/>
      <c r="O5" s="13"/>
      <c r="P5" s="155"/>
      <c r="Q5" s="511" t="s">
        <v>105</v>
      </c>
      <c r="R5" s="511"/>
      <c r="S5" s="511"/>
      <c r="T5" s="511"/>
      <c r="U5" s="511"/>
      <c r="V5" s="511"/>
      <c r="W5" s="511"/>
      <c r="X5" s="511"/>
      <c r="Y5" s="13"/>
      <c r="Z5" s="96"/>
      <c r="AA5" s="511" t="s">
        <v>105</v>
      </c>
      <c r="AB5" s="511"/>
      <c r="AC5" s="511"/>
      <c r="AD5" s="511"/>
      <c r="AE5" s="511"/>
      <c r="AF5" s="511"/>
      <c r="AG5" s="511"/>
      <c r="AH5" s="511"/>
      <c r="AI5" s="511"/>
      <c r="AJ5" s="511"/>
    </row>
    <row r="6" spans="1:37" s="96" customFormat="1" x14ac:dyDescent="0.2">
      <c r="B6" s="13"/>
      <c r="C6" s="511"/>
      <c r="D6" s="511"/>
      <c r="E6" s="511"/>
      <c r="F6" s="511"/>
      <c r="G6" s="511"/>
      <c r="H6" s="511"/>
      <c r="I6" s="511"/>
      <c r="J6" s="511"/>
      <c r="K6" s="511"/>
      <c r="L6" s="511"/>
      <c r="M6" s="511"/>
      <c r="N6" s="13"/>
      <c r="O6" s="13"/>
      <c r="P6" s="13"/>
      <c r="Q6" s="511"/>
      <c r="R6" s="511"/>
      <c r="S6" s="511"/>
      <c r="T6" s="511"/>
      <c r="U6" s="511"/>
      <c r="V6" s="511"/>
      <c r="W6" s="511"/>
      <c r="X6" s="511"/>
      <c r="Y6" s="13"/>
      <c r="AA6" s="511"/>
      <c r="AB6" s="511"/>
      <c r="AC6" s="511"/>
      <c r="AD6" s="511"/>
      <c r="AE6" s="511"/>
      <c r="AF6" s="511"/>
      <c r="AG6" s="511"/>
      <c r="AH6" s="511"/>
      <c r="AI6" s="511"/>
      <c r="AJ6" s="511"/>
    </row>
    <row r="9" spans="1:37" x14ac:dyDescent="0.2">
      <c r="A9" s="62" t="s">
        <v>166</v>
      </c>
    </row>
    <row r="11" spans="1:37" ht="13.5" thickBot="1" x14ac:dyDescent="0.25">
      <c r="A11" s="5"/>
      <c r="B11" s="5"/>
      <c r="C11" s="5"/>
      <c r="D11" s="5"/>
      <c r="E11" s="5"/>
      <c r="F11" s="5"/>
      <c r="G11" s="5"/>
      <c r="H11" s="5"/>
      <c r="I11" s="5"/>
      <c r="J11" s="5"/>
      <c r="K11" s="5"/>
      <c r="L11" s="5"/>
      <c r="M11" s="5"/>
      <c r="N11" s="5"/>
    </row>
    <row r="12" spans="1:37" ht="27.75" customHeight="1" thickTop="1" thickBot="1" x14ac:dyDescent="0.25">
      <c r="A12" s="517" t="s">
        <v>32</v>
      </c>
      <c r="B12" s="519" t="s">
        <v>94</v>
      </c>
      <c r="C12" s="519" t="s">
        <v>234</v>
      </c>
      <c r="D12" s="519" t="s">
        <v>233</v>
      </c>
      <c r="E12" s="531" t="s">
        <v>163</v>
      </c>
      <c r="F12" s="532"/>
      <c r="G12" s="535" t="s">
        <v>34</v>
      </c>
      <c r="H12" s="536"/>
      <c r="I12" s="536"/>
      <c r="J12" s="536"/>
      <c r="K12" s="536"/>
      <c r="L12" s="536"/>
      <c r="M12" s="536"/>
      <c r="N12" s="536"/>
      <c r="O12" s="537"/>
      <c r="P12" s="499" t="s">
        <v>81</v>
      </c>
      <c r="Q12" s="522"/>
      <c r="R12" s="500"/>
      <c r="S12" s="509" t="s">
        <v>82</v>
      </c>
      <c r="T12" s="509"/>
      <c r="U12" s="509"/>
      <c r="V12" s="509"/>
      <c r="W12" s="509"/>
      <c r="X12" s="509"/>
      <c r="Y12" s="510"/>
      <c r="Z12" s="508" t="s">
        <v>85</v>
      </c>
      <c r="AA12" s="509"/>
      <c r="AB12" s="509"/>
      <c r="AC12" s="509"/>
      <c r="AD12" s="510"/>
      <c r="AE12" s="508" t="s">
        <v>3</v>
      </c>
      <c r="AF12" s="509"/>
      <c r="AG12" s="509"/>
      <c r="AH12" s="509"/>
      <c r="AI12" s="509"/>
      <c r="AJ12" s="499" t="s">
        <v>265</v>
      </c>
      <c r="AK12" s="500"/>
    </row>
    <row r="13" spans="1:37" ht="22.5" customHeight="1" thickTop="1" x14ac:dyDescent="0.2">
      <c r="A13" s="518"/>
      <c r="B13" s="520"/>
      <c r="C13" s="520"/>
      <c r="D13" s="520"/>
      <c r="E13" s="533"/>
      <c r="F13" s="534"/>
      <c r="G13" s="525" t="s">
        <v>35</v>
      </c>
      <c r="H13" s="526"/>
      <c r="I13" s="526" t="s">
        <v>36</v>
      </c>
      <c r="J13" s="526"/>
      <c r="K13" s="526"/>
      <c r="L13" s="538" t="s">
        <v>37</v>
      </c>
      <c r="M13" s="526" t="s">
        <v>38</v>
      </c>
      <c r="N13" s="526"/>
      <c r="O13" s="530"/>
      <c r="P13" s="501" t="s">
        <v>86</v>
      </c>
      <c r="Q13" s="506" t="s">
        <v>165</v>
      </c>
      <c r="R13" s="503" t="s">
        <v>80</v>
      </c>
      <c r="S13" s="523" t="s">
        <v>208</v>
      </c>
      <c r="T13" s="523" t="s">
        <v>263</v>
      </c>
      <c r="U13" s="506" t="s">
        <v>71</v>
      </c>
      <c r="V13" s="506" t="s">
        <v>72</v>
      </c>
      <c r="W13" s="506" t="s">
        <v>73</v>
      </c>
      <c r="X13" s="506" t="s">
        <v>74</v>
      </c>
      <c r="Y13" s="503" t="s">
        <v>75</v>
      </c>
      <c r="Z13" s="501" t="s">
        <v>76</v>
      </c>
      <c r="AA13" s="506" t="s">
        <v>77</v>
      </c>
      <c r="AB13" s="506" t="s">
        <v>79</v>
      </c>
      <c r="AC13" s="506" t="s">
        <v>78</v>
      </c>
      <c r="AD13" s="503" t="s">
        <v>167</v>
      </c>
      <c r="AE13" s="528" t="s">
        <v>5</v>
      </c>
      <c r="AF13" s="514" t="s">
        <v>6</v>
      </c>
      <c r="AG13" s="516" t="s">
        <v>286</v>
      </c>
      <c r="AH13" s="514" t="s">
        <v>7</v>
      </c>
      <c r="AI13" s="512" t="s">
        <v>8</v>
      </c>
      <c r="AJ13" s="501" t="s">
        <v>266</v>
      </c>
      <c r="AK13" s="503" t="s">
        <v>267</v>
      </c>
    </row>
    <row r="14" spans="1:37" ht="29.25" customHeight="1" thickBot="1" x14ac:dyDescent="0.25">
      <c r="A14" s="518"/>
      <c r="B14" s="521"/>
      <c r="C14" s="521"/>
      <c r="D14" s="521"/>
      <c r="E14" s="33" t="s">
        <v>64</v>
      </c>
      <c r="F14" s="29" t="s">
        <v>65</v>
      </c>
      <c r="G14" s="177" t="s">
        <v>67</v>
      </c>
      <c r="H14" s="321" t="s">
        <v>66</v>
      </c>
      <c r="I14" s="175" t="s">
        <v>68</v>
      </c>
      <c r="J14" s="175" t="s">
        <v>69</v>
      </c>
      <c r="K14" s="175" t="s">
        <v>70</v>
      </c>
      <c r="L14" s="539"/>
      <c r="M14" s="175" t="s">
        <v>68</v>
      </c>
      <c r="N14" s="175" t="s">
        <v>69</v>
      </c>
      <c r="O14" s="176" t="s">
        <v>70</v>
      </c>
      <c r="P14" s="502"/>
      <c r="Q14" s="507"/>
      <c r="R14" s="504"/>
      <c r="S14" s="524"/>
      <c r="T14" s="524"/>
      <c r="U14" s="507"/>
      <c r="V14" s="507"/>
      <c r="W14" s="507"/>
      <c r="X14" s="507"/>
      <c r="Y14" s="504"/>
      <c r="Z14" s="502"/>
      <c r="AA14" s="507"/>
      <c r="AB14" s="507"/>
      <c r="AC14" s="507"/>
      <c r="AD14" s="504"/>
      <c r="AE14" s="529"/>
      <c r="AF14" s="515"/>
      <c r="AG14" s="515"/>
      <c r="AH14" s="515"/>
      <c r="AI14" s="513"/>
      <c r="AJ14" s="502"/>
      <c r="AK14" s="504"/>
    </row>
    <row r="15" spans="1:37" ht="13.5" thickTop="1" x14ac:dyDescent="0.2">
      <c r="A15" s="34" t="s">
        <v>39</v>
      </c>
      <c r="B15" s="140">
        <v>4168</v>
      </c>
      <c r="C15" s="140">
        <v>9724</v>
      </c>
      <c r="D15" s="140">
        <v>4024</v>
      </c>
      <c r="E15" s="185">
        <v>1504</v>
      </c>
      <c r="F15" s="186">
        <v>2664</v>
      </c>
      <c r="G15" s="185">
        <v>993</v>
      </c>
      <c r="H15" s="187">
        <v>744</v>
      </c>
      <c r="I15" s="187">
        <v>531</v>
      </c>
      <c r="J15" s="187">
        <v>333</v>
      </c>
      <c r="K15" s="187">
        <v>196</v>
      </c>
      <c r="L15" s="187">
        <v>228</v>
      </c>
      <c r="M15" s="187">
        <v>470</v>
      </c>
      <c r="N15" s="187">
        <v>454</v>
      </c>
      <c r="O15" s="186">
        <v>219</v>
      </c>
      <c r="P15" s="185">
        <v>1377</v>
      </c>
      <c r="Q15" s="187">
        <v>2678</v>
      </c>
      <c r="R15" s="186">
        <v>113</v>
      </c>
      <c r="S15" s="192">
        <v>29</v>
      </c>
      <c r="T15" s="187">
        <v>205</v>
      </c>
      <c r="U15" s="187">
        <v>485</v>
      </c>
      <c r="V15" s="187">
        <v>1136</v>
      </c>
      <c r="W15" s="187">
        <v>935</v>
      </c>
      <c r="X15" s="187">
        <v>857</v>
      </c>
      <c r="Y15" s="186">
        <v>520</v>
      </c>
      <c r="Z15" s="185">
        <v>1671</v>
      </c>
      <c r="AA15" s="187">
        <v>976</v>
      </c>
      <c r="AB15" s="187">
        <v>247</v>
      </c>
      <c r="AC15" s="187">
        <v>21</v>
      </c>
      <c r="AD15" s="186">
        <v>1253</v>
      </c>
      <c r="AE15" s="185">
        <v>4046</v>
      </c>
      <c r="AF15" s="187">
        <v>21</v>
      </c>
      <c r="AG15" s="187">
        <v>99</v>
      </c>
      <c r="AH15" s="497" t="s">
        <v>308</v>
      </c>
      <c r="AI15" s="498"/>
      <c r="AJ15" s="185">
        <v>4140</v>
      </c>
      <c r="AK15" s="186">
        <v>27</v>
      </c>
    </row>
    <row r="16" spans="1:37" x14ac:dyDescent="0.2">
      <c r="A16" s="35" t="s">
        <v>48</v>
      </c>
      <c r="B16" s="141">
        <v>1905</v>
      </c>
      <c r="C16" s="141">
        <v>5099</v>
      </c>
      <c r="D16" s="141">
        <v>2292</v>
      </c>
      <c r="E16" s="188">
        <v>636</v>
      </c>
      <c r="F16" s="189">
        <v>1269</v>
      </c>
      <c r="G16" s="188">
        <v>372</v>
      </c>
      <c r="H16" s="190">
        <v>258</v>
      </c>
      <c r="I16" s="190">
        <v>207</v>
      </c>
      <c r="J16" s="190">
        <v>162</v>
      </c>
      <c r="K16" s="190">
        <v>114</v>
      </c>
      <c r="L16" s="190">
        <v>132</v>
      </c>
      <c r="M16" s="190">
        <v>231</v>
      </c>
      <c r="N16" s="190">
        <v>252</v>
      </c>
      <c r="O16" s="189">
        <v>177</v>
      </c>
      <c r="P16" s="188">
        <v>795</v>
      </c>
      <c r="Q16" s="190">
        <v>1066</v>
      </c>
      <c r="R16" s="189">
        <v>44</v>
      </c>
      <c r="S16" s="191">
        <v>14</v>
      </c>
      <c r="T16" s="190">
        <v>115</v>
      </c>
      <c r="U16" s="190">
        <v>203</v>
      </c>
      <c r="V16" s="190">
        <v>547</v>
      </c>
      <c r="W16" s="190">
        <v>489</v>
      </c>
      <c r="X16" s="190">
        <v>353</v>
      </c>
      <c r="Y16" s="189">
        <v>184</v>
      </c>
      <c r="Z16" s="188">
        <v>808</v>
      </c>
      <c r="AA16" s="190">
        <v>458</v>
      </c>
      <c r="AB16" s="190">
        <v>80</v>
      </c>
      <c r="AC16" s="190">
        <v>12</v>
      </c>
      <c r="AD16" s="189">
        <v>547</v>
      </c>
      <c r="AE16" s="188">
        <v>1846</v>
      </c>
      <c r="AF16" s="190">
        <v>15</v>
      </c>
      <c r="AG16" s="190">
        <v>44</v>
      </c>
      <c r="AH16" s="383">
        <v>0</v>
      </c>
      <c r="AI16" s="384">
        <v>0</v>
      </c>
      <c r="AJ16" s="495">
        <v>1905</v>
      </c>
      <c r="AK16" s="496"/>
    </row>
    <row r="17" spans="1:37" x14ac:dyDescent="0.2">
      <c r="A17" s="35" t="s">
        <v>49</v>
      </c>
      <c r="B17" s="141">
        <v>2430</v>
      </c>
      <c r="C17" s="141">
        <v>5777</v>
      </c>
      <c r="D17" s="141">
        <v>2250</v>
      </c>
      <c r="E17" s="188">
        <v>1022</v>
      </c>
      <c r="F17" s="189">
        <v>1407</v>
      </c>
      <c r="G17" s="188">
        <v>685</v>
      </c>
      <c r="H17" s="190">
        <v>330</v>
      </c>
      <c r="I17" s="190">
        <v>207</v>
      </c>
      <c r="J17" s="190">
        <v>139</v>
      </c>
      <c r="K17" s="190">
        <v>78</v>
      </c>
      <c r="L17" s="190">
        <v>197</v>
      </c>
      <c r="M17" s="190">
        <v>333</v>
      </c>
      <c r="N17" s="190">
        <v>287</v>
      </c>
      <c r="O17" s="189">
        <v>173</v>
      </c>
      <c r="P17" s="188">
        <v>992</v>
      </c>
      <c r="Q17" s="190">
        <v>1382</v>
      </c>
      <c r="R17" s="189">
        <v>56</v>
      </c>
      <c r="S17" s="191">
        <v>11</v>
      </c>
      <c r="T17" s="190">
        <v>142</v>
      </c>
      <c r="U17" s="190">
        <v>351</v>
      </c>
      <c r="V17" s="190">
        <v>616</v>
      </c>
      <c r="W17" s="190">
        <v>523</v>
      </c>
      <c r="X17" s="190">
        <v>527</v>
      </c>
      <c r="Y17" s="189">
        <v>259</v>
      </c>
      <c r="Z17" s="188">
        <v>775</v>
      </c>
      <c r="AA17" s="190">
        <v>663</v>
      </c>
      <c r="AB17" s="190">
        <v>67</v>
      </c>
      <c r="AC17" s="190">
        <v>5</v>
      </c>
      <c r="AD17" s="189">
        <v>920</v>
      </c>
      <c r="AE17" s="188">
        <v>2363</v>
      </c>
      <c r="AF17" s="190">
        <v>49</v>
      </c>
      <c r="AG17" s="190">
        <v>16</v>
      </c>
      <c r="AH17" s="491" t="s">
        <v>308</v>
      </c>
      <c r="AI17" s="492"/>
      <c r="AJ17" s="188">
        <v>2418</v>
      </c>
      <c r="AK17" s="189">
        <v>11</v>
      </c>
    </row>
    <row r="18" spans="1:37" x14ac:dyDescent="0.2">
      <c r="A18" s="35" t="s">
        <v>50</v>
      </c>
      <c r="B18" s="141">
        <v>19068</v>
      </c>
      <c r="C18" s="141">
        <v>47173</v>
      </c>
      <c r="D18" s="141">
        <v>20517</v>
      </c>
      <c r="E18" s="188">
        <v>6625</v>
      </c>
      <c r="F18" s="189">
        <v>12443</v>
      </c>
      <c r="G18" s="188">
        <v>4403</v>
      </c>
      <c r="H18" s="190">
        <v>3268</v>
      </c>
      <c r="I18" s="190">
        <v>2265</v>
      </c>
      <c r="J18" s="190">
        <v>1506</v>
      </c>
      <c r="K18" s="190">
        <v>1310</v>
      </c>
      <c r="L18" s="190">
        <v>1146</v>
      </c>
      <c r="M18" s="190">
        <v>2090</v>
      </c>
      <c r="N18" s="190">
        <v>1960</v>
      </c>
      <c r="O18" s="189">
        <v>1120</v>
      </c>
      <c r="P18" s="188">
        <v>6403</v>
      </c>
      <c r="Q18" s="190">
        <v>12185</v>
      </c>
      <c r="R18" s="189">
        <v>480</v>
      </c>
      <c r="S18" s="191">
        <v>153</v>
      </c>
      <c r="T18" s="190">
        <v>1215</v>
      </c>
      <c r="U18" s="190">
        <v>2442</v>
      </c>
      <c r="V18" s="190">
        <v>4905</v>
      </c>
      <c r="W18" s="190">
        <v>4335</v>
      </c>
      <c r="X18" s="190">
        <v>3710</v>
      </c>
      <c r="Y18" s="189">
        <v>2305</v>
      </c>
      <c r="Z18" s="188">
        <v>6705</v>
      </c>
      <c r="AA18" s="190">
        <v>4383</v>
      </c>
      <c r="AB18" s="190">
        <v>977</v>
      </c>
      <c r="AC18" s="190">
        <v>107</v>
      </c>
      <c r="AD18" s="189">
        <v>6896</v>
      </c>
      <c r="AE18" s="188">
        <v>18726</v>
      </c>
      <c r="AF18" s="190">
        <v>35</v>
      </c>
      <c r="AG18" s="190">
        <v>278</v>
      </c>
      <c r="AH18" s="190">
        <v>17</v>
      </c>
      <c r="AI18" s="189">
        <v>12</v>
      </c>
      <c r="AJ18" s="188">
        <v>18660</v>
      </c>
      <c r="AK18" s="189">
        <v>405</v>
      </c>
    </row>
    <row r="19" spans="1:37" x14ac:dyDescent="0.2">
      <c r="A19" s="35" t="s">
        <v>51</v>
      </c>
      <c r="B19" s="141">
        <v>13330</v>
      </c>
      <c r="C19" s="141">
        <v>32049</v>
      </c>
      <c r="D19" s="141">
        <v>13954</v>
      </c>
      <c r="E19" s="188">
        <v>4867</v>
      </c>
      <c r="F19" s="189">
        <v>8463</v>
      </c>
      <c r="G19" s="188">
        <v>3501</v>
      </c>
      <c r="H19" s="190">
        <v>2250</v>
      </c>
      <c r="I19" s="190">
        <v>1576</v>
      </c>
      <c r="J19" s="190">
        <v>1066</v>
      </c>
      <c r="K19" s="190">
        <v>999</v>
      </c>
      <c r="L19" s="190">
        <v>732</v>
      </c>
      <c r="M19" s="190">
        <v>1226</v>
      </c>
      <c r="N19" s="190">
        <v>1232</v>
      </c>
      <c r="O19" s="189">
        <v>748</v>
      </c>
      <c r="P19" s="188">
        <v>3969</v>
      </c>
      <c r="Q19" s="190">
        <v>9059</v>
      </c>
      <c r="R19" s="189">
        <v>302</v>
      </c>
      <c r="S19" s="191">
        <v>129</v>
      </c>
      <c r="T19" s="190">
        <v>897</v>
      </c>
      <c r="U19" s="190">
        <v>1735</v>
      </c>
      <c r="V19" s="190">
        <v>3421</v>
      </c>
      <c r="W19" s="190">
        <v>2997</v>
      </c>
      <c r="X19" s="190">
        <v>2555</v>
      </c>
      <c r="Y19" s="189">
        <v>1594</v>
      </c>
      <c r="Z19" s="188">
        <v>4352</v>
      </c>
      <c r="AA19" s="190">
        <v>2895</v>
      </c>
      <c r="AB19" s="190">
        <v>661</v>
      </c>
      <c r="AC19" s="190">
        <v>124</v>
      </c>
      <c r="AD19" s="189">
        <v>5298</v>
      </c>
      <c r="AE19" s="188">
        <v>13057</v>
      </c>
      <c r="AF19" s="190">
        <v>58</v>
      </c>
      <c r="AG19" s="190">
        <v>198</v>
      </c>
      <c r="AH19" s="190">
        <v>9</v>
      </c>
      <c r="AI19" s="189">
        <v>8</v>
      </c>
      <c r="AJ19" s="188">
        <v>13147</v>
      </c>
      <c r="AK19" s="189">
        <v>181</v>
      </c>
    </row>
    <row r="20" spans="1:37" x14ac:dyDescent="0.2">
      <c r="A20" s="35" t="s">
        <v>60</v>
      </c>
      <c r="B20" s="141">
        <v>2108</v>
      </c>
      <c r="C20" s="141">
        <v>4946</v>
      </c>
      <c r="D20" s="141">
        <v>1965</v>
      </c>
      <c r="E20" s="188">
        <v>853</v>
      </c>
      <c r="F20" s="189">
        <v>1255</v>
      </c>
      <c r="G20" s="188">
        <v>576</v>
      </c>
      <c r="H20" s="190">
        <v>300</v>
      </c>
      <c r="I20" s="190">
        <v>230</v>
      </c>
      <c r="J20" s="190">
        <v>141</v>
      </c>
      <c r="K20" s="190">
        <v>88</v>
      </c>
      <c r="L20" s="190">
        <v>156</v>
      </c>
      <c r="M20" s="190">
        <v>274</v>
      </c>
      <c r="N20" s="190">
        <v>206</v>
      </c>
      <c r="O20" s="189">
        <v>137</v>
      </c>
      <c r="P20" s="188">
        <v>774</v>
      </c>
      <c r="Q20" s="190">
        <v>1272</v>
      </c>
      <c r="R20" s="189">
        <v>62</v>
      </c>
      <c r="S20" s="191">
        <v>16</v>
      </c>
      <c r="T20" s="190">
        <v>125</v>
      </c>
      <c r="U20" s="190">
        <v>264</v>
      </c>
      <c r="V20" s="190">
        <v>497</v>
      </c>
      <c r="W20" s="190">
        <v>480</v>
      </c>
      <c r="X20" s="190">
        <v>486</v>
      </c>
      <c r="Y20" s="189">
        <v>240</v>
      </c>
      <c r="Z20" s="188">
        <v>736</v>
      </c>
      <c r="AA20" s="190">
        <v>523</v>
      </c>
      <c r="AB20" s="190">
        <v>100</v>
      </c>
      <c r="AC20" s="190">
        <v>8</v>
      </c>
      <c r="AD20" s="189">
        <v>741</v>
      </c>
      <c r="AE20" s="188">
        <v>2057</v>
      </c>
      <c r="AF20" s="190">
        <v>22</v>
      </c>
      <c r="AG20" s="190">
        <v>28</v>
      </c>
      <c r="AH20" s="491" t="s">
        <v>308</v>
      </c>
      <c r="AI20" s="492"/>
      <c r="AJ20" s="188">
        <v>2103</v>
      </c>
      <c r="AK20" s="189">
        <v>5</v>
      </c>
    </row>
    <row r="21" spans="1:37" x14ac:dyDescent="0.2">
      <c r="A21" s="61" t="s">
        <v>52</v>
      </c>
      <c r="B21" s="69">
        <v>51714</v>
      </c>
      <c r="C21" s="69">
        <v>113162</v>
      </c>
      <c r="D21" s="69">
        <v>44945</v>
      </c>
      <c r="E21" s="70">
        <v>18546</v>
      </c>
      <c r="F21" s="71">
        <v>33167</v>
      </c>
      <c r="G21" s="70">
        <v>12865</v>
      </c>
      <c r="H21" s="319">
        <v>12564</v>
      </c>
      <c r="I21" s="319">
        <v>5994</v>
      </c>
      <c r="J21" s="319">
        <v>3476</v>
      </c>
      <c r="K21" s="319">
        <v>2668</v>
      </c>
      <c r="L21" s="319">
        <v>2640</v>
      </c>
      <c r="M21" s="319">
        <v>4680</v>
      </c>
      <c r="N21" s="319">
        <v>4514</v>
      </c>
      <c r="O21" s="71">
        <v>2312</v>
      </c>
      <c r="P21" s="70">
        <v>14495</v>
      </c>
      <c r="Q21" s="319">
        <v>35601</v>
      </c>
      <c r="R21" s="71">
        <v>1618</v>
      </c>
      <c r="S21" s="320">
        <v>1770</v>
      </c>
      <c r="T21" s="319">
        <v>4421</v>
      </c>
      <c r="U21" s="319">
        <v>5837</v>
      </c>
      <c r="V21" s="319">
        <v>11859</v>
      </c>
      <c r="W21" s="319">
        <v>11227</v>
      </c>
      <c r="X21" s="319">
        <v>9216</v>
      </c>
      <c r="Y21" s="71">
        <v>7369</v>
      </c>
      <c r="Z21" s="70">
        <v>18856</v>
      </c>
      <c r="AA21" s="319">
        <v>11783</v>
      </c>
      <c r="AB21" s="319">
        <v>3912</v>
      </c>
      <c r="AC21" s="319">
        <v>3316</v>
      </c>
      <c r="AD21" s="71">
        <v>13847</v>
      </c>
      <c r="AE21" s="70">
        <v>50536</v>
      </c>
      <c r="AF21" s="319">
        <v>39</v>
      </c>
      <c r="AG21" s="319">
        <v>1071</v>
      </c>
      <c r="AH21" s="319">
        <v>27</v>
      </c>
      <c r="AI21" s="71">
        <v>41</v>
      </c>
      <c r="AJ21" s="70">
        <v>49536</v>
      </c>
      <c r="AK21" s="71">
        <v>2163</v>
      </c>
    </row>
    <row r="22" spans="1:37" x14ac:dyDescent="0.2">
      <c r="A22" s="35" t="s">
        <v>59</v>
      </c>
      <c r="B22" s="141">
        <v>10608</v>
      </c>
      <c r="C22" s="141">
        <v>26712</v>
      </c>
      <c r="D22" s="141">
        <v>11587</v>
      </c>
      <c r="E22" s="188">
        <v>3539</v>
      </c>
      <c r="F22" s="189">
        <v>7069</v>
      </c>
      <c r="G22" s="188">
        <v>2172</v>
      </c>
      <c r="H22" s="190">
        <v>1644</v>
      </c>
      <c r="I22" s="190">
        <v>1359</v>
      </c>
      <c r="J22" s="190">
        <v>842</v>
      </c>
      <c r="K22" s="190">
        <v>561</v>
      </c>
      <c r="L22" s="190">
        <v>486</v>
      </c>
      <c r="M22" s="190">
        <v>1431</v>
      </c>
      <c r="N22" s="190">
        <v>1484</v>
      </c>
      <c r="O22" s="189">
        <v>629</v>
      </c>
      <c r="P22" s="188">
        <v>4047</v>
      </c>
      <c r="Q22" s="190">
        <v>6347</v>
      </c>
      <c r="R22" s="189">
        <v>214</v>
      </c>
      <c r="S22" s="191">
        <v>76</v>
      </c>
      <c r="T22" s="190">
        <v>605</v>
      </c>
      <c r="U22" s="190">
        <v>1393</v>
      </c>
      <c r="V22" s="190">
        <v>3015</v>
      </c>
      <c r="W22" s="190">
        <v>2644</v>
      </c>
      <c r="X22" s="190">
        <v>1911</v>
      </c>
      <c r="Y22" s="189">
        <v>961</v>
      </c>
      <c r="Z22" s="188">
        <v>4829</v>
      </c>
      <c r="AA22" s="190">
        <v>2335</v>
      </c>
      <c r="AB22" s="190">
        <v>416</v>
      </c>
      <c r="AC22" s="190">
        <v>41</v>
      </c>
      <c r="AD22" s="189">
        <v>2987</v>
      </c>
      <c r="AE22" s="188">
        <v>10281</v>
      </c>
      <c r="AF22" s="190">
        <v>25</v>
      </c>
      <c r="AG22" s="190">
        <v>286</v>
      </c>
      <c r="AH22" s="190">
        <v>11</v>
      </c>
      <c r="AI22" s="189">
        <v>5</v>
      </c>
      <c r="AJ22" s="188">
        <v>10468</v>
      </c>
      <c r="AK22" s="189">
        <v>137</v>
      </c>
    </row>
    <row r="23" spans="1:37" x14ac:dyDescent="0.2">
      <c r="A23" s="35" t="s">
        <v>61</v>
      </c>
      <c r="B23" s="141">
        <v>7267</v>
      </c>
      <c r="C23" s="141">
        <v>17966</v>
      </c>
      <c r="D23" s="141">
        <v>7577</v>
      </c>
      <c r="E23" s="188">
        <v>2571</v>
      </c>
      <c r="F23" s="189">
        <v>4696</v>
      </c>
      <c r="G23" s="188">
        <v>1618</v>
      </c>
      <c r="H23" s="190">
        <v>1121</v>
      </c>
      <c r="I23" s="190">
        <v>863</v>
      </c>
      <c r="J23" s="190">
        <v>534</v>
      </c>
      <c r="K23" s="190">
        <v>374</v>
      </c>
      <c r="L23" s="190">
        <v>406</v>
      </c>
      <c r="M23" s="190">
        <v>971</v>
      </c>
      <c r="N23" s="190">
        <v>955</v>
      </c>
      <c r="O23" s="189">
        <v>425</v>
      </c>
      <c r="P23" s="188">
        <v>2766</v>
      </c>
      <c r="Q23" s="190">
        <v>4340</v>
      </c>
      <c r="R23" s="189">
        <v>161</v>
      </c>
      <c r="S23" s="191">
        <v>37</v>
      </c>
      <c r="T23" s="190">
        <v>418</v>
      </c>
      <c r="U23" s="190">
        <v>913</v>
      </c>
      <c r="V23" s="190">
        <v>1944</v>
      </c>
      <c r="W23" s="190">
        <v>1808</v>
      </c>
      <c r="X23" s="190">
        <v>1460</v>
      </c>
      <c r="Y23" s="189">
        <v>687</v>
      </c>
      <c r="Z23" s="188">
        <v>3099</v>
      </c>
      <c r="AA23" s="190">
        <v>1658</v>
      </c>
      <c r="AB23" s="190">
        <v>311</v>
      </c>
      <c r="AC23" s="190">
        <v>19</v>
      </c>
      <c r="AD23" s="189">
        <v>2180</v>
      </c>
      <c r="AE23" s="188">
        <v>7077</v>
      </c>
      <c r="AF23" s="190">
        <v>27</v>
      </c>
      <c r="AG23" s="190">
        <v>153</v>
      </c>
      <c r="AH23" s="491">
        <v>10</v>
      </c>
      <c r="AI23" s="492"/>
      <c r="AJ23" s="188">
        <v>7194</v>
      </c>
      <c r="AK23" s="189">
        <v>73</v>
      </c>
    </row>
    <row r="24" spans="1:37" x14ac:dyDescent="0.2">
      <c r="A24" s="61" t="s">
        <v>43</v>
      </c>
      <c r="B24" s="69">
        <v>10326</v>
      </c>
      <c r="C24" s="69">
        <v>26656</v>
      </c>
      <c r="D24" s="69">
        <v>11847</v>
      </c>
      <c r="E24" s="70">
        <v>3280</v>
      </c>
      <c r="F24" s="71">
        <v>7046</v>
      </c>
      <c r="G24" s="70">
        <v>1889</v>
      </c>
      <c r="H24" s="319">
        <v>1578</v>
      </c>
      <c r="I24" s="319">
        <v>1352</v>
      </c>
      <c r="J24" s="319">
        <v>913</v>
      </c>
      <c r="K24" s="319">
        <v>550</v>
      </c>
      <c r="L24" s="319">
        <v>429</v>
      </c>
      <c r="M24" s="319">
        <v>1483</v>
      </c>
      <c r="N24" s="319">
        <v>1474</v>
      </c>
      <c r="O24" s="71">
        <v>658</v>
      </c>
      <c r="P24" s="70">
        <v>4073</v>
      </c>
      <c r="Q24" s="319">
        <v>6074</v>
      </c>
      <c r="R24" s="71">
        <v>179</v>
      </c>
      <c r="S24" s="320">
        <v>81</v>
      </c>
      <c r="T24" s="319">
        <v>691</v>
      </c>
      <c r="U24" s="319">
        <v>1356</v>
      </c>
      <c r="V24" s="319">
        <v>3038</v>
      </c>
      <c r="W24" s="319">
        <v>2654</v>
      </c>
      <c r="X24" s="319">
        <v>1702</v>
      </c>
      <c r="Y24" s="71">
        <v>803</v>
      </c>
      <c r="Z24" s="70">
        <v>4992</v>
      </c>
      <c r="AA24" s="319">
        <v>2424</v>
      </c>
      <c r="AB24" s="319">
        <v>370</v>
      </c>
      <c r="AC24" s="319">
        <v>65</v>
      </c>
      <c r="AD24" s="71">
        <v>2475</v>
      </c>
      <c r="AE24" s="70">
        <v>10048</v>
      </c>
      <c r="AF24" s="319">
        <v>12</v>
      </c>
      <c r="AG24" s="319">
        <v>243</v>
      </c>
      <c r="AH24" s="319">
        <v>14</v>
      </c>
      <c r="AI24" s="71">
        <v>9</v>
      </c>
      <c r="AJ24" s="70">
        <v>10184</v>
      </c>
      <c r="AK24" s="71">
        <v>141</v>
      </c>
    </row>
    <row r="25" spans="1:37" x14ac:dyDescent="0.2">
      <c r="A25" s="35" t="s">
        <v>44</v>
      </c>
      <c r="B25" s="141">
        <v>12542</v>
      </c>
      <c r="C25" s="141">
        <v>27479</v>
      </c>
      <c r="D25" s="141">
        <v>11171</v>
      </c>
      <c r="E25" s="188">
        <v>4664</v>
      </c>
      <c r="F25" s="189">
        <v>7878</v>
      </c>
      <c r="G25" s="188">
        <v>3437</v>
      </c>
      <c r="H25" s="190">
        <v>2799</v>
      </c>
      <c r="I25" s="190">
        <v>1588</v>
      </c>
      <c r="J25" s="190">
        <v>998</v>
      </c>
      <c r="K25" s="190">
        <v>794</v>
      </c>
      <c r="L25" s="190">
        <v>671</v>
      </c>
      <c r="M25" s="190">
        <v>834</v>
      </c>
      <c r="N25" s="190">
        <v>836</v>
      </c>
      <c r="O25" s="189">
        <v>585</v>
      </c>
      <c r="P25" s="188">
        <v>2973</v>
      </c>
      <c r="Q25" s="190">
        <v>9126</v>
      </c>
      <c r="R25" s="189">
        <v>443</v>
      </c>
      <c r="S25" s="191">
        <v>125</v>
      </c>
      <c r="T25" s="190">
        <v>835</v>
      </c>
      <c r="U25" s="190">
        <v>1403</v>
      </c>
      <c r="V25" s="190">
        <v>2721</v>
      </c>
      <c r="W25" s="190">
        <v>2694</v>
      </c>
      <c r="X25" s="190">
        <v>2650</v>
      </c>
      <c r="Y25" s="189">
        <v>2113</v>
      </c>
      <c r="Z25" s="188">
        <v>3870</v>
      </c>
      <c r="AA25" s="190">
        <v>3637</v>
      </c>
      <c r="AB25" s="190">
        <v>1047</v>
      </c>
      <c r="AC25" s="190">
        <v>119</v>
      </c>
      <c r="AD25" s="189">
        <v>3869</v>
      </c>
      <c r="AE25" s="188">
        <v>12445</v>
      </c>
      <c r="AF25" s="190" t="s">
        <v>308</v>
      </c>
      <c r="AG25" s="190">
        <v>81</v>
      </c>
      <c r="AH25" s="491">
        <v>13</v>
      </c>
      <c r="AI25" s="492"/>
      <c r="AJ25" s="188">
        <v>12178</v>
      </c>
      <c r="AK25" s="189">
        <v>363</v>
      </c>
    </row>
    <row r="26" spans="1:37" x14ac:dyDescent="0.2">
      <c r="A26" s="35" t="s">
        <v>54</v>
      </c>
      <c r="B26" s="141">
        <v>11356</v>
      </c>
      <c r="C26" s="141">
        <v>26693</v>
      </c>
      <c r="D26" s="141">
        <v>10655</v>
      </c>
      <c r="E26" s="188">
        <v>4234</v>
      </c>
      <c r="F26" s="189">
        <v>7122</v>
      </c>
      <c r="G26" s="188">
        <v>2759</v>
      </c>
      <c r="H26" s="190">
        <v>1802</v>
      </c>
      <c r="I26" s="190">
        <v>1383</v>
      </c>
      <c r="J26" s="190">
        <v>834</v>
      </c>
      <c r="K26" s="190">
        <v>353</v>
      </c>
      <c r="L26" s="190">
        <v>648</v>
      </c>
      <c r="M26" s="190">
        <v>1519</v>
      </c>
      <c r="N26" s="190">
        <v>1474</v>
      </c>
      <c r="O26" s="189">
        <v>584</v>
      </c>
      <c r="P26" s="188">
        <v>4238</v>
      </c>
      <c r="Q26" s="190">
        <v>6894</v>
      </c>
      <c r="R26" s="189">
        <v>224</v>
      </c>
      <c r="S26" s="191">
        <v>64</v>
      </c>
      <c r="T26" s="190">
        <v>554</v>
      </c>
      <c r="U26" s="190">
        <v>1377</v>
      </c>
      <c r="V26" s="190">
        <v>3061</v>
      </c>
      <c r="W26" s="190">
        <v>3046</v>
      </c>
      <c r="X26" s="190">
        <v>2230</v>
      </c>
      <c r="Y26" s="189">
        <v>1020</v>
      </c>
      <c r="Z26" s="188">
        <v>4642</v>
      </c>
      <c r="AA26" s="190">
        <v>3132</v>
      </c>
      <c r="AB26" s="190">
        <v>350</v>
      </c>
      <c r="AC26" s="190">
        <v>38</v>
      </c>
      <c r="AD26" s="189">
        <v>3194</v>
      </c>
      <c r="AE26" s="188">
        <v>11025</v>
      </c>
      <c r="AF26" s="190">
        <v>44</v>
      </c>
      <c r="AG26" s="190">
        <v>266</v>
      </c>
      <c r="AH26" s="190">
        <v>12</v>
      </c>
      <c r="AI26" s="189">
        <v>9</v>
      </c>
      <c r="AJ26" s="188">
        <v>11244</v>
      </c>
      <c r="AK26" s="189">
        <v>108</v>
      </c>
    </row>
    <row r="27" spans="1:37" x14ac:dyDescent="0.2">
      <c r="A27" s="35" t="s">
        <v>56</v>
      </c>
      <c r="B27" s="141">
        <v>32737</v>
      </c>
      <c r="C27" s="141">
        <v>76715</v>
      </c>
      <c r="D27" s="141">
        <v>30856</v>
      </c>
      <c r="E27" s="188">
        <v>12240</v>
      </c>
      <c r="F27" s="189">
        <v>20497</v>
      </c>
      <c r="G27" s="188">
        <v>8059</v>
      </c>
      <c r="H27" s="190">
        <v>5351</v>
      </c>
      <c r="I27" s="190">
        <v>4153</v>
      </c>
      <c r="J27" s="190">
        <v>2371</v>
      </c>
      <c r="K27" s="190">
        <v>1152</v>
      </c>
      <c r="L27" s="190">
        <v>1608</v>
      </c>
      <c r="M27" s="190">
        <v>4285</v>
      </c>
      <c r="N27" s="190">
        <v>4157</v>
      </c>
      <c r="O27" s="189">
        <v>1601</v>
      </c>
      <c r="P27" s="188">
        <v>11690</v>
      </c>
      <c r="Q27" s="190">
        <v>20470</v>
      </c>
      <c r="R27" s="189">
        <v>577</v>
      </c>
      <c r="S27" s="191">
        <v>190</v>
      </c>
      <c r="T27" s="190">
        <v>1784</v>
      </c>
      <c r="U27" s="190">
        <v>3737</v>
      </c>
      <c r="V27" s="190">
        <v>8524</v>
      </c>
      <c r="W27" s="190">
        <v>8930</v>
      </c>
      <c r="X27" s="190">
        <v>6585</v>
      </c>
      <c r="Y27" s="189">
        <v>2982</v>
      </c>
      <c r="Z27" s="188">
        <v>13921</v>
      </c>
      <c r="AA27" s="190">
        <v>7850</v>
      </c>
      <c r="AB27" s="190">
        <v>1034</v>
      </c>
      <c r="AC27" s="190">
        <v>154</v>
      </c>
      <c r="AD27" s="189">
        <v>9778</v>
      </c>
      <c r="AE27" s="188">
        <v>31952</v>
      </c>
      <c r="AF27" s="190">
        <v>91</v>
      </c>
      <c r="AG27" s="190">
        <v>646</v>
      </c>
      <c r="AH27" s="190">
        <v>37</v>
      </c>
      <c r="AI27" s="189">
        <v>11</v>
      </c>
      <c r="AJ27" s="188">
        <v>32402</v>
      </c>
      <c r="AK27" s="189">
        <v>330</v>
      </c>
    </row>
    <row r="28" spans="1:37" x14ac:dyDescent="0.2">
      <c r="A28" s="35" t="s">
        <v>62</v>
      </c>
      <c r="B28" s="141">
        <v>2313</v>
      </c>
      <c r="C28" s="141">
        <v>5346</v>
      </c>
      <c r="D28" s="141">
        <v>2074</v>
      </c>
      <c r="E28" s="188">
        <v>852</v>
      </c>
      <c r="F28" s="189">
        <v>1461</v>
      </c>
      <c r="G28" s="188">
        <v>602</v>
      </c>
      <c r="H28" s="190">
        <v>370</v>
      </c>
      <c r="I28" s="190">
        <v>294</v>
      </c>
      <c r="J28" s="190">
        <v>151</v>
      </c>
      <c r="K28" s="190">
        <v>70</v>
      </c>
      <c r="L28" s="190">
        <v>121</v>
      </c>
      <c r="M28" s="190">
        <v>328</v>
      </c>
      <c r="N28" s="190">
        <v>262</v>
      </c>
      <c r="O28" s="189">
        <v>115</v>
      </c>
      <c r="P28" s="188">
        <v>831</v>
      </c>
      <c r="Q28" s="190">
        <v>1444</v>
      </c>
      <c r="R28" s="189">
        <v>38</v>
      </c>
      <c r="S28" s="191">
        <v>11</v>
      </c>
      <c r="T28" s="190">
        <v>135</v>
      </c>
      <c r="U28" s="190">
        <v>289</v>
      </c>
      <c r="V28" s="190">
        <v>608</v>
      </c>
      <c r="W28" s="190">
        <v>553</v>
      </c>
      <c r="X28" s="190">
        <v>513</v>
      </c>
      <c r="Y28" s="189">
        <v>204</v>
      </c>
      <c r="Z28" s="188">
        <v>941</v>
      </c>
      <c r="AA28" s="190">
        <v>671</v>
      </c>
      <c r="AB28" s="190">
        <v>50</v>
      </c>
      <c r="AC28" s="491">
        <v>651</v>
      </c>
      <c r="AD28" s="492"/>
      <c r="AE28" s="188">
        <v>2272</v>
      </c>
      <c r="AF28" s="190">
        <v>9</v>
      </c>
      <c r="AG28" s="190">
        <v>31</v>
      </c>
      <c r="AH28" s="491" t="s">
        <v>308</v>
      </c>
      <c r="AI28" s="492"/>
      <c r="AJ28" s="188">
        <v>2302</v>
      </c>
      <c r="AK28" s="189">
        <v>11</v>
      </c>
    </row>
    <row r="29" spans="1:37" x14ac:dyDescent="0.2">
      <c r="A29" s="61" t="s">
        <v>40</v>
      </c>
      <c r="B29" s="69">
        <v>1799</v>
      </c>
      <c r="C29" s="69">
        <v>4025</v>
      </c>
      <c r="D29" s="69">
        <v>1508</v>
      </c>
      <c r="E29" s="70">
        <v>790</v>
      </c>
      <c r="F29" s="71">
        <v>1009</v>
      </c>
      <c r="G29" s="70">
        <v>560</v>
      </c>
      <c r="H29" s="319">
        <v>258</v>
      </c>
      <c r="I29" s="319">
        <v>180</v>
      </c>
      <c r="J29" s="319">
        <v>104</v>
      </c>
      <c r="K29" s="319">
        <v>52</v>
      </c>
      <c r="L29" s="319">
        <v>140</v>
      </c>
      <c r="M29" s="319">
        <v>225</v>
      </c>
      <c r="N29" s="319">
        <v>179</v>
      </c>
      <c r="O29" s="71">
        <v>101</v>
      </c>
      <c r="P29" s="70">
        <v>647</v>
      </c>
      <c r="Q29" s="319">
        <v>1113</v>
      </c>
      <c r="R29" s="71">
        <v>39</v>
      </c>
      <c r="S29" s="320">
        <v>20</v>
      </c>
      <c r="T29" s="319">
        <v>113</v>
      </c>
      <c r="U29" s="319">
        <v>216</v>
      </c>
      <c r="V29" s="319">
        <v>438</v>
      </c>
      <c r="W29" s="319">
        <v>443</v>
      </c>
      <c r="X29" s="319">
        <v>398</v>
      </c>
      <c r="Y29" s="71">
        <v>170</v>
      </c>
      <c r="Z29" s="70">
        <v>571</v>
      </c>
      <c r="AA29" s="319">
        <v>666</v>
      </c>
      <c r="AB29" s="319">
        <v>42</v>
      </c>
      <c r="AC29" s="491">
        <v>520</v>
      </c>
      <c r="AD29" s="492">
        <v>520</v>
      </c>
      <c r="AE29" s="70">
        <v>1765</v>
      </c>
      <c r="AF29" s="319">
        <v>12</v>
      </c>
      <c r="AG29" s="319">
        <v>18</v>
      </c>
      <c r="AH29" s="491" t="s">
        <v>308</v>
      </c>
      <c r="AI29" s="492"/>
      <c r="AJ29" s="70">
        <v>1788</v>
      </c>
      <c r="AK29" s="71">
        <v>10</v>
      </c>
    </row>
    <row r="30" spans="1:37" x14ac:dyDescent="0.2">
      <c r="A30" s="35" t="s">
        <v>41</v>
      </c>
      <c r="B30" s="141">
        <v>1984</v>
      </c>
      <c r="C30" s="141">
        <v>4858</v>
      </c>
      <c r="D30" s="141">
        <v>1978</v>
      </c>
      <c r="E30" s="188">
        <v>688</v>
      </c>
      <c r="F30" s="189">
        <v>1296</v>
      </c>
      <c r="G30" s="188">
        <v>412</v>
      </c>
      <c r="H30" s="190">
        <v>324</v>
      </c>
      <c r="I30" s="190">
        <v>197</v>
      </c>
      <c r="J30" s="190">
        <v>147</v>
      </c>
      <c r="K30" s="190">
        <v>56</v>
      </c>
      <c r="L30" s="190">
        <v>121</v>
      </c>
      <c r="M30" s="190">
        <v>303</v>
      </c>
      <c r="N30" s="190">
        <v>303</v>
      </c>
      <c r="O30" s="189">
        <v>121</v>
      </c>
      <c r="P30" s="188">
        <v>849</v>
      </c>
      <c r="Q30" s="190">
        <v>1063</v>
      </c>
      <c r="R30" s="189">
        <v>72</v>
      </c>
      <c r="S30" s="191">
        <v>18</v>
      </c>
      <c r="T30" s="190">
        <v>100</v>
      </c>
      <c r="U30" s="190">
        <v>218</v>
      </c>
      <c r="V30" s="190">
        <v>532</v>
      </c>
      <c r="W30" s="190">
        <v>496</v>
      </c>
      <c r="X30" s="190">
        <v>362</v>
      </c>
      <c r="Y30" s="189">
        <v>258</v>
      </c>
      <c r="Z30" s="188">
        <v>868</v>
      </c>
      <c r="AA30" s="190">
        <v>477</v>
      </c>
      <c r="AB30" s="190">
        <v>154</v>
      </c>
      <c r="AC30" s="491">
        <v>485</v>
      </c>
      <c r="AD30" s="492"/>
      <c r="AE30" s="188">
        <v>1915</v>
      </c>
      <c r="AF30" s="190">
        <v>9</v>
      </c>
      <c r="AG30" s="190">
        <v>59</v>
      </c>
      <c r="AH30" s="491" t="s">
        <v>308</v>
      </c>
      <c r="AI30" s="492"/>
      <c r="AJ30" s="188">
        <v>1969</v>
      </c>
      <c r="AK30" s="189">
        <v>15</v>
      </c>
    </row>
    <row r="31" spans="1:37" x14ac:dyDescent="0.2">
      <c r="A31" s="35" t="s">
        <v>42</v>
      </c>
      <c r="B31" s="141">
        <v>4149</v>
      </c>
      <c r="C31" s="141">
        <v>10031</v>
      </c>
      <c r="D31" s="141">
        <v>4022</v>
      </c>
      <c r="E31" s="188">
        <v>1470</v>
      </c>
      <c r="F31" s="189">
        <v>2678</v>
      </c>
      <c r="G31" s="188">
        <v>906</v>
      </c>
      <c r="H31" s="190">
        <v>617</v>
      </c>
      <c r="I31" s="190">
        <v>535</v>
      </c>
      <c r="J31" s="190">
        <v>268</v>
      </c>
      <c r="K31" s="190">
        <v>101</v>
      </c>
      <c r="L31" s="190">
        <v>208</v>
      </c>
      <c r="M31" s="190">
        <v>668</v>
      </c>
      <c r="N31" s="190">
        <v>637</v>
      </c>
      <c r="O31" s="189">
        <v>208</v>
      </c>
      <c r="P31" s="188">
        <v>1723</v>
      </c>
      <c r="Q31" s="190">
        <v>2341</v>
      </c>
      <c r="R31" s="189">
        <v>85</v>
      </c>
      <c r="S31" s="191">
        <v>20</v>
      </c>
      <c r="T31" s="190">
        <v>222</v>
      </c>
      <c r="U31" s="190">
        <v>434</v>
      </c>
      <c r="V31" s="190">
        <v>1105</v>
      </c>
      <c r="W31" s="190">
        <v>1179</v>
      </c>
      <c r="X31" s="190">
        <v>796</v>
      </c>
      <c r="Y31" s="189">
        <v>390</v>
      </c>
      <c r="Z31" s="188">
        <v>1980</v>
      </c>
      <c r="AA31" s="190">
        <v>1133</v>
      </c>
      <c r="AB31" s="190">
        <v>150</v>
      </c>
      <c r="AC31" s="190">
        <v>7</v>
      </c>
      <c r="AD31" s="189">
        <v>879</v>
      </c>
      <c r="AE31" s="188">
        <v>3980</v>
      </c>
      <c r="AF31" s="190">
        <v>22</v>
      </c>
      <c r="AG31" s="190">
        <v>139</v>
      </c>
      <c r="AH31" s="491">
        <v>8</v>
      </c>
      <c r="AI31" s="492"/>
      <c r="AJ31" s="188">
        <v>4111</v>
      </c>
      <c r="AK31" s="189">
        <v>35</v>
      </c>
    </row>
    <row r="32" spans="1:37" x14ac:dyDescent="0.2">
      <c r="A32" s="35" t="s">
        <v>46</v>
      </c>
      <c r="B32" s="141">
        <v>3200</v>
      </c>
      <c r="C32" s="141">
        <v>7758</v>
      </c>
      <c r="D32" s="141">
        <v>3158</v>
      </c>
      <c r="E32" s="188">
        <v>1127</v>
      </c>
      <c r="F32" s="189">
        <v>2073</v>
      </c>
      <c r="G32" s="188">
        <v>680</v>
      </c>
      <c r="H32" s="190">
        <v>500</v>
      </c>
      <c r="I32" s="190">
        <v>406</v>
      </c>
      <c r="J32" s="190">
        <v>223</v>
      </c>
      <c r="K32" s="190">
        <v>97</v>
      </c>
      <c r="L32" s="190">
        <v>159</v>
      </c>
      <c r="M32" s="190">
        <v>503</v>
      </c>
      <c r="N32" s="190">
        <v>482</v>
      </c>
      <c r="O32" s="189">
        <v>150</v>
      </c>
      <c r="P32" s="188">
        <v>1297</v>
      </c>
      <c r="Q32" s="190">
        <v>1840</v>
      </c>
      <c r="R32" s="189">
        <v>63</v>
      </c>
      <c r="S32" s="191">
        <v>21</v>
      </c>
      <c r="T32" s="190">
        <v>190</v>
      </c>
      <c r="U32" s="190">
        <v>323</v>
      </c>
      <c r="V32" s="190">
        <v>880</v>
      </c>
      <c r="W32" s="190">
        <v>882</v>
      </c>
      <c r="X32" s="190">
        <v>590</v>
      </c>
      <c r="Y32" s="189">
        <v>313</v>
      </c>
      <c r="Z32" s="188">
        <v>1520</v>
      </c>
      <c r="AA32" s="190">
        <v>815</v>
      </c>
      <c r="AB32" s="190">
        <v>138</v>
      </c>
      <c r="AC32" s="190">
        <v>20</v>
      </c>
      <c r="AD32" s="189">
        <v>707</v>
      </c>
      <c r="AE32" s="188">
        <v>3057</v>
      </c>
      <c r="AF32" s="190">
        <v>18</v>
      </c>
      <c r="AG32" s="190">
        <v>122</v>
      </c>
      <c r="AH32" s="491" t="s">
        <v>308</v>
      </c>
      <c r="AI32" s="492"/>
      <c r="AJ32" s="188">
        <v>3168</v>
      </c>
      <c r="AK32" s="189">
        <v>31</v>
      </c>
    </row>
    <row r="33" spans="1:37" x14ac:dyDescent="0.2">
      <c r="A33" s="35" t="s">
        <v>55</v>
      </c>
      <c r="B33" s="141">
        <v>18405</v>
      </c>
      <c r="C33" s="141">
        <v>45370</v>
      </c>
      <c r="D33" s="141">
        <v>19608</v>
      </c>
      <c r="E33" s="188">
        <v>6338</v>
      </c>
      <c r="F33" s="189">
        <v>12067</v>
      </c>
      <c r="G33" s="188">
        <v>4255</v>
      </c>
      <c r="H33" s="190">
        <v>2854</v>
      </c>
      <c r="I33" s="190">
        <v>2445</v>
      </c>
      <c r="J33" s="190">
        <v>1502</v>
      </c>
      <c r="K33" s="190">
        <v>1087</v>
      </c>
      <c r="L33" s="190">
        <v>1047</v>
      </c>
      <c r="M33" s="190">
        <v>2123</v>
      </c>
      <c r="N33" s="190">
        <v>1974</v>
      </c>
      <c r="O33" s="189">
        <v>1118</v>
      </c>
      <c r="P33" s="188">
        <v>6309</v>
      </c>
      <c r="Q33" s="190">
        <v>11694</v>
      </c>
      <c r="R33" s="189">
        <v>402</v>
      </c>
      <c r="S33" s="191">
        <v>169</v>
      </c>
      <c r="T33" s="190">
        <v>1234</v>
      </c>
      <c r="U33" s="190">
        <v>2363</v>
      </c>
      <c r="V33" s="190">
        <v>4837</v>
      </c>
      <c r="W33" s="190">
        <v>4516</v>
      </c>
      <c r="X33" s="190">
        <v>3445</v>
      </c>
      <c r="Y33" s="189">
        <v>1838</v>
      </c>
      <c r="Z33" s="188">
        <v>6305</v>
      </c>
      <c r="AA33" s="190">
        <v>5348</v>
      </c>
      <c r="AB33" s="190">
        <v>697</v>
      </c>
      <c r="AC33" s="190">
        <v>78</v>
      </c>
      <c r="AD33" s="189">
        <v>5977</v>
      </c>
      <c r="AE33" s="188">
        <v>17958</v>
      </c>
      <c r="AF33" s="190">
        <v>38</v>
      </c>
      <c r="AG33" s="190">
        <v>392</v>
      </c>
      <c r="AH33" s="190">
        <v>12</v>
      </c>
      <c r="AI33" s="189">
        <v>5</v>
      </c>
      <c r="AJ33" s="188">
        <v>18185</v>
      </c>
      <c r="AK33" s="189">
        <v>217</v>
      </c>
    </row>
    <row r="34" spans="1:37" x14ac:dyDescent="0.2">
      <c r="A34" s="35" t="s">
        <v>53</v>
      </c>
      <c r="B34" s="141">
        <v>12540</v>
      </c>
      <c r="C34" s="141">
        <v>29098</v>
      </c>
      <c r="D34" s="141">
        <v>11302</v>
      </c>
      <c r="E34" s="188">
        <v>4689</v>
      </c>
      <c r="F34" s="189">
        <v>7851</v>
      </c>
      <c r="G34" s="188">
        <v>3038</v>
      </c>
      <c r="H34" s="190">
        <v>2144</v>
      </c>
      <c r="I34" s="190">
        <v>1389</v>
      </c>
      <c r="J34" s="190">
        <v>814</v>
      </c>
      <c r="K34" s="190">
        <v>420</v>
      </c>
      <c r="L34" s="190">
        <v>998</v>
      </c>
      <c r="M34" s="190">
        <v>1596</v>
      </c>
      <c r="N34" s="190">
        <v>1482</v>
      </c>
      <c r="O34" s="189">
        <v>659</v>
      </c>
      <c r="P34" s="188">
        <v>4756</v>
      </c>
      <c r="Q34" s="190">
        <v>7415</v>
      </c>
      <c r="R34" s="189">
        <v>369</v>
      </c>
      <c r="S34" s="191">
        <v>93</v>
      </c>
      <c r="T34" s="190">
        <v>718</v>
      </c>
      <c r="U34" s="190">
        <v>1402</v>
      </c>
      <c r="V34" s="190">
        <v>3121</v>
      </c>
      <c r="W34" s="190">
        <v>2955</v>
      </c>
      <c r="X34" s="190">
        <v>2589</v>
      </c>
      <c r="Y34" s="189">
        <v>1660</v>
      </c>
      <c r="Z34" s="188">
        <v>4193</v>
      </c>
      <c r="AA34" s="190">
        <v>3755</v>
      </c>
      <c r="AB34" s="190">
        <v>772</v>
      </c>
      <c r="AC34" s="190">
        <v>51</v>
      </c>
      <c r="AD34" s="189">
        <v>3769</v>
      </c>
      <c r="AE34" s="188">
        <v>12212</v>
      </c>
      <c r="AF34" s="190">
        <v>80</v>
      </c>
      <c r="AG34" s="190">
        <v>226</v>
      </c>
      <c r="AH34" s="190">
        <v>10</v>
      </c>
      <c r="AI34" s="189">
        <v>12</v>
      </c>
      <c r="AJ34" s="188">
        <v>12460</v>
      </c>
      <c r="AK34" s="189">
        <v>78</v>
      </c>
    </row>
    <row r="35" spans="1:37" x14ac:dyDescent="0.2">
      <c r="A35" s="35" t="s">
        <v>57</v>
      </c>
      <c r="B35" s="141">
        <v>1672</v>
      </c>
      <c r="C35" s="141">
        <v>3809</v>
      </c>
      <c r="D35" s="141">
        <v>1438</v>
      </c>
      <c r="E35" s="188">
        <v>660</v>
      </c>
      <c r="F35" s="189">
        <v>1012</v>
      </c>
      <c r="G35" s="188">
        <v>453</v>
      </c>
      <c r="H35" s="190">
        <v>242</v>
      </c>
      <c r="I35" s="190">
        <v>195</v>
      </c>
      <c r="J35" s="190">
        <v>107</v>
      </c>
      <c r="K35" s="190">
        <v>55</v>
      </c>
      <c r="L35" s="190">
        <v>144</v>
      </c>
      <c r="M35" s="190">
        <v>229</v>
      </c>
      <c r="N35" s="190">
        <v>160</v>
      </c>
      <c r="O35" s="189">
        <v>87</v>
      </c>
      <c r="P35" s="188">
        <v>621</v>
      </c>
      <c r="Q35" s="190">
        <v>1016</v>
      </c>
      <c r="R35" s="189">
        <v>35</v>
      </c>
      <c r="S35" s="191">
        <v>8</v>
      </c>
      <c r="T35" s="190">
        <v>86</v>
      </c>
      <c r="U35" s="190">
        <v>190</v>
      </c>
      <c r="V35" s="190">
        <v>437</v>
      </c>
      <c r="W35" s="190">
        <v>361</v>
      </c>
      <c r="X35" s="190">
        <v>403</v>
      </c>
      <c r="Y35" s="189">
        <v>187</v>
      </c>
      <c r="Z35" s="188">
        <v>601</v>
      </c>
      <c r="AA35" s="190">
        <v>517</v>
      </c>
      <c r="AB35" s="190">
        <v>57</v>
      </c>
      <c r="AC35" s="190">
        <v>5</v>
      </c>
      <c r="AD35" s="189">
        <v>492</v>
      </c>
      <c r="AE35" s="188">
        <v>1638</v>
      </c>
      <c r="AF35" s="190">
        <v>17</v>
      </c>
      <c r="AG35" s="190">
        <v>14</v>
      </c>
      <c r="AH35" s="491" t="s">
        <v>308</v>
      </c>
      <c r="AI35" s="492"/>
      <c r="AJ35" s="188">
        <v>1664</v>
      </c>
      <c r="AK35" s="189">
        <v>8</v>
      </c>
    </row>
    <row r="36" spans="1:37" s="194" customFormat="1" x14ac:dyDescent="0.2">
      <c r="A36" s="417" t="s">
        <v>45</v>
      </c>
      <c r="B36" s="419">
        <v>25612</v>
      </c>
      <c r="C36" s="419">
        <v>59747</v>
      </c>
      <c r="D36" s="419">
        <v>24078</v>
      </c>
      <c r="E36" s="418">
        <v>9115</v>
      </c>
      <c r="F36" s="421">
        <v>16496</v>
      </c>
      <c r="G36" s="418">
        <v>5986</v>
      </c>
      <c r="H36" s="422">
        <v>4670</v>
      </c>
      <c r="I36" s="422">
        <v>3049</v>
      </c>
      <c r="J36" s="422">
        <v>1755</v>
      </c>
      <c r="K36" s="422">
        <v>1029</v>
      </c>
      <c r="L36" s="422">
        <v>1586</v>
      </c>
      <c r="M36" s="422">
        <v>3205</v>
      </c>
      <c r="N36" s="422">
        <v>2993</v>
      </c>
      <c r="O36" s="421">
        <v>1338</v>
      </c>
      <c r="P36" s="418">
        <v>9170</v>
      </c>
      <c r="Q36" s="422">
        <v>15808</v>
      </c>
      <c r="R36" s="421">
        <v>634</v>
      </c>
      <c r="S36" s="420">
        <v>723</v>
      </c>
      <c r="T36" s="422">
        <v>1986</v>
      </c>
      <c r="U36" s="422">
        <v>3045</v>
      </c>
      <c r="V36" s="422">
        <v>6557</v>
      </c>
      <c r="W36" s="422">
        <v>5701</v>
      </c>
      <c r="X36" s="422">
        <v>4771</v>
      </c>
      <c r="Y36" s="421">
        <v>2822</v>
      </c>
      <c r="Z36" s="418">
        <v>9188</v>
      </c>
      <c r="AA36" s="422">
        <v>7132</v>
      </c>
      <c r="AB36" s="422">
        <v>1316</v>
      </c>
      <c r="AC36" s="422">
        <v>998</v>
      </c>
      <c r="AD36" s="421">
        <v>6978</v>
      </c>
      <c r="AE36" s="418">
        <v>24905</v>
      </c>
      <c r="AF36" s="422">
        <v>171</v>
      </c>
      <c r="AG36" s="422">
        <v>499</v>
      </c>
      <c r="AH36" s="422">
        <v>22</v>
      </c>
      <c r="AI36" s="421">
        <v>15</v>
      </c>
      <c r="AJ36" s="418">
        <v>25372</v>
      </c>
      <c r="AK36" s="421">
        <v>233</v>
      </c>
    </row>
    <row r="37" spans="1:37" x14ac:dyDescent="0.2">
      <c r="A37" s="35" t="s">
        <v>47</v>
      </c>
      <c r="B37" s="141">
        <v>3677</v>
      </c>
      <c r="C37" s="141">
        <v>8741</v>
      </c>
      <c r="D37" s="141">
        <v>3418</v>
      </c>
      <c r="E37" s="188">
        <v>1314</v>
      </c>
      <c r="F37" s="189">
        <v>2363</v>
      </c>
      <c r="G37" s="188">
        <v>799</v>
      </c>
      <c r="H37" s="190">
        <v>595</v>
      </c>
      <c r="I37" s="190">
        <v>428</v>
      </c>
      <c r="J37" s="190">
        <v>231</v>
      </c>
      <c r="K37" s="190">
        <v>95</v>
      </c>
      <c r="L37" s="190">
        <v>284</v>
      </c>
      <c r="M37" s="190">
        <v>525</v>
      </c>
      <c r="N37" s="190">
        <v>540</v>
      </c>
      <c r="O37" s="189">
        <v>180</v>
      </c>
      <c r="P37" s="188">
        <v>1534</v>
      </c>
      <c r="Q37" s="190">
        <v>2041</v>
      </c>
      <c r="R37" s="189">
        <v>102</v>
      </c>
      <c r="S37" s="191">
        <v>17</v>
      </c>
      <c r="T37" s="190">
        <v>188</v>
      </c>
      <c r="U37" s="190">
        <v>373</v>
      </c>
      <c r="V37" s="190">
        <v>994</v>
      </c>
      <c r="W37" s="190">
        <v>942</v>
      </c>
      <c r="X37" s="190">
        <v>758</v>
      </c>
      <c r="Y37" s="189">
        <v>405</v>
      </c>
      <c r="Z37" s="188">
        <v>1483</v>
      </c>
      <c r="AA37" s="190">
        <v>1006</v>
      </c>
      <c r="AB37" s="190">
        <v>147</v>
      </c>
      <c r="AC37" s="190">
        <v>8</v>
      </c>
      <c r="AD37" s="189">
        <v>1033</v>
      </c>
      <c r="AE37" s="188">
        <v>3566</v>
      </c>
      <c r="AF37" s="190">
        <v>27</v>
      </c>
      <c r="AG37" s="190">
        <v>82</v>
      </c>
      <c r="AH37" s="491" t="s">
        <v>308</v>
      </c>
      <c r="AI37" s="492"/>
      <c r="AJ37" s="188">
        <v>3658</v>
      </c>
      <c r="AK37" s="189">
        <v>19</v>
      </c>
    </row>
    <row r="38" spans="1:37" ht="13.5" thickBot="1" x14ac:dyDescent="0.25">
      <c r="A38" s="35" t="s">
        <v>58</v>
      </c>
      <c r="B38" s="141">
        <v>28879</v>
      </c>
      <c r="C38" s="141">
        <v>64954</v>
      </c>
      <c r="D38" s="141">
        <v>25627</v>
      </c>
      <c r="E38" s="188">
        <v>10820</v>
      </c>
      <c r="F38" s="189">
        <v>18059</v>
      </c>
      <c r="G38" s="188">
        <v>7488</v>
      </c>
      <c r="H38" s="190">
        <v>5534</v>
      </c>
      <c r="I38" s="190">
        <v>3494</v>
      </c>
      <c r="J38" s="190">
        <v>1992</v>
      </c>
      <c r="K38" s="190">
        <v>1191</v>
      </c>
      <c r="L38" s="190">
        <v>1639</v>
      </c>
      <c r="M38" s="190">
        <v>3202</v>
      </c>
      <c r="N38" s="190">
        <v>2973</v>
      </c>
      <c r="O38" s="189">
        <v>1366</v>
      </c>
      <c r="P38" s="188">
        <v>9246</v>
      </c>
      <c r="Q38" s="190">
        <v>18997</v>
      </c>
      <c r="R38" s="189">
        <v>636</v>
      </c>
      <c r="S38" s="191">
        <v>546</v>
      </c>
      <c r="T38" s="190">
        <v>1813</v>
      </c>
      <c r="U38" s="190">
        <v>3295</v>
      </c>
      <c r="V38" s="190">
        <v>7401</v>
      </c>
      <c r="W38" s="190">
        <v>6797</v>
      </c>
      <c r="X38" s="190">
        <v>5670</v>
      </c>
      <c r="Y38" s="189">
        <v>3352</v>
      </c>
      <c r="Z38" s="188">
        <v>10735</v>
      </c>
      <c r="AA38" s="190">
        <v>7479</v>
      </c>
      <c r="AB38" s="190">
        <v>1459</v>
      </c>
      <c r="AC38" s="190">
        <v>727</v>
      </c>
      <c r="AD38" s="189">
        <v>8479</v>
      </c>
      <c r="AE38" s="188">
        <v>28153</v>
      </c>
      <c r="AF38" s="190">
        <v>82</v>
      </c>
      <c r="AG38" s="190">
        <v>616</v>
      </c>
      <c r="AH38" s="190">
        <v>14</v>
      </c>
      <c r="AI38" s="189">
        <v>14</v>
      </c>
      <c r="AJ38" s="188">
        <v>28344</v>
      </c>
      <c r="AK38" s="189">
        <v>530</v>
      </c>
    </row>
    <row r="39" spans="1:37" ht="33" customHeight="1" thickTop="1" thickBot="1" x14ac:dyDescent="0.25">
      <c r="A39" s="388" t="s">
        <v>309</v>
      </c>
      <c r="B39" s="329">
        <v>637</v>
      </c>
      <c r="C39" s="329">
        <v>1554</v>
      </c>
      <c r="D39" s="329">
        <v>670</v>
      </c>
      <c r="E39" s="326">
        <v>239</v>
      </c>
      <c r="F39" s="165">
        <v>398</v>
      </c>
      <c r="G39" s="326">
        <v>143</v>
      </c>
      <c r="H39" s="327">
        <v>102</v>
      </c>
      <c r="I39" s="327">
        <v>91</v>
      </c>
      <c r="J39" s="327">
        <v>47</v>
      </c>
      <c r="K39" s="327">
        <v>31</v>
      </c>
      <c r="L39" s="327">
        <v>21</v>
      </c>
      <c r="M39" s="327">
        <v>80</v>
      </c>
      <c r="N39" s="327">
        <v>81</v>
      </c>
      <c r="O39" s="165">
        <v>41</v>
      </c>
      <c r="P39" s="326">
        <v>225</v>
      </c>
      <c r="Q39" s="327">
        <v>408</v>
      </c>
      <c r="R39" s="165" t="s">
        <v>308</v>
      </c>
      <c r="S39" s="330">
        <v>9</v>
      </c>
      <c r="T39" s="327">
        <v>80</v>
      </c>
      <c r="U39" s="327">
        <v>133</v>
      </c>
      <c r="V39" s="327">
        <v>219</v>
      </c>
      <c r="W39" s="327">
        <v>129</v>
      </c>
      <c r="X39" s="327">
        <v>50</v>
      </c>
      <c r="Y39" s="165">
        <v>17</v>
      </c>
      <c r="Z39" s="326">
        <v>220</v>
      </c>
      <c r="AA39" s="327">
        <v>236</v>
      </c>
      <c r="AB39" s="327" t="s">
        <v>308</v>
      </c>
      <c r="AC39" s="327">
        <v>18</v>
      </c>
      <c r="AD39" s="331">
        <v>159</v>
      </c>
      <c r="AE39" s="163">
        <v>607</v>
      </c>
      <c r="AF39" s="164" t="s">
        <v>308</v>
      </c>
      <c r="AG39" s="164">
        <v>29</v>
      </c>
      <c r="AH39" s="493" t="s">
        <v>308</v>
      </c>
      <c r="AI39" s="494"/>
      <c r="AJ39" s="326">
        <v>620</v>
      </c>
      <c r="AK39" s="165">
        <v>17</v>
      </c>
    </row>
    <row r="40" spans="1:37" s="6" customFormat="1" ht="14.25" thickTop="1" thickBot="1" x14ac:dyDescent="0.25">
      <c r="A40" s="314" t="s">
        <v>63</v>
      </c>
      <c r="B40" s="313">
        <v>284426</v>
      </c>
      <c r="C40" s="313">
        <v>665442</v>
      </c>
      <c r="D40" s="313">
        <v>272521</v>
      </c>
      <c r="E40" s="316">
        <v>102683</v>
      </c>
      <c r="F40" s="315">
        <v>181739</v>
      </c>
      <c r="G40" s="316">
        <v>68651</v>
      </c>
      <c r="H40" s="312">
        <v>52219</v>
      </c>
      <c r="I40" s="312">
        <v>34411</v>
      </c>
      <c r="J40" s="312">
        <v>20656</v>
      </c>
      <c r="K40" s="312">
        <v>13521</v>
      </c>
      <c r="L40" s="312">
        <v>15947</v>
      </c>
      <c r="M40" s="312">
        <v>32814</v>
      </c>
      <c r="N40" s="312">
        <v>31351</v>
      </c>
      <c r="O40" s="315">
        <v>14852</v>
      </c>
      <c r="P40" s="316">
        <v>95800</v>
      </c>
      <c r="Q40" s="312">
        <v>181674</v>
      </c>
      <c r="R40" s="315">
        <v>6952</v>
      </c>
      <c r="S40" s="311">
        <v>4350</v>
      </c>
      <c r="T40" s="312">
        <v>18872</v>
      </c>
      <c r="U40" s="312">
        <v>33777</v>
      </c>
      <c r="V40" s="312">
        <v>72413</v>
      </c>
      <c r="W40" s="312">
        <v>67716</v>
      </c>
      <c r="X40" s="312">
        <v>54587</v>
      </c>
      <c r="Y40" s="315">
        <v>32653</v>
      </c>
      <c r="Z40" s="316">
        <v>107861</v>
      </c>
      <c r="AA40" s="312">
        <v>71952</v>
      </c>
      <c r="AB40" s="312">
        <v>14558</v>
      </c>
      <c r="AC40" s="312">
        <v>5951</v>
      </c>
      <c r="AD40" s="315">
        <v>84104</v>
      </c>
      <c r="AE40" s="315">
        <v>277487</v>
      </c>
      <c r="AF40" s="315">
        <v>926</v>
      </c>
      <c r="AG40" s="315">
        <v>5636</v>
      </c>
      <c r="AH40" s="315">
        <v>215</v>
      </c>
      <c r="AI40" s="317">
        <v>162</v>
      </c>
      <c r="AJ40" s="316">
        <v>279216</v>
      </c>
      <c r="AK40" s="315">
        <v>5152</v>
      </c>
    </row>
    <row r="41" spans="1:37" s="60" customFormat="1" ht="5.25" customHeight="1" thickTop="1" x14ac:dyDescent="0.2">
      <c r="A41" s="90"/>
      <c r="B41" s="162"/>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row>
    <row r="42" spans="1:37" s="60" customFormat="1" ht="19.5" customHeight="1" x14ac:dyDescent="0.2">
      <c r="A42" s="322" t="s">
        <v>297</v>
      </c>
      <c r="B42" s="323">
        <v>1.5715862825480091E-2</v>
      </c>
      <c r="C42" s="323">
        <v>4.2738510644053122E-3</v>
      </c>
      <c r="D42" s="323">
        <v>-5.5078324239232939E-3</v>
      </c>
      <c r="E42" s="323">
        <v>2.7735847219111244E-2</v>
      </c>
      <c r="F42" s="323">
        <v>8.9028772030219153E-3</v>
      </c>
      <c r="G42" s="323">
        <v>4.4850038601040046E-2</v>
      </c>
      <c r="H42" s="323">
        <v>3.3551006338688981E-2</v>
      </c>
      <c r="I42" s="323">
        <v>5.7539740199354858E-3</v>
      </c>
      <c r="J42" s="323">
        <v>7.2618125484120834E-3</v>
      </c>
      <c r="K42" s="323">
        <v>1.4791805339841728E-2</v>
      </c>
      <c r="L42" s="323">
        <v>2.1132501410923685E-2</v>
      </c>
      <c r="M42" s="323">
        <v>-6.6435058206862924E-3</v>
      </c>
      <c r="N42" s="323">
        <v>-2.0509712608848204E-2</v>
      </c>
      <c r="O42" s="323">
        <v>-2.6191758685698896E-2</v>
      </c>
      <c r="P42" s="323">
        <v>-9.4572025052192064E-3</v>
      </c>
      <c r="Q42" s="323">
        <v>3.0340059667316181E-2</v>
      </c>
      <c r="R42" s="323">
        <v>-1.9562715765247412E-2</v>
      </c>
      <c r="S42" s="323">
        <v>2.4597701149425288E-2</v>
      </c>
      <c r="T42" s="323">
        <v>2.0665536244171257E-3</v>
      </c>
      <c r="U42" s="323">
        <v>-3.8487728335849839E-4</v>
      </c>
      <c r="V42" s="323">
        <v>1.6502561694723323E-2</v>
      </c>
      <c r="W42" s="323">
        <v>3.1750251048496664E-3</v>
      </c>
      <c r="X42" s="323">
        <v>2.0829135142066791E-2</v>
      </c>
      <c r="Y42" s="323">
        <v>5.3042599454873975E-2</v>
      </c>
      <c r="Z42" s="323">
        <v>4.1924328533946467E-2</v>
      </c>
      <c r="AA42" s="323">
        <v>1.2438848120969535E-2</v>
      </c>
      <c r="AB42" s="323">
        <v>2.534688830883363E-2</v>
      </c>
      <c r="AC42" s="323">
        <v>7.0576373718702734E-2</v>
      </c>
      <c r="AD42" s="323">
        <v>-2.0641111005421858E-2</v>
      </c>
      <c r="AE42" s="323">
        <v>1.6400768324281858E-2</v>
      </c>
      <c r="AF42" s="323">
        <v>1.511879049676026E-2</v>
      </c>
      <c r="AG42" s="323">
        <v>-2.1114265436479773E-2</v>
      </c>
      <c r="AH42" s="323">
        <v>8.8372093023255813E-2</v>
      </c>
      <c r="AI42" s="323">
        <v>3.0864197530864196E-2</v>
      </c>
      <c r="AJ42" s="323">
        <v>1.496690734055355E-2</v>
      </c>
      <c r="AK42" s="323">
        <v>4.5225155279503104E-2</v>
      </c>
    </row>
    <row r="43" spans="1:37" ht="29.45" customHeight="1" x14ac:dyDescent="0.2">
      <c r="A43" s="2" t="s">
        <v>295</v>
      </c>
      <c r="B43" s="105" t="s">
        <v>235</v>
      </c>
      <c r="C43" s="490" t="s">
        <v>310</v>
      </c>
      <c r="D43" s="490"/>
      <c r="E43" s="490"/>
      <c r="F43" s="490"/>
      <c r="G43" s="490"/>
      <c r="H43" s="490"/>
      <c r="I43" s="490"/>
      <c r="J43" s="490"/>
      <c r="K43" s="490"/>
      <c r="L43" s="490"/>
      <c r="M43" s="490"/>
      <c r="N43" s="490"/>
      <c r="O43" s="490"/>
      <c r="Q43" s="425"/>
      <c r="R43" s="425"/>
      <c r="S43" s="425"/>
      <c r="T43" s="425"/>
      <c r="U43" s="425"/>
      <c r="V43" s="425"/>
      <c r="W43" s="425"/>
      <c r="X43" s="425"/>
      <c r="Y43" s="425"/>
      <c r="Z43" s="156"/>
      <c r="AA43" s="157"/>
      <c r="AB43" s="157"/>
      <c r="AC43" s="157"/>
      <c r="AD43" s="157"/>
      <c r="AE43" s="157"/>
      <c r="AF43" s="157"/>
      <c r="AG43" s="157"/>
      <c r="AH43" s="157"/>
      <c r="AI43" s="157"/>
      <c r="AJ43" s="157"/>
      <c r="AK43" s="157"/>
    </row>
    <row r="44" spans="1:37" s="8" customFormat="1" ht="11.25" customHeight="1" x14ac:dyDescent="0.2">
      <c r="C44" s="106" t="s">
        <v>236</v>
      </c>
      <c r="D44" s="107"/>
      <c r="E44" s="107"/>
      <c r="F44" s="107"/>
      <c r="G44" s="107"/>
      <c r="H44" s="107"/>
      <c r="I44" s="107"/>
      <c r="J44" s="107"/>
      <c r="K44" s="107"/>
      <c r="L44" s="107"/>
      <c r="M44" s="107"/>
      <c r="N44" s="107"/>
      <c r="O44" s="107"/>
      <c r="P44" s="490" t="s">
        <v>313</v>
      </c>
      <c r="Q44" s="490"/>
      <c r="R44" s="490"/>
      <c r="S44" s="490"/>
      <c r="T44" s="490"/>
      <c r="U44" s="490"/>
      <c r="V44" s="490"/>
      <c r="W44" s="490"/>
      <c r="X44" s="490"/>
      <c r="Y44" s="490"/>
      <c r="Z44" s="490" t="s">
        <v>313</v>
      </c>
      <c r="AA44" s="490"/>
      <c r="AB44" s="490"/>
      <c r="AC44" s="490"/>
      <c r="AD44" s="490"/>
      <c r="AE44" s="490"/>
      <c r="AF44" s="490"/>
      <c r="AG44" s="490"/>
      <c r="AH44" s="490"/>
      <c r="AI44" s="490"/>
      <c r="AJ44" s="490"/>
      <c r="AK44" s="490"/>
    </row>
    <row r="45" spans="1:37" x14ac:dyDescent="0.2">
      <c r="C45" s="106" t="s">
        <v>237</v>
      </c>
      <c r="D45" s="107"/>
      <c r="E45" s="107"/>
      <c r="F45" s="107"/>
      <c r="G45" s="107"/>
      <c r="H45" s="107"/>
      <c r="I45" s="107"/>
      <c r="J45" s="107"/>
      <c r="K45" s="107"/>
      <c r="L45" s="107"/>
      <c r="M45" s="107"/>
      <c r="N45" s="107"/>
      <c r="O45" s="107"/>
      <c r="P45" s="490"/>
      <c r="Q45" s="490"/>
      <c r="R45" s="490"/>
      <c r="S45" s="490"/>
      <c r="T45" s="490"/>
      <c r="U45" s="490"/>
      <c r="V45" s="490"/>
      <c r="W45" s="490"/>
      <c r="X45" s="490"/>
      <c r="Y45" s="490"/>
      <c r="Z45" s="490"/>
      <c r="AA45" s="490"/>
      <c r="AB45" s="490"/>
      <c r="AC45" s="490"/>
      <c r="AD45" s="490"/>
      <c r="AE45" s="490"/>
      <c r="AF45" s="490"/>
      <c r="AG45" s="490"/>
      <c r="AH45" s="490"/>
      <c r="AI45" s="490"/>
      <c r="AJ45" s="490"/>
      <c r="AK45" s="490"/>
    </row>
    <row r="46" spans="1:37" x14ac:dyDescent="0.2">
      <c r="C46" s="107"/>
      <c r="D46" s="107" t="s">
        <v>103</v>
      </c>
      <c r="E46" s="107"/>
      <c r="F46" s="107"/>
      <c r="G46" s="107"/>
      <c r="H46" s="107"/>
      <c r="I46" s="107"/>
      <c r="J46" s="107"/>
      <c r="K46" s="107"/>
      <c r="L46" s="107"/>
      <c r="M46" s="107"/>
      <c r="N46" s="107"/>
      <c r="O46" s="107"/>
      <c r="P46" s="107"/>
    </row>
    <row r="47" spans="1:37" ht="6.75" customHeight="1" x14ac:dyDescent="0.2"/>
    <row r="48" spans="1:37" ht="27" customHeight="1" x14ac:dyDescent="0.2">
      <c r="B48" s="527" t="s">
        <v>313</v>
      </c>
      <c r="C48" s="527"/>
      <c r="D48" s="527"/>
      <c r="E48" s="527"/>
      <c r="F48" s="527"/>
      <c r="G48" s="527"/>
      <c r="H48" s="527"/>
      <c r="I48" s="527"/>
      <c r="J48" s="527"/>
      <c r="K48" s="527"/>
      <c r="L48" s="527"/>
      <c r="M48" s="527"/>
      <c r="N48" s="527"/>
      <c r="O48" s="527"/>
      <c r="Z48" s="423"/>
      <c r="AA48" s="423"/>
      <c r="AB48" s="423"/>
      <c r="AC48" s="423"/>
    </row>
  </sheetData>
  <mergeCells count="64">
    <mergeCell ref="B48:O48"/>
    <mergeCell ref="C5:M6"/>
    <mergeCell ref="P3:Y3"/>
    <mergeCell ref="AE13:AE14"/>
    <mergeCell ref="U13:U14"/>
    <mergeCell ref="T13:T14"/>
    <mergeCell ref="Q5:X6"/>
    <mergeCell ref="B3:O3"/>
    <mergeCell ref="M13:O13"/>
    <mergeCell ref="E12:F13"/>
    <mergeCell ref="G12:O12"/>
    <mergeCell ref="L13:L14"/>
    <mergeCell ref="C43:O43"/>
    <mergeCell ref="P44:Y45"/>
    <mergeCell ref="AC28:AD28"/>
    <mergeCell ref="AC29:AD29"/>
    <mergeCell ref="A12:A14"/>
    <mergeCell ref="B12:B14"/>
    <mergeCell ref="C12:C14"/>
    <mergeCell ref="Y13:Y14"/>
    <mergeCell ref="X13:X14"/>
    <mergeCell ref="Q13:Q14"/>
    <mergeCell ref="P13:P14"/>
    <mergeCell ref="P12:R12"/>
    <mergeCell ref="R13:R14"/>
    <mergeCell ref="S13:S14"/>
    <mergeCell ref="S12:Y12"/>
    <mergeCell ref="W13:W14"/>
    <mergeCell ref="D12:D14"/>
    <mergeCell ref="G13:H13"/>
    <mergeCell ref="I13:K13"/>
    <mergeCell ref="V13:V14"/>
    <mergeCell ref="AJ12:AK12"/>
    <mergeCell ref="AJ13:AJ14"/>
    <mergeCell ref="AK13:AK14"/>
    <mergeCell ref="Z3:AK3"/>
    <mergeCell ref="AD13:AD14"/>
    <mergeCell ref="Z13:Z14"/>
    <mergeCell ref="AA13:AA14"/>
    <mergeCell ref="AC13:AC14"/>
    <mergeCell ref="AB13:AB14"/>
    <mergeCell ref="Z12:AD12"/>
    <mergeCell ref="AE12:AI12"/>
    <mergeCell ref="AA5:AJ6"/>
    <mergeCell ref="AI13:AI14"/>
    <mergeCell ref="AH13:AH14"/>
    <mergeCell ref="AG13:AG14"/>
    <mergeCell ref="AF13:AF14"/>
    <mergeCell ref="AH31:AI31"/>
    <mergeCell ref="AJ16:AK16"/>
    <mergeCell ref="AH15:AI15"/>
    <mergeCell ref="AH17:AI17"/>
    <mergeCell ref="AH20:AI20"/>
    <mergeCell ref="AH23:AI23"/>
    <mergeCell ref="AC30:AD30"/>
    <mergeCell ref="AH25:AI25"/>
    <mergeCell ref="AH28:AI28"/>
    <mergeCell ref="AH29:AI29"/>
    <mergeCell ref="AH30:AI30"/>
    <mergeCell ref="Z44:AK45"/>
    <mergeCell ref="AH32:AI32"/>
    <mergeCell ref="AH35:AI35"/>
    <mergeCell ref="AH37:AI37"/>
    <mergeCell ref="AH39:AI39"/>
  </mergeCells>
  <phoneticPr fontId="16" type="noConversion"/>
  <hyperlinks>
    <hyperlink ref="A9" location="Sommaire!A1" display="Sommaire" xr:uid="{00000000-0004-0000-0100-000000000000}"/>
  </hyperlinks>
  <pageMargins left="0.39370078740157483" right="0.39370078740157483" top="0.59055118110236227" bottom="0.59055118110236227" header="0.51181102362204722" footer="0.51181102362204722"/>
  <pageSetup paperSize="9" scale="72" fitToWidth="3" orientation="landscape" r:id="rId1"/>
  <headerFooter alignWithMargins="0">
    <oddHeader>&amp;R&amp;"Arial,Italique"&amp;8Observatoire Statistiques et Etudes - CAF de la Réunion - Janvier 2022</oddHeader>
  </headerFooter>
  <colBreaks count="2" manualBreakCount="2">
    <brk id="15" max="1048575" man="1"/>
    <brk id="2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3:U62"/>
  <sheetViews>
    <sheetView showGridLines="0" zoomScaleNormal="100" zoomScaleSheetLayoutView="55" workbookViewId="0">
      <selection activeCell="A37" sqref="A37:XFD37"/>
    </sheetView>
  </sheetViews>
  <sheetFormatPr baseColWidth="10" defaultColWidth="11.42578125" defaultRowHeight="12.75" x14ac:dyDescent="0.2"/>
  <cols>
    <col min="1" max="1" width="17.140625" style="4" customWidth="1"/>
    <col min="2" max="10" width="11.7109375" style="4" customWidth="1"/>
    <col min="11" max="11" width="13.7109375" style="4" customWidth="1"/>
    <col min="12" max="12" width="17.7109375" style="4" customWidth="1"/>
    <col min="13" max="16" width="14" style="4" customWidth="1"/>
    <col min="17" max="17" width="14.42578125" style="89" customWidth="1"/>
    <col min="18" max="19" width="11.42578125" style="4"/>
    <col min="20" max="20" width="13.42578125" style="4" customWidth="1"/>
    <col min="21" max="16384" width="11.42578125" style="4"/>
  </cols>
  <sheetData>
    <row r="3" spans="1:20" x14ac:dyDescent="0.2">
      <c r="B3" s="505" t="str">
        <f>ALLOC!B3</f>
        <v>LES ALLOCATAIRES DE LA CAF DE LA REUNION EN 2020</v>
      </c>
      <c r="C3" s="505"/>
      <c r="D3" s="505"/>
      <c r="E3" s="505"/>
      <c r="F3" s="505"/>
      <c r="G3" s="505"/>
      <c r="H3" s="505"/>
      <c r="I3" s="505"/>
      <c r="J3" s="505"/>
      <c r="K3" s="505"/>
      <c r="L3" s="505"/>
      <c r="M3" s="505"/>
      <c r="N3" s="505"/>
      <c r="O3" s="505"/>
      <c r="P3" s="505"/>
      <c r="Q3" s="505"/>
      <c r="R3" s="505"/>
      <c r="S3" s="505"/>
      <c r="T3" s="505"/>
    </row>
    <row r="5" spans="1:20" x14ac:dyDescent="0.2">
      <c r="C5" s="511" t="s">
        <v>164</v>
      </c>
      <c r="D5" s="511"/>
      <c r="E5" s="511"/>
      <c r="F5" s="511"/>
      <c r="G5" s="511"/>
      <c r="H5" s="511"/>
      <c r="I5" s="511"/>
      <c r="J5" s="511"/>
      <c r="K5" s="511"/>
      <c r="L5" s="511"/>
      <c r="M5" s="511"/>
      <c r="N5" s="511"/>
      <c r="O5" s="511"/>
      <c r="P5" s="511"/>
      <c r="Q5" s="511"/>
      <c r="R5" s="511"/>
      <c r="S5" s="511"/>
    </row>
    <row r="6" spans="1:20" s="96" customFormat="1" x14ac:dyDescent="0.2">
      <c r="C6" s="511"/>
      <c r="D6" s="511"/>
      <c r="E6" s="511"/>
      <c r="F6" s="511"/>
      <c r="G6" s="511"/>
      <c r="H6" s="511"/>
      <c r="I6" s="511"/>
      <c r="J6" s="511"/>
      <c r="K6" s="511"/>
      <c r="L6" s="511"/>
      <c r="M6" s="511"/>
      <c r="N6" s="511"/>
      <c r="O6" s="511"/>
      <c r="P6" s="511"/>
      <c r="Q6" s="511"/>
      <c r="R6" s="511"/>
      <c r="S6" s="511"/>
    </row>
    <row r="7" spans="1:20" ht="21" customHeight="1" x14ac:dyDescent="0.2"/>
    <row r="8" spans="1:20" ht="20.45" customHeight="1" thickBot="1" x14ac:dyDescent="0.25">
      <c r="A8" s="62" t="s">
        <v>166</v>
      </c>
      <c r="B8" s="9"/>
      <c r="C8" s="9"/>
      <c r="D8" s="9"/>
      <c r="E8" s="9"/>
      <c r="F8" s="9"/>
      <c r="G8" s="9"/>
      <c r="H8" s="9"/>
      <c r="I8" s="9"/>
      <c r="J8" s="9"/>
      <c r="K8" s="9"/>
      <c r="L8" s="9"/>
      <c r="M8" s="9"/>
      <c r="N8" s="9"/>
      <c r="O8" s="9"/>
      <c r="P8" s="9"/>
      <c r="Q8" s="9"/>
    </row>
    <row r="9" spans="1:20" s="8" customFormat="1" ht="12.75" customHeight="1" thickTop="1" thickBot="1" x14ac:dyDescent="0.25">
      <c r="A9" s="540" t="s">
        <v>32</v>
      </c>
      <c r="B9" s="548" t="s">
        <v>88</v>
      </c>
      <c r="C9" s="546"/>
      <c r="D9" s="546"/>
      <c r="E9" s="546"/>
      <c r="F9" s="546"/>
      <c r="G9" s="546"/>
      <c r="H9" s="546"/>
      <c r="I9" s="546"/>
      <c r="J9" s="546"/>
      <c r="K9" s="546"/>
      <c r="L9" s="546"/>
      <c r="M9" s="546"/>
      <c r="N9" s="545" t="s">
        <v>89</v>
      </c>
      <c r="O9" s="546"/>
      <c r="P9" s="546"/>
      <c r="Q9" s="546"/>
      <c r="R9" s="546"/>
      <c r="S9" s="546"/>
      <c r="T9" s="547"/>
    </row>
    <row r="10" spans="1:20" s="8" customFormat="1" ht="12.75" customHeight="1" thickTop="1" x14ac:dyDescent="0.2">
      <c r="A10" s="541"/>
      <c r="B10" s="555" t="s">
        <v>90</v>
      </c>
      <c r="C10" s="556"/>
      <c r="D10" s="519" t="s">
        <v>91</v>
      </c>
      <c r="E10" s="555" t="s">
        <v>92</v>
      </c>
      <c r="F10" s="556"/>
      <c r="G10" s="549" t="s">
        <v>95</v>
      </c>
      <c r="H10" s="555" t="s">
        <v>96</v>
      </c>
      <c r="I10" s="556"/>
      <c r="J10" s="557" t="s">
        <v>97</v>
      </c>
      <c r="K10" s="558"/>
      <c r="L10" s="558"/>
      <c r="M10" s="559"/>
      <c r="N10" s="555" t="s">
        <v>98</v>
      </c>
      <c r="O10" s="556"/>
      <c r="P10" s="553" t="s">
        <v>101</v>
      </c>
      <c r="Q10" s="543" t="s">
        <v>99</v>
      </c>
      <c r="R10" s="543" t="s">
        <v>102</v>
      </c>
      <c r="S10" s="543" t="s">
        <v>100</v>
      </c>
      <c r="T10" s="551" t="s">
        <v>205</v>
      </c>
    </row>
    <row r="11" spans="1:20" s="31" customFormat="1" ht="45" customHeight="1" thickBot="1" x14ac:dyDescent="0.25">
      <c r="A11" s="542"/>
      <c r="B11" s="132" t="s">
        <v>209</v>
      </c>
      <c r="C11" s="29" t="s">
        <v>210</v>
      </c>
      <c r="D11" s="521"/>
      <c r="E11" s="132" t="s">
        <v>209</v>
      </c>
      <c r="F11" s="29" t="s">
        <v>93</v>
      </c>
      <c r="G11" s="550"/>
      <c r="H11" s="132" t="s">
        <v>209</v>
      </c>
      <c r="I11" s="29" t="s">
        <v>210</v>
      </c>
      <c r="J11" s="132" t="s">
        <v>94</v>
      </c>
      <c r="K11" s="30" t="s">
        <v>30</v>
      </c>
      <c r="L11" s="30" t="s">
        <v>31</v>
      </c>
      <c r="M11" s="29" t="s">
        <v>93</v>
      </c>
      <c r="N11" s="132" t="s">
        <v>209</v>
      </c>
      <c r="O11" s="29" t="s">
        <v>211</v>
      </c>
      <c r="P11" s="554"/>
      <c r="Q11" s="544"/>
      <c r="R11" s="544"/>
      <c r="S11" s="544"/>
      <c r="T11" s="552"/>
    </row>
    <row r="12" spans="1:20" ht="13.5" thickTop="1" x14ac:dyDescent="0.2">
      <c r="A12" s="34" t="s">
        <v>39</v>
      </c>
      <c r="B12" s="185">
        <v>2042</v>
      </c>
      <c r="C12" s="138">
        <v>3876.5</v>
      </c>
      <c r="D12" s="140">
        <v>230</v>
      </c>
      <c r="E12" s="185">
        <v>1236</v>
      </c>
      <c r="F12" s="186">
        <v>2016</v>
      </c>
      <c r="G12" s="560">
        <v>43</v>
      </c>
      <c r="H12" s="185">
        <v>611</v>
      </c>
      <c r="I12" s="186">
        <v>1048</v>
      </c>
      <c r="J12" s="185">
        <v>90</v>
      </c>
      <c r="K12" s="187">
        <v>57</v>
      </c>
      <c r="L12" s="187">
        <v>42</v>
      </c>
      <c r="M12" s="186">
        <v>99</v>
      </c>
      <c r="N12" s="185">
        <v>484</v>
      </c>
      <c r="O12" s="186">
        <v>1062</v>
      </c>
      <c r="P12" s="192">
        <v>10</v>
      </c>
      <c r="Q12" s="187">
        <v>448</v>
      </c>
      <c r="R12" s="563">
        <v>6</v>
      </c>
      <c r="S12" s="187">
        <v>94</v>
      </c>
      <c r="T12" s="186">
        <v>20</v>
      </c>
    </row>
    <row r="13" spans="1:20" x14ac:dyDescent="0.2">
      <c r="A13" s="35" t="s">
        <v>48</v>
      </c>
      <c r="B13" s="188">
        <v>1060</v>
      </c>
      <c r="C13" s="137">
        <v>2234</v>
      </c>
      <c r="D13" s="141">
        <v>145</v>
      </c>
      <c r="E13" s="188">
        <v>718</v>
      </c>
      <c r="F13" s="189">
        <v>1257</v>
      </c>
      <c r="G13" s="561"/>
      <c r="H13" s="188">
        <v>270</v>
      </c>
      <c r="I13" s="421">
        <v>499</v>
      </c>
      <c r="J13" s="188">
        <v>59</v>
      </c>
      <c r="K13" s="190">
        <v>37</v>
      </c>
      <c r="L13" s="190">
        <v>27</v>
      </c>
      <c r="M13" s="189">
        <v>64</v>
      </c>
      <c r="N13" s="188">
        <v>261</v>
      </c>
      <c r="O13" s="189">
        <v>614</v>
      </c>
      <c r="P13" s="191">
        <v>5</v>
      </c>
      <c r="Q13" s="190">
        <v>251</v>
      </c>
      <c r="R13" s="564"/>
      <c r="S13" s="190">
        <v>20</v>
      </c>
      <c r="T13" s="189">
        <v>13</v>
      </c>
    </row>
    <row r="14" spans="1:20" x14ac:dyDescent="0.2">
      <c r="A14" s="35" t="s">
        <v>49</v>
      </c>
      <c r="B14" s="188">
        <v>1129</v>
      </c>
      <c r="C14" s="137">
        <v>2176.5</v>
      </c>
      <c r="D14" s="141">
        <v>175</v>
      </c>
      <c r="E14" s="188">
        <v>780</v>
      </c>
      <c r="F14" s="189">
        <v>1247</v>
      </c>
      <c r="G14" s="561"/>
      <c r="H14" s="188">
        <v>235</v>
      </c>
      <c r="I14" s="421">
        <v>408</v>
      </c>
      <c r="J14" s="188">
        <v>79</v>
      </c>
      <c r="K14" s="190">
        <v>71</v>
      </c>
      <c r="L14" s="190">
        <v>18</v>
      </c>
      <c r="M14" s="189">
        <v>89</v>
      </c>
      <c r="N14" s="188">
        <v>268</v>
      </c>
      <c r="O14" s="189">
        <v>601</v>
      </c>
      <c r="P14" s="191" t="s">
        <v>308</v>
      </c>
      <c r="Q14" s="190">
        <v>264</v>
      </c>
      <c r="R14" s="564"/>
      <c r="S14" s="190">
        <v>6</v>
      </c>
      <c r="T14" s="189">
        <v>9</v>
      </c>
    </row>
    <row r="15" spans="1:20" x14ac:dyDescent="0.2">
      <c r="A15" s="35" t="s">
        <v>50</v>
      </c>
      <c r="B15" s="188">
        <v>9470</v>
      </c>
      <c r="C15" s="137">
        <v>19959.5</v>
      </c>
      <c r="D15" s="141">
        <v>1301</v>
      </c>
      <c r="E15" s="188">
        <v>6064</v>
      </c>
      <c r="F15" s="189">
        <v>10717</v>
      </c>
      <c r="G15" s="561"/>
      <c r="H15" s="188">
        <v>3013</v>
      </c>
      <c r="I15" s="421">
        <v>5981</v>
      </c>
      <c r="J15" s="188">
        <v>446</v>
      </c>
      <c r="K15" s="190">
        <v>294</v>
      </c>
      <c r="L15" s="190">
        <v>198</v>
      </c>
      <c r="M15" s="189">
        <v>492</v>
      </c>
      <c r="N15" s="188">
        <v>2571</v>
      </c>
      <c r="O15" s="189">
        <v>6386</v>
      </c>
      <c r="P15" s="191">
        <v>80</v>
      </c>
      <c r="Q15" s="190">
        <v>2449</v>
      </c>
      <c r="R15" s="564"/>
      <c r="S15" s="190">
        <v>315</v>
      </c>
      <c r="T15" s="189">
        <v>77</v>
      </c>
    </row>
    <row r="16" spans="1:20" x14ac:dyDescent="0.2">
      <c r="A16" s="35" t="s">
        <v>51</v>
      </c>
      <c r="B16" s="188">
        <v>6330</v>
      </c>
      <c r="C16" s="137">
        <v>13587</v>
      </c>
      <c r="D16" s="141">
        <v>874</v>
      </c>
      <c r="E16" s="188">
        <v>4138</v>
      </c>
      <c r="F16" s="189">
        <v>7368</v>
      </c>
      <c r="G16" s="561"/>
      <c r="H16" s="188">
        <v>2241</v>
      </c>
      <c r="I16" s="421">
        <v>4318</v>
      </c>
      <c r="J16" s="188">
        <v>350</v>
      </c>
      <c r="K16" s="190">
        <v>252</v>
      </c>
      <c r="L16" s="190">
        <v>130</v>
      </c>
      <c r="M16" s="189">
        <v>382</v>
      </c>
      <c r="N16" s="188">
        <v>1796</v>
      </c>
      <c r="O16" s="189">
        <v>4484</v>
      </c>
      <c r="P16" s="191">
        <v>46</v>
      </c>
      <c r="Q16" s="190">
        <v>1723</v>
      </c>
      <c r="R16" s="564"/>
      <c r="S16" s="190">
        <v>231</v>
      </c>
      <c r="T16" s="189">
        <v>54</v>
      </c>
    </row>
    <row r="17" spans="1:20" x14ac:dyDescent="0.2">
      <c r="A17" s="332" t="s">
        <v>60</v>
      </c>
      <c r="B17" s="333">
        <v>1007</v>
      </c>
      <c r="C17" s="334">
        <v>1911.5</v>
      </c>
      <c r="D17" s="335">
        <v>128</v>
      </c>
      <c r="E17" s="333">
        <v>683</v>
      </c>
      <c r="F17" s="336">
        <v>1076</v>
      </c>
      <c r="G17" s="561"/>
      <c r="H17" s="333">
        <v>262</v>
      </c>
      <c r="I17" s="384">
        <v>445</v>
      </c>
      <c r="J17" s="333">
        <v>46</v>
      </c>
      <c r="K17" s="337">
        <v>33</v>
      </c>
      <c r="L17" s="337">
        <v>16</v>
      </c>
      <c r="M17" s="336">
        <v>49</v>
      </c>
      <c r="N17" s="333">
        <v>258</v>
      </c>
      <c r="O17" s="336">
        <v>578</v>
      </c>
      <c r="P17" s="338">
        <v>6</v>
      </c>
      <c r="Q17" s="337">
        <v>252</v>
      </c>
      <c r="R17" s="564"/>
      <c r="S17" s="337">
        <v>26</v>
      </c>
      <c r="T17" s="336">
        <v>12</v>
      </c>
    </row>
    <row r="18" spans="1:20" x14ac:dyDescent="0.2">
      <c r="A18" s="35" t="s">
        <v>52</v>
      </c>
      <c r="B18" s="188">
        <v>21810</v>
      </c>
      <c r="C18" s="137">
        <v>43402.5</v>
      </c>
      <c r="D18" s="141">
        <v>2594</v>
      </c>
      <c r="E18" s="188">
        <v>12151</v>
      </c>
      <c r="F18" s="189">
        <v>20962</v>
      </c>
      <c r="G18" s="561"/>
      <c r="H18" s="188">
        <v>6769</v>
      </c>
      <c r="I18" s="421">
        <v>12204</v>
      </c>
      <c r="J18" s="188">
        <v>1060</v>
      </c>
      <c r="K18" s="190">
        <v>606</v>
      </c>
      <c r="L18" s="190">
        <v>546</v>
      </c>
      <c r="M18" s="189">
        <v>1152</v>
      </c>
      <c r="N18" s="188">
        <v>5710</v>
      </c>
      <c r="O18" s="189">
        <v>12973</v>
      </c>
      <c r="P18" s="191">
        <v>164</v>
      </c>
      <c r="Q18" s="190">
        <v>5171</v>
      </c>
      <c r="R18" s="564"/>
      <c r="S18" s="190">
        <v>934</v>
      </c>
      <c r="T18" s="189">
        <v>214</v>
      </c>
    </row>
    <row r="19" spans="1:20" x14ac:dyDescent="0.2">
      <c r="A19" s="35" t="s">
        <v>59</v>
      </c>
      <c r="B19" s="188">
        <v>5789</v>
      </c>
      <c r="C19" s="137">
        <v>11156</v>
      </c>
      <c r="D19" s="141">
        <v>669</v>
      </c>
      <c r="E19" s="188">
        <v>3138</v>
      </c>
      <c r="F19" s="189">
        <v>5113</v>
      </c>
      <c r="G19" s="561"/>
      <c r="H19" s="188">
        <v>1532</v>
      </c>
      <c r="I19" s="421">
        <v>2653</v>
      </c>
      <c r="J19" s="188">
        <v>288</v>
      </c>
      <c r="K19" s="190">
        <v>173</v>
      </c>
      <c r="L19" s="190">
        <v>145</v>
      </c>
      <c r="M19" s="189">
        <v>318</v>
      </c>
      <c r="N19" s="188">
        <v>1528</v>
      </c>
      <c r="O19" s="189">
        <v>3239</v>
      </c>
      <c r="P19" s="191">
        <v>42</v>
      </c>
      <c r="Q19" s="190">
        <v>1375</v>
      </c>
      <c r="R19" s="564"/>
      <c r="S19" s="190">
        <v>335</v>
      </c>
      <c r="T19" s="189">
        <v>76</v>
      </c>
    </row>
    <row r="20" spans="1:20" x14ac:dyDescent="0.2">
      <c r="A20" s="35" t="s">
        <v>61</v>
      </c>
      <c r="B20" s="188">
        <v>3821</v>
      </c>
      <c r="C20" s="137">
        <v>7329</v>
      </c>
      <c r="D20" s="141">
        <v>456</v>
      </c>
      <c r="E20" s="188">
        <v>2178</v>
      </c>
      <c r="F20" s="189">
        <v>3556</v>
      </c>
      <c r="G20" s="561"/>
      <c r="H20" s="188">
        <v>983</v>
      </c>
      <c r="I20" s="421">
        <v>1726</v>
      </c>
      <c r="J20" s="188">
        <v>146</v>
      </c>
      <c r="K20" s="190">
        <v>77</v>
      </c>
      <c r="L20" s="190">
        <v>75</v>
      </c>
      <c r="M20" s="189">
        <v>152</v>
      </c>
      <c r="N20" s="188">
        <v>943</v>
      </c>
      <c r="O20" s="189">
        <v>2044</v>
      </c>
      <c r="P20" s="191">
        <v>23</v>
      </c>
      <c r="Q20" s="190">
        <v>844</v>
      </c>
      <c r="R20" s="564"/>
      <c r="S20" s="190">
        <v>205</v>
      </c>
      <c r="T20" s="189">
        <v>35</v>
      </c>
    </row>
    <row r="21" spans="1:20" x14ac:dyDescent="0.2">
      <c r="A21" s="61" t="s">
        <v>43</v>
      </c>
      <c r="B21" s="70">
        <v>5910</v>
      </c>
      <c r="C21" s="339">
        <v>11386.5</v>
      </c>
      <c r="D21" s="69">
        <v>713</v>
      </c>
      <c r="E21" s="70">
        <v>2959</v>
      </c>
      <c r="F21" s="71">
        <v>4936</v>
      </c>
      <c r="G21" s="561"/>
      <c r="H21" s="70">
        <v>1506</v>
      </c>
      <c r="I21" s="71">
        <v>2639</v>
      </c>
      <c r="J21" s="70">
        <v>334</v>
      </c>
      <c r="K21" s="319">
        <v>222</v>
      </c>
      <c r="L21" s="319">
        <v>135</v>
      </c>
      <c r="M21" s="71">
        <v>357</v>
      </c>
      <c r="N21" s="70">
        <v>1614</v>
      </c>
      <c r="O21" s="71">
        <v>3401</v>
      </c>
      <c r="P21" s="320">
        <v>37</v>
      </c>
      <c r="Q21" s="319">
        <v>1383</v>
      </c>
      <c r="R21" s="564"/>
      <c r="S21" s="319">
        <v>411</v>
      </c>
      <c r="T21" s="71">
        <v>77</v>
      </c>
    </row>
    <row r="22" spans="1:20" x14ac:dyDescent="0.2">
      <c r="A22" s="35" t="s">
        <v>44</v>
      </c>
      <c r="B22" s="188">
        <v>5214</v>
      </c>
      <c r="C22" s="137">
        <v>10870.5</v>
      </c>
      <c r="D22" s="141">
        <v>654</v>
      </c>
      <c r="E22" s="188">
        <v>3583</v>
      </c>
      <c r="F22" s="189">
        <v>6166</v>
      </c>
      <c r="G22" s="561"/>
      <c r="H22" s="188">
        <v>2240</v>
      </c>
      <c r="I22" s="421">
        <v>4136</v>
      </c>
      <c r="J22" s="188">
        <v>246</v>
      </c>
      <c r="K22" s="190">
        <v>161</v>
      </c>
      <c r="L22" s="190">
        <v>109</v>
      </c>
      <c r="M22" s="189">
        <v>270</v>
      </c>
      <c r="N22" s="188">
        <v>1397</v>
      </c>
      <c r="O22" s="189">
        <v>3349</v>
      </c>
      <c r="P22" s="191">
        <v>34</v>
      </c>
      <c r="Q22" s="190">
        <v>1361</v>
      </c>
      <c r="R22" s="564"/>
      <c r="S22" s="190">
        <v>88</v>
      </c>
      <c r="T22" s="189">
        <v>29</v>
      </c>
    </row>
    <row r="23" spans="1:20" x14ac:dyDescent="0.2">
      <c r="A23" s="35" t="s">
        <v>54</v>
      </c>
      <c r="B23" s="188">
        <v>5683</v>
      </c>
      <c r="C23" s="137">
        <v>10215.5</v>
      </c>
      <c r="D23" s="141">
        <v>666</v>
      </c>
      <c r="E23" s="188">
        <v>3262</v>
      </c>
      <c r="F23" s="189">
        <v>5057</v>
      </c>
      <c r="G23" s="561"/>
      <c r="H23" s="188">
        <v>1302</v>
      </c>
      <c r="I23" s="421">
        <v>2095</v>
      </c>
      <c r="J23" s="188">
        <v>271</v>
      </c>
      <c r="K23" s="190">
        <v>184</v>
      </c>
      <c r="L23" s="190">
        <v>116</v>
      </c>
      <c r="M23" s="189">
        <v>300</v>
      </c>
      <c r="N23" s="188">
        <v>1416</v>
      </c>
      <c r="O23" s="189">
        <v>2768</v>
      </c>
      <c r="P23" s="191">
        <v>35</v>
      </c>
      <c r="Q23" s="190">
        <v>1222</v>
      </c>
      <c r="R23" s="564"/>
      <c r="S23" s="190">
        <v>388</v>
      </c>
      <c r="T23" s="189">
        <v>67</v>
      </c>
    </row>
    <row r="24" spans="1:20" x14ac:dyDescent="0.2">
      <c r="A24" s="35" t="s">
        <v>56</v>
      </c>
      <c r="B24" s="188">
        <v>16439</v>
      </c>
      <c r="C24" s="137">
        <v>29713</v>
      </c>
      <c r="D24" s="141">
        <v>1772</v>
      </c>
      <c r="E24" s="188">
        <v>9027</v>
      </c>
      <c r="F24" s="189">
        <v>13996</v>
      </c>
      <c r="G24" s="561"/>
      <c r="H24" s="188">
        <v>3997</v>
      </c>
      <c r="I24" s="421">
        <v>6529</v>
      </c>
      <c r="J24" s="188">
        <v>840</v>
      </c>
      <c r="K24" s="190">
        <v>535</v>
      </c>
      <c r="L24" s="190">
        <v>371</v>
      </c>
      <c r="M24" s="189">
        <v>906</v>
      </c>
      <c r="N24" s="188">
        <v>3796</v>
      </c>
      <c r="O24" s="189">
        <v>7626</v>
      </c>
      <c r="P24" s="191">
        <v>127</v>
      </c>
      <c r="Q24" s="190">
        <v>3326</v>
      </c>
      <c r="R24" s="564"/>
      <c r="S24" s="190">
        <v>937</v>
      </c>
      <c r="T24" s="189">
        <v>170</v>
      </c>
    </row>
    <row r="25" spans="1:20" x14ac:dyDescent="0.2">
      <c r="A25" s="332" t="s">
        <v>62</v>
      </c>
      <c r="B25" s="333">
        <v>1126</v>
      </c>
      <c r="C25" s="334">
        <v>1995</v>
      </c>
      <c r="D25" s="335">
        <v>136</v>
      </c>
      <c r="E25" s="333">
        <v>684</v>
      </c>
      <c r="F25" s="336">
        <v>1066</v>
      </c>
      <c r="G25" s="561"/>
      <c r="H25" s="333">
        <v>282</v>
      </c>
      <c r="I25" s="384">
        <v>430</v>
      </c>
      <c r="J25" s="333">
        <v>51</v>
      </c>
      <c r="K25" s="337">
        <v>30</v>
      </c>
      <c r="L25" s="337">
        <v>24</v>
      </c>
      <c r="M25" s="336">
        <v>54</v>
      </c>
      <c r="N25" s="333">
        <v>271</v>
      </c>
      <c r="O25" s="336">
        <v>538</v>
      </c>
      <c r="P25" s="338">
        <v>5</v>
      </c>
      <c r="Q25" s="337">
        <v>241</v>
      </c>
      <c r="R25" s="564"/>
      <c r="S25" s="337">
        <v>57</v>
      </c>
      <c r="T25" s="336">
        <v>12</v>
      </c>
    </row>
    <row r="26" spans="1:20" x14ac:dyDescent="0.2">
      <c r="A26" s="35" t="s">
        <v>40</v>
      </c>
      <c r="B26" s="188">
        <v>793</v>
      </c>
      <c r="C26" s="137">
        <v>1468</v>
      </c>
      <c r="D26" s="141">
        <v>90</v>
      </c>
      <c r="E26" s="188">
        <v>561</v>
      </c>
      <c r="F26" s="189">
        <v>873</v>
      </c>
      <c r="G26" s="561"/>
      <c r="H26" s="188">
        <v>183</v>
      </c>
      <c r="I26" s="421">
        <v>292</v>
      </c>
      <c r="J26" s="188">
        <v>42</v>
      </c>
      <c r="K26" s="190">
        <v>30</v>
      </c>
      <c r="L26" s="190">
        <v>19</v>
      </c>
      <c r="M26" s="189">
        <v>49</v>
      </c>
      <c r="N26" s="188">
        <v>187</v>
      </c>
      <c r="O26" s="189">
        <v>434</v>
      </c>
      <c r="P26" s="191" t="s">
        <v>308</v>
      </c>
      <c r="Q26" s="190">
        <v>178</v>
      </c>
      <c r="R26" s="564"/>
      <c r="S26" s="190">
        <v>30</v>
      </c>
      <c r="T26" s="189">
        <v>6</v>
      </c>
    </row>
    <row r="27" spans="1:20" x14ac:dyDescent="0.2">
      <c r="A27" s="35" t="s">
        <v>41</v>
      </c>
      <c r="B27" s="188">
        <v>1057</v>
      </c>
      <c r="C27" s="137">
        <v>1903</v>
      </c>
      <c r="D27" s="141">
        <v>125</v>
      </c>
      <c r="E27" s="188">
        <v>550</v>
      </c>
      <c r="F27" s="189">
        <v>872</v>
      </c>
      <c r="G27" s="561"/>
      <c r="H27" s="188">
        <v>176</v>
      </c>
      <c r="I27" s="421">
        <v>279</v>
      </c>
      <c r="J27" s="188">
        <v>49</v>
      </c>
      <c r="K27" s="190">
        <v>16</v>
      </c>
      <c r="L27" s="190">
        <v>35</v>
      </c>
      <c r="M27" s="189">
        <v>51</v>
      </c>
      <c r="N27" s="188">
        <v>255</v>
      </c>
      <c r="O27" s="189">
        <v>510</v>
      </c>
      <c r="P27" s="191">
        <v>8</v>
      </c>
      <c r="Q27" s="190">
        <v>217</v>
      </c>
      <c r="R27" s="564"/>
      <c r="S27" s="190">
        <v>83</v>
      </c>
      <c r="T27" s="189">
        <v>18</v>
      </c>
    </row>
    <row r="28" spans="1:20" x14ac:dyDescent="0.2">
      <c r="A28" s="35" t="s">
        <v>42</v>
      </c>
      <c r="B28" s="188">
        <v>2247</v>
      </c>
      <c r="C28" s="137">
        <v>3846.5</v>
      </c>
      <c r="D28" s="141">
        <v>243</v>
      </c>
      <c r="E28" s="188">
        <v>1116</v>
      </c>
      <c r="F28" s="189">
        <v>1646</v>
      </c>
      <c r="G28" s="561"/>
      <c r="H28" s="188">
        <v>384</v>
      </c>
      <c r="I28" s="421">
        <v>565</v>
      </c>
      <c r="J28" s="188">
        <v>96</v>
      </c>
      <c r="K28" s="190">
        <v>50</v>
      </c>
      <c r="L28" s="190">
        <v>55</v>
      </c>
      <c r="M28" s="189">
        <v>105</v>
      </c>
      <c r="N28" s="188">
        <v>552</v>
      </c>
      <c r="O28" s="189">
        <v>1008</v>
      </c>
      <c r="P28" s="191">
        <v>13</v>
      </c>
      <c r="Q28" s="190">
        <v>423</v>
      </c>
      <c r="R28" s="564"/>
      <c r="S28" s="190">
        <v>236</v>
      </c>
      <c r="T28" s="189">
        <v>26</v>
      </c>
    </row>
    <row r="29" spans="1:20" x14ac:dyDescent="0.2">
      <c r="A29" s="35" t="s">
        <v>46</v>
      </c>
      <c r="B29" s="188">
        <v>1715</v>
      </c>
      <c r="C29" s="137">
        <v>3007</v>
      </c>
      <c r="D29" s="141">
        <v>175</v>
      </c>
      <c r="E29" s="188">
        <v>835</v>
      </c>
      <c r="F29" s="189">
        <v>1303</v>
      </c>
      <c r="G29" s="561"/>
      <c r="H29" s="188">
        <v>322</v>
      </c>
      <c r="I29" s="421">
        <v>503</v>
      </c>
      <c r="J29" s="188">
        <v>73</v>
      </c>
      <c r="K29" s="190">
        <v>43</v>
      </c>
      <c r="L29" s="190">
        <v>34</v>
      </c>
      <c r="M29" s="189">
        <v>77</v>
      </c>
      <c r="N29" s="188">
        <v>425</v>
      </c>
      <c r="O29" s="189">
        <v>779</v>
      </c>
      <c r="P29" s="191">
        <v>10</v>
      </c>
      <c r="Q29" s="190">
        <v>346</v>
      </c>
      <c r="R29" s="564"/>
      <c r="S29" s="190">
        <v>178</v>
      </c>
      <c r="T29" s="189">
        <v>18</v>
      </c>
    </row>
    <row r="30" spans="1:20" x14ac:dyDescent="0.2">
      <c r="A30" s="35" t="s">
        <v>55</v>
      </c>
      <c r="B30" s="188">
        <v>9347</v>
      </c>
      <c r="C30" s="137">
        <v>18841</v>
      </c>
      <c r="D30" s="141">
        <v>1253</v>
      </c>
      <c r="E30" s="188">
        <v>6116</v>
      </c>
      <c r="F30" s="189">
        <v>10321</v>
      </c>
      <c r="G30" s="561"/>
      <c r="H30" s="188">
        <v>2998</v>
      </c>
      <c r="I30" s="421">
        <v>5381</v>
      </c>
      <c r="J30" s="188">
        <v>483</v>
      </c>
      <c r="K30" s="190">
        <v>301</v>
      </c>
      <c r="L30" s="190">
        <v>226</v>
      </c>
      <c r="M30" s="189">
        <v>527</v>
      </c>
      <c r="N30" s="188">
        <v>2610</v>
      </c>
      <c r="O30" s="189">
        <v>5903</v>
      </c>
      <c r="P30" s="191">
        <v>68</v>
      </c>
      <c r="Q30" s="190">
        <v>2433</v>
      </c>
      <c r="R30" s="564"/>
      <c r="S30" s="190">
        <v>438</v>
      </c>
      <c r="T30" s="189">
        <v>69</v>
      </c>
    </row>
    <row r="31" spans="1:20" s="96" customFormat="1" x14ac:dyDescent="0.2">
      <c r="A31" s="35" t="s">
        <v>53</v>
      </c>
      <c r="B31" s="188">
        <v>5907</v>
      </c>
      <c r="C31" s="137">
        <v>10883.5</v>
      </c>
      <c r="D31" s="141">
        <v>743</v>
      </c>
      <c r="E31" s="188">
        <v>3764</v>
      </c>
      <c r="F31" s="189">
        <v>5850</v>
      </c>
      <c r="G31" s="561"/>
      <c r="H31" s="188">
        <v>1370</v>
      </c>
      <c r="I31" s="421">
        <v>2249</v>
      </c>
      <c r="J31" s="188">
        <v>381</v>
      </c>
      <c r="K31" s="190">
        <v>246</v>
      </c>
      <c r="L31" s="190">
        <v>168</v>
      </c>
      <c r="M31" s="189">
        <v>414</v>
      </c>
      <c r="N31" s="188">
        <v>1402</v>
      </c>
      <c r="O31" s="189">
        <v>2958</v>
      </c>
      <c r="P31" s="191">
        <v>29</v>
      </c>
      <c r="Q31" s="190">
        <v>1305</v>
      </c>
      <c r="R31" s="564"/>
      <c r="S31" s="190">
        <v>247</v>
      </c>
      <c r="T31" s="189">
        <v>76</v>
      </c>
    </row>
    <row r="32" spans="1:20" s="96" customFormat="1" x14ac:dyDescent="0.2">
      <c r="A32" s="35" t="s">
        <v>57</v>
      </c>
      <c r="B32" s="188">
        <v>764</v>
      </c>
      <c r="C32" s="137">
        <v>1376.5</v>
      </c>
      <c r="D32" s="141">
        <v>92</v>
      </c>
      <c r="E32" s="188">
        <v>518</v>
      </c>
      <c r="F32" s="189">
        <v>799</v>
      </c>
      <c r="G32" s="561"/>
      <c r="H32" s="188">
        <v>191</v>
      </c>
      <c r="I32" s="421">
        <v>307</v>
      </c>
      <c r="J32" s="188">
        <v>42</v>
      </c>
      <c r="K32" s="190">
        <v>27</v>
      </c>
      <c r="L32" s="190">
        <v>16</v>
      </c>
      <c r="M32" s="189">
        <v>43</v>
      </c>
      <c r="N32" s="188">
        <v>189</v>
      </c>
      <c r="O32" s="189">
        <v>397</v>
      </c>
      <c r="P32" s="191" t="s">
        <v>308</v>
      </c>
      <c r="Q32" s="190">
        <v>177</v>
      </c>
      <c r="R32" s="564"/>
      <c r="S32" s="190">
        <v>38</v>
      </c>
      <c r="T32" s="189">
        <v>7</v>
      </c>
    </row>
    <row r="33" spans="1:21" x14ac:dyDescent="0.2">
      <c r="A33" s="35" t="s">
        <v>45</v>
      </c>
      <c r="B33" s="188">
        <v>12311</v>
      </c>
      <c r="C33" s="137">
        <v>23087.5</v>
      </c>
      <c r="D33" s="141">
        <v>1596</v>
      </c>
      <c r="E33" s="188">
        <v>7494</v>
      </c>
      <c r="F33" s="189">
        <v>11927</v>
      </c>
      <c r="G33" s="561"/>
      <c r="H33" s="188">
        <v>2952</v>
      </c>
      <c r="I33" s="421">
        <v>5040</v>
      </c>
      <c r="J33" s="188">
        <v>737</v>
      </c>
      <c r="K33" s="190">
        <v>430</v>
      </c>
      <c r="L33" s="190">
        <v>371</v>
      </c>
      <c r="M33" s="189">
        <v>801</v>
      </c>
      <c r="N33" s="188">
        <v>3189</v>
      </c>
      <c r="O33" s="189">
        <v>6726</v>
      </c>
      <c r="P33" s="191">
        <v>78</v>
      </c>
      <c r="Q33" s="190">
        <v>2887</v>
      </c>
      <c r="R33" s="564"/>
      <c r="S33" s="190">
        <v>858</v>
      </c>
      <c r="T33" s="189">
        <v>121</v>
      </c>
    </row>
    <row r="34" spans="1:21" x14ac:dyDescent="0.2">
      <c r="A34" s="35" t="s">
        <v>47</v>
      </c>
      <c r="B34" s="188">
        <v>1862</v>
      </c>
      <c r="C34" s="137">
        <v>3283</v>
      </c>
      <c r="D34" s="141">
        <v>215</v>
      </c>
      <c r="E34" s="188">
        <v>1058</v>
      </c>
      <c r="F34" s="189">
        <v>1618</v>
      </c>
      <c r="G34" s="561"/>
      <c r="H34" s="188">
        <v>370</v>
      </c>
      <c r="I34" s="421">
        <v>566</v>
      </c>
      <c r="J34" s="188">
        <v>149</v>
      </c>
      <c r="K34" s="190">
        <v>89</v>
      </c>
      <c r="L34" s="190">
        <v>75</v>
      </c>
      <c r="M34" s="189">
        <v>164</v>
      </c>
      <c r="N34" s="188">
        <v>382</v>
      </c>
      <c r="O34" s="189">
        <v>734</v>
      </c>
      <c r="P34" s="191">
        <v>13</v>
      </c>
      <c r="Q34" s="190">
        <v>342</v>
      </c>
      <c r="R34" s="564"/>
      <c r="S34" s="190">
        <v>90</v>
      </c>
      <c r="T34" s="189">
        <v>26</v>
      </c>
    </row>
    <row r="35" spans="1:21" ht="13.5" thickBot="1" x14ac:dyDescent="0.25">
      <c r="A35" s="35" t="s">
        <v>58</v>
      </c>
      <c r="B35" s="188">
        <v>13150</v>
      </c>
      <c r="C35" s="137">
        <v>24674</v>
      </c>
      <c r="D35" s="141">
        <v>1521</v>
      </c>
      <c r="E35" s="188">
        <v>7628</v>
      </c>
      <c r="F35" s="189">
        <v>12383</v>
      </c>
      <c r="G35" s="561"/>
      <c r="H35" s="188">
        <v>3698</v>
      </c>
      <c r="I35" s="421">
        <v>6235</v>
      </c>
      <c r="J35" s="188">
        <v>790</v>
      </c>
      <c r="K35" s="190">
        <v>468</v>
      </c>
      <c r="L35" s="190">
        <v>402</v>
      </c>
      <c r="M35" s="189">
        <v>870</v>
      </c>
      <c r="N35" s="188">
        <v>3256</v>
      </c>
      <c r="O35" s="189">
        <v>6804</v>
      </c>
      <c r="P35" s="191">
        <v>70</v>
      </c>
      <c r="Q35" s="190">
        <v>2838</v>
      </c>
      <c r="R35" s="564"/>
      <c r="S35" s="190">
        <v>893</v>
      </c>
      <c r="T35" s="189">
        <v>135</v>
      </c>
    </row>
    <row r="36" spans="1:21" ht="24" thickTop="1" thickBot="1" x14ac:dyDescent="0.25">
      <c r="A36" s="396" t="s">
        <v>309</v>
      </c>
      <c r="B36" s="340">
        <v>319</v>
      </c>
      <c r="C36" s="341">
        <v>620.5</v>
      </c>
      <c r="D36" s="342">
        <v>52</v>
      </c>
      <c r="E36" s="340">
        <v>141</v>
      </c>
      <c r="F36" s="343">
        <v>248</v>
      </c>
      <c r="G36" s="562"/>
      <c r="H36" s="340">
        <v>68</v>
      </c>
      <c r="I36" s="343">
        <v>120</v>
      </c>
      <c r="J36" s="340">
        <v>13</v>
      </c>
      <c r="K36" s="344">
        <v>0</v>
      </c>
      <c r="L36" s="344">
        <v>0</v>
      </c>
      <c r="M36" s="343">
        <v>0</v>
      </c>
      <c r="N36" s="340">
        <v>107</v>
      </c>
      <c r="O36" s="343">
        <v>202</v>
      </c>
      <c r="P36" s="345" t="s">
        <v>308</v>
      </c>
      <c r="Q36" s="344">
        <v>101</v>
      </c>
      <c r="R36" s="565"/>
      <c r="S36" s="344">
        <v>10</v>
      </c>
      <c r="T36" s="343" t="s">
        <v>308</v>
      </c>
    </row>
    <row r="37" spans="1:21" s="6" customFormat="1" ht="14.25" thickTop="1" thickBot="1" x14ac:dyDescent="0.25">
      <c r="A37" s="36" t="s">
        <v>63</v>
      </c>
      <c r="B37" s="74">
        <v>136302</v>
      </c>
      <c r="C37" s="133">
        <v>262803.5</v>
      </c>
      <c r="D37" s="73">
        <v>16618</v>
      </c>
      <c r="E37" s="74">
        <v>80382</v>
      </c>
      <c r="F37" s="75">
        <v>132373</v>
      </c>
      <c r="G37" s="73">
        <v>43</v>
      </c>
      <c r="H37" s="74">
        <v>37955</v>
      </c>
      <c r="I37" s="75">
        <v>66648</v>
      </c>
      <c r="J37" s="74">
        <v>7161</v>
      </c>
      <c r="K37" s="76">
        <v>4432</v>
      </c>
      <c r="L37" s="76">
        <v>3353</v>
      </c>
      <c r="M37" s="75">
        <v>7785</v>
      </c>
      <c r="N37" s="74">
        <v>34867</v>
      </c>
      <c r="O37" s="75">
        <v>76118</v>
      </c>
      <c r="P37" s="87">
        <v>914</v>
      </c>
      <c r="Q37" s="76">
        <v>31557</v>
      </c>
      <c r="R37" s="76">
        <v>6</v>
      </c>
      <c r="S37" s="76">
        <v>7148</v>
      </c>
      <c r="T37" s="75">
        <v>1371</v>
      </c>
    </row>
    <row r="38" spans="1:21" s="6" customFormat="1" ht="5.25" customHeight="1" thickTop="1" x14ac:dyDescent="0.2">
      <c r="A38" s="90"/>
      <c r="B38" s="91"/>
      <c r="C38" s="91"/>
      <c r="D38" s="91"/>
      <c r="E38" s="91"/>
      <c r="F38" s="91"/>
      <c r="G38" s="91"/>
      <c r="H38" s="91"/>
      <c r="I38" s="91"/>
      <c r="J38" s="91"/>
      <c r="K38" s="91"/>
      <c r="L38" s="91"/>
      <c r="M38" s="91"/>
      <c r="N38" s="91"/>
      <c r="O38" s="91"/>
      <c r="P38" s="91"/>
      <c r="Q38" s="91"/>
      <c r="R38" s="91"/>
      <c r="S38" s="91"/>
      <c r="T38" s="91"/>
    </row>
    <row r="39" spans="1:21" s="60" customFormat="1" ht="19.5" customHeight="1" x14ac:dyDescent="0.2">
      <c r="A39" s="322" t="s">
        <v>297</v>
      </c>
      <c r="B39" s="323">
        <v>-6.0857132382593397E-4</v>
      </c>
      <c r="C39" s="323">
        <v>-3.1861206515616733E-3</v>
      </c>
      <c r="D39" s="323">
        <v>-2.9945712451112019E-2</v>
      </c>
      <c r="E39" s="323">
        <v>-1.0066738749487342E-3</v>
      </c>
      <c r="F39" s="323">
        <v>1.0280402362889808E-2</v>
      </c>
      <c r="G39" s="323">
        <v>4.878048780487805E-2</v>
      </c>
      <c r="H39" s="323">
        <v>-5.7929799615556786E-4</v>
      </c>
      <c r="I39" s="323">
        <v>2.9344047672791298E-3</v>
      </c>
      <c r="J39" s="323">
        <v>0.13504517356157869</v>
      </c>
      <c r="K39" s="323">
        <v>0.17715803452855244</v>
      </c>
      <c r="L39" s="323">
        <v>0.10332346166502139</v>
      </c>
      <c r="M39" s="323">
        <v>0.14417989417989419</v>
      </c>
      <c r="N39" s="323">
        <v>-1.622368940804695E-2</v>
      </c>
      <c r="O39" s="323">
        <v>-5.0584929089601983E-3</v>
      </c>
      <c r="P39" s="323">
        <v>-2.9723991507430998E-2</v>
      </c>
      <c r="Q39" s="323">
        <v>-2.5777969869103481E-2</v>
      </c>
      <c r="R39" s="323">
        <v>1</v>
      </c>
      <c r="S39" s="323">
        <v>3.1457431457431455E-2</v>
      </c>
      <c r="T39" s="323">
        <v>-7.9247817327065151E-2</v>
      </c>
    </row>
    <row r="40" spans="1:21" ht="27" x14ac:dyDescent="0.2">
      <c r="A40" s="2" t="str">
        <f>ALLOC!A43</f>
        <v>Sources : FR6 de septembre 2020 - CAF de La Réunion</v>
      </c>
      <c r="B40" s="105" t="s">
        <v>279</v>
      </c>
      <c r="C40" s="108"/>
      <c r="D40" s="108"/>
      <c r="E40" s="108"/>
      <c r="F40" s="106"/>
      <c r="G40" s="106"/>
      <c r="H40" s="108"/>
      <c r="I40" s="108"/>
      <c r="J40" s="108"/>
      <c r="K40" s="108"/>
      <c r="L40" s="108"/>
      <c r="M40" s="108"/>
      <c r="N40" s="108"/>
      <c r="O40" s="108"/>
      <c r="P40" s="109"/>
      <c r="Q40" s="109"/>
      <c r="R40" s="107"/>
      <c r="S40" s="107"/>
      <c r="T40" s="107"/>
      <c r="U40" s="8"/>
    </row>
    <row r="41" spans="1:21" s="8" customFormat="1" ht="11.25" x14ac:dyDescent="0.2">
      <c r="B41" s="106" t="s">
        <v>238</v>
      </c>
      <c r="C41" s="107"/>
      <c r="D41" s="107"/>
      <c r="E41" s="107"/>
      <c r="F41" s="107"/>
      <c r="G41" s="107"/>
      <c r="H41" s="107"/>
      <c r="I41" s="107"/>
      <c r="J41" s="107"/>
      <c r="K41" s="107"/>
      <c r="L41" s="107"/>
      <c r="M41" s="107"/>
      <c r="N41" s="107"/>
      <c r="O41" s="107"/>
      <c r="P41" s="107"/>
      <c r="Q41" s="107"/>
      <c r="R41" s="107"/>
      <c r="S41" s="107"/>
      <c r="T41" s="107"/>
    </row>
    <row r="42" spans="1:21" s="8" customFormat="1" ht="23.25" customHeight="1" x14ac:dyDescent="0.2">
      <c r="B42" s="527" t="s">
        <v>246</v>
      </c>
      <c r="C42" s="527"/>
      <c r="D42" s="527"/>
      <c r="E42" s="527"/>
      <c r="F42" s="527"/>
      <c r="G42" s="527"/>
      <c r="H42" s="527"/>
      <c r="I42" s="527"/>
      <c r="J42" s="527"/>
      <c r="K42" s="527"/>
      <c r="L42" s="527"/>
      <c r="M42" s="527"/>
      <c r="N42" s="527"/>
      <c r="O42" s="527"/>
      <c r="P42" s="527"/>
      <c r="Q42" s="527"/>
      <c r="R42" s="527"/>
      <c r="S42" s="527"/>
      <c r="T42" s="527"/>
    </row>
    <row r="43" spans="1:21" s="8" customFormat="1" ht="11.25" x14ac:dyDescent="0.2">
      <c r="B43" s="106"/>
      <c r="C43" s="107"/>
      <c r="D43" s="107"/>
      <c r="E43" s="107"/>
      <c r="F43" s="107"/>
      <c r="G43" s="107"/>
      <c r="H43" s="107"/>
      <c r="I43" s="107"/>
      <c r="J43" s="107"/>
      <c r="K43" s="107"/>
      <c r="L43" s="107"/>
      <c r="M43" s="107"/>
      <c r="N43" s="107"/>
      <c r="O43" s="107"/>
      <c r="P43" s="107"/>
      <c r="Q43" s="107"/>
      <c r="R43" s="107"/>
      <c r="S43" s="107"/>
      <c r="T43" s="107"/>
    </row>
    <row r="44" spans="1:21" s="8" customFormat="1" ht="11.25" x14ac:dyDescent="0.2">
      <c r="B44" s="106" t="s">
        <v>239</v>
      </c>
      <c r="C44" s="107"/>
      <c r="D44" s="107"/>
      <c r="E44" s="107"/>
      <c r="F44" s="107"/>
      <c r="G44" s="107"/>
      <c r="H44" s="107"/>
      <c r="I44" s="107"/>
      <c r="J44" s="107"/>
      <c r="K44" s="107"/>
      <c r="L44" s="107"/>
      <c r="M44" s="107"/>
      <c r="N44" s="107"/>
      <c r="O44" s="107"/>
      <c r="P44" s="107"/>
      <c r="Q44" s="107"/>
      <c r="R44" s="107"/>
      <c r="S44" s="107"/>
      <c r="T44" s="107"/>
    </row>
    <row r="45" spans="1:21" s="8" customFormat="1" ht="11.25" x14ac:dyDescent="0.2">
      <c r="B45" s="106"/>
      <c r="C45" s="107"/>
      <c r="D45" s="107"/>
      <c r="E45" s="107"/>
      <c r="F45" s="107"/>
      <c r="G45" s="107"/>
      <c r="H45" s="107"/>
      <c r="I45" s="107"/>
      <c r="J45" s="107"/>
      <c r="K45" s="107"/>
      <c r="L45" s="107"/>
      <c r="M45" s="107"/>
      <c r="N45" s="107"/>
      <c r="O45" s="107"/>
      <c r="P45" s="107"/>
      <c r="Q45" s="107"/>
      <c r="R45" s="107"/>
      <c r="S45" s="107"/>
      <c r="T45" s="107"/>
    </row>
    <row r="46" spans="1:21" s="8" customFormat="1" ht="11.25" x14ac:dyDescent="0.2">
      <c r="B46" s="106" t="s">
        <v>240</v>
      </c>
      <c r="C46" s="107"/>
      <c r="D46" s="107"/>
      <c r="E46" s="107"/>
      <c r="F46" s="107"/>
      <c r="G46" s="107"/>
      <c r="H46" s="107"/>
      <c r="I46" s="107"/>
      <c r="J46" s="107"/>
      <c r="K46" s="107"/>
      <c r="L46" s="107"/>
      <c r="M46" s="107"/>
      <c r="N46" s="107"/>
      <c r="O46" s="107"/>
      <c r="P46" s="107"/>
      <c r="Q46" s="107"/>
      <c r="R46" s="107"/>
      <c r="S46" s="107"/>
      <c r="T46" s="107"/>
    </row>
    <row r="47" spans="1:21" s="8" customFormat="1" ht="11.25" x14ac:dyDescent="0.2">
      <c r="B47" s="106"/>
      <c r="C47" s="107"/>
      <c r="D47" s="107"/>
      <c r="E47" s="107"/>
      <c r="F47" s="107"/>
      <c r="G47" s="107"/>
      <c r="H47" s="107"/>
      <c r="I47" s="107"/>
      <c r="J47" s="107"/>
      <c r="K47" s="107"/>
      <c r="L47" s="107"/>
      <c r="M47" s="107"/>
      <c r="N47" s="107"/>
      <c r="O47" s="107"/>
      <c r="P47" s="107"/>
      <c r="Q47" s="107"/>
      <c r="R47" s="107"/>
      <c r="S47" s="107"/>
      <c r="T47" s="107"/>
    </row>
    <row r="48" spans="1:21" s="8" customFormat="1" ht="22.5" customHeight="1" x14ac:dyDescent="0.2">
      <c r="B48" s="527" t="s">
        <v>241</v>
      </c>
      <c r="C48" s="527"/>
      <c r="D48" s="527"/>
      <c r="E48" s="527"/>
      <c r="F48" s="527"/>
      <c r="G48" s="527"/>
      <c r="H48" s="527"/>
      <c r="I48" s="527"/>
      <c r="J48" s="527"/>
      <c r="K48" s="527"/>
      <c r="L48" s="527"/>
      <c r="M48" s="527"/>
      <c r="N48" s="527"/>
      <c r="O48" s="527"/>
      <c r="P48" s="527"/>
      <c r="Q48" s="110"/>
      <c r="R48" s="107"/>
      <c r="S48" s="107"/>
      <c r="T48" s="107"/>
    </row>
    <row r="49" spans="2:20" s="8" customFormat="1" ht="11.25" x14ac:dyDescent="0.2">
      <c r="B49" s="106"/>
      <c r="C49" s="107"/>
      <c r="D49" s="107"/>
      <c r="E49" s="107"/>
      <c r="F49" s="107"/>
      <c r="G49" s="107"/>
      <c r="H49" s="107"/>
      <c r="I49" s="107"/>
      <c r="J49" s="107"/>
      <c r="K49" s="107"/>
      <c r="L49" s="107"/>
      <c r="M49" s="107"/>
      <c r="N49" s="107"/>
      <c r="O49" s="107"/>
      <c r="P49" s="107"/>
      <c r="Q49" s="107"/>
      <c r="R49" s="107"/>
      <c r="S49" s="107"/>
      <c r="T49" s="107"/>
    </row>
    <row r="50" spans="2:20" s="8" customFormat="1" ht="11.25" x14ac:dyDescent="0.2">
      <c r="B50" s="106" t="s">
        <v>242</v>
      </c>
      <c r="C50" s="107"/>
      <c r="D50" s="107"/>
      <c r="E50" s="107"/>
      <c r="F50" s="107"/>
      <c r="G50" s="107"/>
      <c r="H50" s="107"/>
      <c r="I50" s="107"/>
      <c r="J50" s="107"/>
      <c r="K50" s="107"/>
      <c r="L50" s="107"/>
      <c r="M50" s="111"/>
      <c r="N50" s="107"/>
      <c r="O50" s="107"/>
      <c r="P50" s="107"/>
      <c r="Q50" s="107"/>
      <c r="R50" s="107"/>
      <c r="S50" s="107"/>
      <c r="T50" s="107"/>
    </row>
    <row r="51" spans="2:20" s="8" customFormat="1" ht="11.25" x14ac:dyDescent="0.2">
      <c r="B51" s="527" t="s">
        <v>243</v>
      </c>
      <c r="C51" s="527"/>
      <c r="D51" s="527"/>
      <c r="E51" s="527"/>
      <c r="F51" s="527"/>
      <c r="G51" s="527"/>
      <c r="H51" s="527"/>
      <c r="I51" s="527"/>
      <c r="J51" s="527"/>
      <c r="K51" s="527"/>
      <c r="L51" s="527"/>
      <c r="M51" s="527"/>
      <c r="N51" s="527"/>
      <c r="O51" s="527"/>
      <c r="P51" s="527"/>
      <c r="Q51" s="527"/>
      <c r="R51" s="527"/>
      <c r="S51" s="527"/>
      <c r="T51" s="527"/>
    </row>
    <row r="52" spans="2:20" s="8" customFormat="1" ht="11.25" x14ac:dyDescent="0.2">
      <c r="B52" s="106"/>
      <c r="C52" s="107"/>
      <c r="D52" s="107"/>
      <c r="E52" s="107"/>
      <c r="F52" s="107"/>
      <c r="G52" s="107"/>
      <c r="H52" s="107"/>
      <c r="I52" s="107"/>
      <c r="J52" s="107"/>
      <c r="K52" s="107"/>
      <c r="L52" s="107"/>
      <c r="M52" s="111"/>
      <c r="N52" s="107"/>
      <c r="O52" s="107"/>
      <c r="P52" s="107"/>
      <c r="Q52" s="107"/>
      <c r="R52" s="107"/>
      <c r="S52" s="107"/>
      <c r="T52" s="107"/>
    </row>
    <row r="53" spans="2:20" s="8" customFormat="1" ht="11.25" x14ac:dyDescent="0.2">
      <c r="B53" s="106" t="s">
        <v>244</v>
      </c>
      <c r="C53" s="107"/>
      <c r="D53" s="107"/>
      <c r="E53" s="107"/>
      <c r="F53" s="107"/>
      <c r="G53" s="107"/>
      <c r="H53" s="107"/>
      <c r="I53" s="107"/>
      <c r="J53" s="107"/>
      <c r="K53" s="107"/>
      <c r="L53" s="107"/>
      <c r="M53" s="107"/>
      <c r="N53" s="107"/>
      <c r="O53" s="107"/>
      <c r="P53" s="107"/>
      <c r="Q53" s="107"/>
      <c r="R53" s="107"/>
      <c r="S53" s="107"/>
      <c r="T53" s="107"/>
    </row>
    <row r="54" spans="2:20" s="8" customFormat="1" ht="11.25" x14ac:dyDescent="0.2">
      <c r="B54" s="106"/>
      <c r="C54" s="107"/>
      <c r="D54" s="107"/>
      <c r="E54" s="107"/>
      <c r="F54" s="107"/>
      <c r="G54" s="107"/>
      <c r="H54" s="107"/>
      <c r="I54" s="107"/>
      <c r="J54" s="107"/>
      <c r="K54" s="107"/>
      <c r="L54" s="107"/>
      <c r="M54" s="107"/>
      <c r="N54" s="107"/>
      <c r="O54" s="107"/>
      <c r="P54" s="107"/>
      <c r="Q54" s="107"/>
      <c r="R54" s="107"/>
      <c r="S54" s="107"/>
      <c r="T54" s="107"/>
    </row>
    <row r="55" spans="2:20" s="8" customFormat="1" ht="22.5" customHeight="1" x14ac:dyDescent="0.2">
      <c r="B55" s="527" t="s">
        <v>245</v>
      </c>
      <c r="C55" s="527"/>
      <c r="D55" s="527"/>
      <c r="E55" s="527"/>
      <c r="F55" s="527"/>
      <c r="G55" s="527"/>
      <c r="H55" s="527"/>
      <c r="I55" s="527"/>
      <c r="J55" s="527"/>
      <c r="K55" s="527"/>
      <c r="L55" s="527"/>
      <c r="M55" s="527"/>
      <c r="N55" s="527"/>
      <c r="O55" s="527"/>
      <c r="P55" s="527"/>
      <c r="Q55" s="110"/>
      <c r="R55" s="107"/>
      <c r="S55" s="107"/>
      <c r="T55" s="107"/>
    </row>
    <row r="56" spans="2:20" s="8" customFormat="1" ht="11.25" x14ac:dyDescent="0.2">
      <c r="B56" s="527"/>
      <c r="C56" s="527"/>
      <c r="D56" s="527"/>
      <c r="E56" s="527"/>
      <c r="F56" s="527"/>
      <c r="G56" s="527"/>
      <c r="H56" s="527"/>
      <c r="I56" s="527"/>
      <c r="J56" s="527"/>
      <c r="K56" s="527"/>
      <c r="L56" s="527"/>
      <c r="M56" s="527"/>
      <c r="N56" s="527"/>
      <c r="O56" s="527"/>
      <c r="P56" s="527"/>
      <c r="Q56" s="112"/>
      <c r="R56" s="107"/>
      <c r="S56" s="107"/>
      <c r="T56" s="107"/>
    </row>
    <row r="57" spans="2:20" s="8" customFormat="1" ht="11.25" x14ac:dyDescent="0.2"/>
    <row r="62" spans="2:20" x14ac:dyDescent="0.2">
      <c r="D62" s="375"/>
      <c r="E62" s="375"/>
      <c r="F62" s="375"/>
      <c r="G62" s="375"/>
      <c r="H62" s="375"/>
    </row>
  </sheetData>
  <mergeCells count="23">
    <mergeCell ref="B55:P56"/>
    <mergeCell ref="P10:P11"/>
    <mergeCell ref="E10:F10"/>
    <mergeCell ref="J10:M10"/>
    <mergeCell ref="B10:C10"/>
    <mergeCell ref="H10:I10"/>
    <mergeCell ref="N10:O10"/>
    <mergeCell ref="B48:P48"/>
    <mergeCell ref="B42:T42"/>
    <mergeCell ref="B51:T51"/>
    <mergeCell ref="G12:G36"/>
    <mergeCell ref="R12:R36"/>
    <mergeCell ref="B3:T3"/>
    <mergeCell ref="A9:A11"/>
    <mergeCell ref="R10:R11"/>
    <mergeCell ref="S10:S11"/>
    <mergeCell ref="Q10:Q11"/>
    <mergeCell ref="N9:T9"/>
    <mergeCell ref="B9:M9"/>
    <mergeCell ref="D10:D11"/>
    <mergeCell ref="G10:G11"/>
    <mergeCell ref="T10:T11"/>
    <mergeCell ref="C5:S6"/>
  </mergeCells>
  <phoneticPr fontId="16" type="noConversion"/>
  <hyperlinks>
    <hyperlink ref="A8" location="Sommaire!A1" display="Sommaire" xr:uid="{00000000-0004-0000-0200-000000000000}"/>
  </hyperlinks>
  <pageMargins left="0.39370078740157483" right="0.39370078740157483" top="0.59055118110236227" bottom="0.59055118110236227" header="0.51181102362204722" footer="0.51181102362204722"/>
  <pageSetup paperSize="9" scale="65" fitToWidth="3" orientation="landscape" r:id="rId1"/>
  <headerFooter alignWithMargins="0">
    <oddHeader>&amp;R&amp;"Arial,Italique"&amp;8Observatoire Statistiques et Etudes - CAF de la Réunion - Janvier 2022</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3:AQ52"/>
  <sheetViews>
    <sheetView showGridLines="0" zoomScaleNormal="100" zoomScaleSheetLayoutView="90" workbookViewId="0">
      <selection activeCell="Q34" sqref="Q34"/>
    </sheetView>
  </sheetViews>
  <sheetFormatPr baseColWidth="10" defaultColWidth="11.42578125" defaultRowHeight="12.75" x14ac:dyDescent="0.2"/>
  <cols>
    <col min="1" max="1" width="17.140625" style="96" customWidth="1"/>
    <col min="2" max="2" width="13.5703125" style="4" customWidth="1"/>
    <col min="3" max="4" width="14" style="4" customWidth="1"/>
    <col min="5" max="5" width="12.85546875" style="4" customWidth="1"/>
    <col min="6" max="6" width="11.28515625" style="4" customWidth="1"/>
    <col min="7" max="7" width="12.85546875" style="4" customWidth="1"/>
    <col min="8" max="11" width="14" style="4" customWidth="1"/>
    <col min="12" max="12" width="15.140625" style="4" customWidth="1"/>
    <col min="13" max="13" width="14.140625" style="4" customWidth="1"/>
    <col min="14" max="14" width="15.42578125" style="4" customWidth="1"/>
    <col min="15" max="16384" width="11.42578125" style="4"/>
  </cols>
  <sheetData>
    <row r="3" spans="1:15" x14ac:dyDescent="0.2">
      <c r="B3" s="505" t="str">
        <f>ALLOC!B3</f>
        <v>LES ALLOCATAIRES DE LA CAF DE LA REUNION EN 2020</v>
      </c>
      <c r="C3" s="505"/>
      <c r="D3" s="505"/>
      <c r="E3" s="505"/>
      <c r="F3" s="505"/>
      <c r="G3" s="505"/>
      <c r="H3" s="505"/>
      <c r="I3" s="505"/>
      <c r="J3" s="505"/>
      <c r="K3" s="505"/>
      <c r="L3" s="505"/>
      <c r="M3" s="505"/>
      <c r="N3" s="42"/>
    </row>
    <row r="5" spans="1:15" x14ac:dyDescent="0.2">
      <c r="C5" s="511" t="s">
        <v>106</v>
      </c>
      <c r="D5" s="511"/>
      <c r="E5" s="511"/>
      <c r="F5" s="511"/>
      <c r="G5" s="511"/>
      <c r="H5" s="511"/>
      <c r="I5" s="511"/>
      <c r="J5" s="511"/>
      <c r="K5" s="511"/>
      <c r="L5" s="511"/>
      <c r="M5" s="13"/>
      <c r="N5" s="13"/>
    </row>
    <row r="6" spans="1:15" s="96" customFormat="1" x14ac:dyDescent="0.2">
      <c r="C6" s="511"/>
      <c r="D6" s="511"/>
      <c r="E6" s="511"/>
      <c r="F6" s="511"/>
      <c r="G6" s="511"/>
      <c r="H6" s="511"/>
      <c r="I6" s="511"/>
      <c r="J6" s="511"/>
      <c r="K6" s="511"/>
      <c r="L6" s="511"/>
      <c r="M6" s="13"/>
      <c r="N6" s="13"/>
      <c r="O6" s="4"/>
    </row>
    <row r="7" spans="1:15" x14ac:dyDescent="0.2">
      <c r="G7" s="5"/>
      <c r="H7" s="5"/>
      <c r="I7" s="5"/>
      <c r="J7" s="5"/>
      <c r="K7" s="5"/>
      <c r="L7" s="5"/>
    </row>
    <row r="8" spans="1:15" x14ac:dyDescent="0.2">
      <c r="A8" s="62" t="s">
        <v>166</v>
      </c>
    </row>
    <row r="9" spans="1:15" ht="13.5" thickBot="1" x14ac:dyDescent="0.25">
      <c r="A9" s="5"/>
      <c r="B9" s="5"/>
      <c r="C9" s="5"/>
      <c r="D9" s="5"/>
      <c r="E9" s="5"/>
      <c r="F9" s="5"/>
    </row>
    <row r="10" spans="1:15" ht="12.75" customHeight="1" thickTop="1" x14ac:dyDescent="0.2">
      <c r="A10" s="126" t="s">
        <v>32</v>
      </c>
      <c r="B10" s="585" t="s">
        <v>108</v>
      </c>
      <c r="C10" s="586"/>
      <c r="D10" s="587" t="s">
        <v>109</v>
      </c>
      <c r="E10" s="578"/>
      <c r="F10" s="519" t="s">
        <v>212</v>
      </c>
      <c r="G10" s="574" t="s">
        <v>213</v>
      </c>
      <c r="H10" s="574" t="s">
        <v>214</v>
      </c>
      <c r="I10" s="577" t="s">
        <v>215</v>
      </c>
      <c r="J10" s="578"/>
      <c r="K10" s="582" t="s">
        <v>268</v>
      </c>
      <c r="L10" s="579" t="s">
        <v>269</v>
      </c>
      <c r="M10" s="531" t="s">
        <v>110</v>
      </c>
      <c r="N10" s="532" t="s">
        <v>111</v>
      </c>
    </row>
    <row r="11" spans="1:15" ht="22.5" customHeight="1" x14ac:dyDescent="0.2">
      <c r="A11" s="127"/>
      <c r="B11" s="569" t="s">
        <v>209</v>
      </c>
      <c r="C11" s="567" t="s">
        <v>216</v>
      </c>
      <c r="D11" s="569" t="s">
        <v>209</v>
      </c>
      <c r="E11" s="567" t="s">
        <v>216</v>
      </c>
      <c r="F11" s="520"/>
      <c r="G11" s="575"/>
      <c r="H11" s="575"/>
      <c r="I11" s="569" t="s">
        <v>285</v>
      </c>
      <c r="J11" s="567" t="s">
        <v>284</v>
      </c>
      <c r="K11" s="583"/>
      <c r="L11" s="580"/>
      <c r="M11" s="533"/>
      <c r="N11" s="534"/>
    </row>
    <row r="12" spans="1:15" ht="13.5" thickBot="1" x14ac:dyDescent="0.25">
      <c r="A12" s="128"/>
      <c r="B12" s="570"/>
      <c r="C12" s="568"/>
      <c r="D12" s="570"/>
      <c r="E12" s="568"/>
      <c r="F12" s="521"/>
      <c r="G12" s="576"/>
      <c r="H12" s="576"/>
      <c r="I12" s="570"/>
      <c r="J12" s="568"/>
      <c r="K12" s="584"/>
      <c r="L12" s="581"/>
      <c r="M12" s="572"/>
      <c r="N12" s="573"/>
      <c r="O12" s="6"/>
    </row>
    <row r="13" spans="1:15" ht="13.5" customHeight="1" thickTop="1" x14ac:dyDescent="0.2">
      <c r="A13" s="34" t="s">
        <v>39</v>
      </c>
      <c r="B13" s="185">
        <v>1092</v>
      </c>
      <c r="C13" s="150">
        <v>3672</v>
      </c>
      <c r="D13" s="185">
        <v>773</v>
      </c>
      <c r="E13" s="150">
        <v>868</v>
      </c>
      <c r="F13" s="140">
        <v>1865</v>
      </c>
      <c r="G13" s="140">
        <v>4540</v>
      </c>
      <c r="H13" s="140">
        <v>2210</v>
      </c>
      <c r="I13" s="192">
        <v>1393</v>
      </c>
      <c r="J13" s="150">
        <v>327</v>
      </c>
      <c r="K13" s="391">
        <v>0.42809999999999998</v>
      </c>
      <c r="L13" s="389">
        <v>0.1361</v>
      </c>
      <c r="M13" s="51">
        <v>288.89</v>
      </c>
      <c r="N13" s="50">
        <v>255.27</v>
      </c>
    </row>
    <row r="14" spans="1:15" x14ac:dyDescent="0.2">
      <c r="A14" s="35" t="s">
        <v>48</v>
      </c>
      <c r="B14" s="188">
        <v>568</v>
      </c>
      <c r="C14" s="151">
        <v>2111</v>
      </c>
      <c r="D14" s="188">
        <v>270</v>
      </c>
      <c r="E14" s="151">
        <v>325</v>
      </c>
      <c r="F14" s="141">
        <v>838</v>
      </c>
      <c r="G14" s="141">
        <v>2436</v>
      </c>
      <c r="H14" s="141">
        <v>1291</v>
      </c>
      <c r="I14" s="191">
        <v>303</v>
      </c>
      <c r="J14" s="151">
        <v>395</v>
      </c>
      <c r="K14" s="394">
        <v>0.4299</v>
      </c>
      <c r="L14" s="392">
        <v>0.17019999999999999</v>
      </c>
      <c r="M14" s="52">
        <v>311.14</v>
      </c>
      <c r="N14" s="53">
        <v>318.08999999999997</v>
      </c>
    </row>
    <row r="15" spans="1:15" x14ac:dyDescent="0.2">
      <c r="A15" s="35" t="s">
        <v>49</v>
      </c>
      <c r="B15" s="188">
        <v>418</v>
      </c>
      <c r="C15" s="151">
        <v>1543</v>
      </c>
      <c r="D15" s="188">
        <v>186</v>
      </c>
      <c r="E15" s="151">
        <v>219</v>
      </c>
      <c r="F15" s="141">
        <v>604</v>
      </c>
      <c r="G15" s="141">
        <v>1762</v>
      </c>
      <c r="H15" s="141">
        <v>914</v>
      </c>
      <c r="I15" s="191">
        <v>70</v>
      </c>
      <c r="J15" s="151">
        <v>403</v>
      </c>
      <c r="K15" s="394">
        <v>0.45350000000000001</v>
      </c>
      <c r="L15" s="392">
        <v>0.16389999999999999</v>
      </c>
      <c r="M15" s="52">
        <v>321.82</v>
      </c>
      <c r="N15" s="53">
        <v>351.76</v>
      </c>
    </row>
    <row r="16" spans="1:15" x14ac:dyDescent="0.2">
      <c r="A16" s="35" t="s">
        <v>50</v>
      </c>
      <c r="B16" s="188">
        <v>5647</v>
      </c>
      <c r="C16" s="151">
        <v>20756</v>
      </c>
      <c r="D16" s="188">
        <v>3248</v>
      </c>
      <c r="E16" s="151">
        <v>3741</v>
      </c>
      <c r="F16" s="141">
        <v>8895</v>
      </c>
      <c r="G16" s="141">
        <v>24497</v>
      </c>
      <c r="H16" s="141">
        <v>13096</v>
      </c>
      <c r="I16" s="191">
        <v>4310</v>
      </c>
      <c r="J16" s="151">
        <v>3885</v>
      </c>
      <c r="K16" s="394">
        <v>0.46060000000000001</v>
      </c>
      <c r="L16" s="392">
        <v>0.16450000000000001</v>
      </c>
      <c r="M16" s="52">
        <v>317.76</v>
      </c>
      <c r="N16" s="53">
        <v>316.58</v>
      </c>
    </row>
    <row r="17" spans="1:27" ht="12.75" customHeight="1" x14ac:dyDescent="0.2">
      <c r="A17" s="35" t="s">
        <v>51</v>
      </c>
      <c r="B17" s="188">
        <v>3782</v>
      </c>
      <c r="C17" s="151">
        <v>13806</v>
      </c>
      <c r="D17" s="188">
        <v>2403</v>
      </c>
      <c r="E17" s="151">
        <v>2697</v>
      </c>
      <c r="F17" s="141">
        <v>6185</v>
      </c>
      <c r="G17" s="141">
        <v>16503</v>
      </c>
      <c r="H17" s="141">
        <v>8869</v>
      </c>
      <c r="I17" s="191">
        <v>3859</v>
      </c>
      <c r="J17" s="151">
        <v>1636</v>
      </c>
      <c r="K17" s="394">
        <v>0.4385</v>
      </c>
      <c r="L17" s="392">
        <v>0.125</v>
      </c>
      <c r="M17" s="52">
        <v>316.63</v>
      </c>
      <c r="N17" s="53">
        <v>314.57</v>
      </c>
    </row>
    <row r="18" spans="1:27" x14ac:dyDescent="0.2">
      <c r="A18" s="332" t="s">
        <v>60</v>
      </c>
      <c r="B18" s="333">
        <v>499</v>
      </c>
      <c r="C18" s="346">
        <v>1760</v>
      </c>
      <c r="D18" s="333">
        <v>250</v>
      </c>
      <c r="E18" s="346">
        <v>301</v>
      </c>
      <c r="F18" s="335">
        <v>749</v>
      </c>
      <c r="G18" s="335">
        <v>2061</v>
      </c>
      <c r="H18" s="335">
        <v>1038</v>
      </c>
      <c r="I18" s="338">
        <v>271</v>
      </c>
      <c r="J18" s="346">
        <v>256</v>
      </c>
      <c r="K18" s="385">
        <v>0.45479999999999998</v>
      </c>
      <c r="L18" s="395">
        <v>0.12920000000000001</v>
      </c>
      <c r="M18" s="347">
        <v>312.45999999999998</v>
      </c>
      <c r="N18" s="348">
        <v>327.64</v>
      </c>
      <c r="P18" s="6"/>
      <c r="Q18" s="6"/>
      <c r="R18" s="6"/>
      <c r="S18" s="6"/>
      <c r="T18" s="6"/>
      <c r="U18" s="6"/>
      <c r="V18" s="6"/>
      <c r="W18" s="6"/>
      <c r="X18" s="6"/>
      <c r="Y18" s="6"/>
      <c r="Z18" s="6"/>
      <c r="AA18" s="6"/>
    </row>
    <row r="19" spans="1:27" ht="13.5" customHeight="1" x14ac:dyDescent="0.2">
      <c r="A19" s="35" t="s">
        <v>52</v>
      </c>
      <c r="B19" s="188">
        <v>12150</v>
      </c>
      <c r="C19" s="151">
        <v>41744</v>
      </c>
      <c r="D19" s="188">
        <v>16293</v>
      </c>
      <c r="E19" s="151">
        <v>17886</v>
      </c>
      <c r="F19" s="141">
        <v>28443</v>
      </c>
      <c r="G19" s="141">
        <v>59630</v>
      </c>
      <c r="H19" s="141">
        <v>25829</v>
      </c>
      <c r="I19" s="191">
        <v>16093</v>
      </c>
      <c r="J19" s="151">
        <v>11298</v>
      </c>
      <c r="K19" s="394">
        <v>0.436</v>
      </c>
      <c r="L19" s="392">
        <v>0.14710000000000001</v>
      </c>
      <c r="M19" s="52">
        <v>264.88</v>
      </c>
      <c r="N19" s="53">
        <v>253.26</v>
      </c>
    </row>
    <row r="20" spans="1:27" x14ac:dyDescent="0.2">
      <c r="A20" s="35" t="s">
        <v>59</v>
      </c>
      <c r="B20" s="188">
        <v>2510</v>
      </c>
      <c r="C20" s="151">
        <v>8527</v>
      </c>
      <c r="D20" s="188">
        <v>1417</v>
      </c>
      <c r="E20" s="151">
        <v>1596</v>
      </c>
      <c r="F20" s="141">
        <v>3927</v>
      </c>
      <c r="G20" s="141">
        <v>10123</v>
      </c>
      <c r="H20" s="141">
        <v>5258</v>
      </c>
      <c r="I20" s="191">
        <v>2457</v>
      </c>
      <c r="J20" s="151">
        <v>1267</v>
      </c>
      <c r="K20" s="394">
        <v>0.433</v>
      </c>
      <c r="L20" s="392">
        <v>0.1615</v>
      </c>
      <c r="M20" s="52">
        <v>300.58</v>
      </c>
      <c r="N20" s="53">
        <v>303.51</v>
      </c>
    </row>
    <row r="21" spans="1:27" x14ac:dyDescent="0.2">
      <c r="A21" s="35" t="s">
        <v>61</v>
      </c>
      <c r="B21" s="188">
        <v>1731</v>
      </c>
      <c r="C21" s="151">
        <v>5842</v>
      </c>
      <c r="D21" s="188">
        <v>921</v>
      </c>
      <c r="E21" s="151">
        <v>1074</v>
      </c>
      <c r="F21" s="141">
        <v>2652</v>
      </c>
      <c r="G21" s="141">
        <v>6916</v>
      </c>
      <c r="H21" s="141">
        <v>3538</v>
      </c>
      <c r="I21" s="191">
        <v>1525</v>
      </c>
      <c r="J21" s="151">
        <v>931</v>
      </c>
      <c r="K21" s="394">
        <v>0.46379999999999999</v>
      </c>
      <c r="L21" s="392">
        <v>0.17399999999999999</v>
      </c>
      <c r="M21" s="52">
        <v>308.14999999999998</v>
      </c>
      <c r="N21" s="53">
        <v>311.55</v>
      </c>
      <c r="O21" s="8"/>
    </row>
    <row r="22" spans="1:27" x14ac:dyDescent="0.2">
      <c r="A22" s="61" t="s">
        <v>43</v>
      </c>
      <c r="B22" s="70">
        <v>2605</v>
      </c>
      <c r="C22" s="349">
        <v>8931</v>
      </c>
      <c r="D22" s="70">
        <v>1423</v>
      </c>
      <c r="E22" s="349">
        <v>1590</v>
      </c>
      <c r="F22" s="69">
        <v>4028</v>
      </c>
      <c r="G22" s="69">
        <v>10521</v>
      </c>
      <c r="H22" s="69">
        <v>5569</v>
      </c>
      <c r="I22" s="320">
        <v>2983</v>
      </c>
      <c r="J22" s="349">
        <v>852</v>
      </c>
      <c r="K22" s="390">
        <v>0.3982</v>
      </c>
      <c r="L22" s="393">
        <v>0.14710000000000001</v>
      </c>
      <c r="M22" s="350">
        <v>295.39999999999998</v>
      </c>
      <c r="N22" s="351">
        <v>282.91000000000003</v>
      </c>
    </row>
    <row r="23" spans="1:27" x14ac:dyDescent="0.2">
      <c r="A23" s="35" t="s">
        <v>44</v>
      </c>
      <c r="B23" s="188">
        <v>3489</v>
      </c>
      <c r="C23" s="151">
        <v>12177</v>
      </c>
      <c r="D23" s="188">
        <v>3116</v>
      </c>
      <c r="E23" s="151">
        <v>3509</v>
      </c>
      <c r="F23" s="141">
        <v>6605</v>
      </c>
      <c r="G23" s="141">
        <v>15686</v>
      </c>
      <c r="H23" s="141">
        <v>7635</v>
      </c>
      <c r="I23" s="191">
        <v>5376</v>
      </c>
      <c r="J23" s="151">
        <v>781</v>
      </c>
      <c r="K23" s="394">
        <v>0.39729999999999999</v>
      </c>
      <c r="L23" s="392">
        <v>9.64E-2</v>
      </c>
      <c r="M23" s="52">
        <v>278.11</v>
      </c>
      <c r="N23" s="53">
        <v>253.26</v>
      </c>
    </row>
    <row r="24" spans="1:27" x14ac:dyDescent="0.2">
      <c r="A24" s="35" t="s">
        <v>54</v>
      </c>
      <c r="B24" s="188">
        <v>2127</v>
      </c>
      <c r="C24" s="151">
        <v>6943</v>
      </c>
      <c r="D24" s="188">
        <v>1244</v>
      </c>
      <c r="E24" s="151">
        <v>1371</v>
      </c>
      <c r="F24" s="141">
        <v>3371</v>
      </c>
      <c r="G24" s="141">
        <v>8314</v>
      </c>
      <c r="H24" s="141">
        <v>4100</v>
      </c>
      <c r="I24" s="191">
        <v>1380</v>
      </c>
      <c r="J24" s="151">
        <v>1614</v>
      </c>
      <c r="K24" s="394">
        <v>0.47120000000000001</v>
      </c>
      <c r="L24" s="392">
        <v>0.17649999999999999</v>
      </c>
      <c r="M24" s="52">
        <v>297.3</v>
      </c>
      <c r="N24" s="53">
        <v>297.49</v>
      </c>
    </row>
    <row r="25" spans="1:27" x14ac:dyDescent="0.2">
      <c r="A25" s="35" t="s">
        <v>56</v>
      </c>
      <c r="B25" s="188">
        <v>5589</v>
      </c>
      <c r="C25" s="151">
        <v>18323</v>
      </c>
      <c r="D25" s="188">
        <v>3411</v>
      </c>
      <c r="E25" s="151">
        <v>3813</v>
      </c>
      <c r="F25" s="141">
        <v>9000</v>
      </c>
      <c r="G25" s="141">
        <v>22136</v>
      </c>
      <c r="H25" s="141">
        <v>10985</v>
      </c>
      <c r="I25" s="191">
        <v>5075</v>
      </c>
      <c r="J25" s="151">
        <v>2889</v>
      </c>
      <c r="K25" s="394">
        <v>0.43059999999999998</v>
      </c>
      <c r="L25" s="392">
        <v>0.15379999999999999</v>
      </c>
      <c r="M25" s="52">
        <v>285.82</v>
      </c>
      <c r="N25" s="53">
        <v>265.33</v>
      </c>
    </row>
    <row r="26" spans="1:27" x14ac:dyDescent="0.2">
      <c r="A26" s="332" t="s">
        <v>62</v>
      </c>
      <c r="B26" s="333">
        <v>335</v>
      </c>
      <c r="C26" s="346">
        <v>1154</v>
      </c>
      <c r="D26" s="333">
        <v>160</v>
      </c>
      <c r="E26" s="346">
        <v>184</v>
      </c>
      <c r="F26" s="335">
        <v>495</v>
      </c>
      <c r="G26" s="335">
        <v>1338</v>
      </c>
      <c r="H26" s="335">
        <v>688</v>
      </c>
      <c r="I26" s="338">
        <v>151</v>
      </c>
      <c r="J26" s="346">
        <v>254</v>
      </c>
      <c r="K26" s="385">
        <v>0.46339999999999998</v>
      </c>
      <c r="L26" s="395">
        <v>0.17030000000000001</v>
      </c>
      <c r="M26" s="347">
        <v>310.08999999999997</v>
      </c>
      <c r="N26" s="348">
        <v>321.61</v>
      </c>
      <c r="P26" s="8"/>
      <c r="Q26" s="8"/>
      <c r="R26" s="8"/>
      <c r="S26" s="8"/>
      <c r="T26" s="8"/>
      <c r="U26" s="8"/>
      <c r="V26" s="8"/>
      <c r="W26" s="8"/>
      <c r="X26" s="8"/>
      <c r="Y26" s="8"/>
      <c r="Z26" s="8"/>
      <c r="AA26" s="8"/>
    </row>
    <row r="27" spans="1:27" x14ac:dyDescent="0.2">
      <c r="A27" s="35" t="s">
        <v>40</v>
      </c>
      <c r="B27" s="188">
        <v>298</v>
      </c>
      <c r="C27" s="151">
        <v>1019</v>
      </c>
      <c r="D27" s="188">
        <v>207</v>
      </c>
      <c r="E27" s="151">
        <v>236</v>
      </c>
      <c r="F27" s="141">
        <v>505</v>
      </c>
      <c r="G27" s="141">
        <v>1255</v>
      </c>
      <c r="H27" s="141">
        <v>597</v>
      </c>
      <c r="I27" s="191">
        <v>46</v>
      </c>
      <c r="J27" s="151">
        <v>361</v>
      </c>
      <c r="K27" s="394">
        <v>0.48170000000000002</v>
      </c>
      <c r="L27" s="392">
        <v>0.17130000000000001</v>
      </c>
      <c r="M27" s="52">
        <v>307.51</v>
      </c>
      <c r="N27" s="53">
        <v>311.55</v>
      </c>
    </row>
    <row r="28" spans="1:27" ht="12.75" customHeight="1" x14ac:dyDescent="0.2">
      <c r="A28" s="35" t="s">
        <v>41</v>
      </c>
      <c r="B28" s="72">
        <v>396</v>
      </c>
      <c r="C28" s="101">
        <v>1327</v>
      </c>
      <c r="D28" s="72">
        <v>318</v>
      </c>
      <c r="E28" s="101">
        <v>355</v>
      </c>
      <c r="F28" s="77">
        <v>714</v>
      </c>
      <c r="G28" s="77">
        <v>1682</v>
      </c>
      <c r="H28" s="77">
        <v>759</v>
      </c>
      <c r="I28" s="85">
        <v>217</v>
      </c>
      <c r="J28" s="101">
        <v>388</v>
      </c>
      <c r="K28" s="394">
        <v>0.44469999999999998</v>
      </c>
      <c r="L28" s="392">
        <v>0.1966</v>
      </c>
      <c r="M28" s="52">
        <v>274.08</v>
      </c>
      <c r="N28" s="53">
        <v>253.26</v>
      </c>
    </row>
    <row r="29" spans="1:27" x14ac:dyDescent="0.2">
      <c r="A29" s="35" t="s">
        <v>42</v>
      </c>
      <c r="B29" s="72">
        <v>696</v>
      </c>
      <c r="C29" s="101">
        <v>2157</v>
      </c>
      <c r="D29" s="72">
        <v>429</v>
      </c>
      <c r="E29" s="101">
        <v>486</v>
      </c>
      <c r="F29" s="77">
        <v>1125</v>
      </c>
      <c r="G29" s="77">
        <v>2643</v>
      </c>
      <c r="H29" s="77">
        <v>1234</v>
      </c>
      <c r="I29" s="85">
        <v>648</v>
      </c>
      <c r="J29" s="101">
        <v>413</v>
      </c>
      <c r="K29" s="394">
        <v>0.46139999999999998</v>
      </c>
      <c r="L29" s="392">
        <v>0.18609999999999999</v>
      </c>
      <c r="M29" s="52">
        <v>283.19</v>
      </c>
      <c r="N29" s="53">
        <v>256.27999999999997</v>
      </c>
      <c r="O29" s="57"/>
    </row>
    <row r="30" spans="1:27" x14ac:dyDescent="0.2">
      <c r="A30" s="35" t="s">
        <v>46</v>
      </c>
      <c r="B30" s="72">
        <v>612</v>
      </c>
      <c r="C30" s="101">
        <v>1950</v>
      </c>
      <c r="D30" s="72">
        <v>459</v>
      </c>
      <c r="E30" s="101">
        <v>518</v>
      </c>
      <c r="F30" s="77">
        <v>1071</v>
      </c>
      <c r="G30" s="77">
        <v>2468</v>
      </c>
      <c r="H30" s="77">
        <v>1138</v>
      </c>
      <c r="I30" s="85">
        <v>477</v>
      </c>
      <c r="J30" s="101">
        <v>532</v>
      </c>
      <c r="K30" s="394">
        <v>0.48620000000000002</v>
      </c>
      <c r="L30" s="392">
        <v>0.191</v>
      </c>
      <c r="M30" s="52">
        <v>287.07</v>
      </c>
      <c r="N30" s="53">
        <v>253.27</v>
      </c>
    </row>
    <row r="31" spans="1:27" x14ac:dyDescent="0.2">
      <c r="A31" s="35" t="s">
        <v>55</v>
      </c>
      <c r="B31" s="72">
        <v>4885</v>
      </c>
      <c r="C31" s="101">
        <v>17351</v>
      </c>
      <c r="D31" s="72">
        <v>2255</v>
      </c>
      <c r="E31" s="101">
        <v>2556</v>
      </c>
      <c r="F31" s="77">
        <v>7140</v>
      </c>
      <c r="G31" s="77">
        <v>19907</v>
      </c>
      <c r="H31" s="77">
        <v>10846</v>
      </c>
      <c r="I31" s="85">
        <v>3302</v>
      </c>
      <c r="J31" s="101">
        <v>3102</v>
      </c>
      <c r="K31" s="394">
        <v>0.46829999999999999</v>
      </c>
      <c r="L31" s="392">
        <v>0.16450000000000001</v>
      </c>
      <c r="M31" s="52">
        <v>322.27</v>
      </c>
      <c r="N31" s="53">
        <v>352.76</v>
      </c>
    </row>
    <row r="32" spans="1:27" x14ac:dyDescent="0.2">
      <c r="A32" s="35" t="s">
        <v>53</v>
      </c>
      <c r="B32" s="188">
        <v>2877</v>
      </c>
      <c r="C32" s="151">
        <v>9761</v>
      </c>
      <c r="D32" s="188">
        <v>2424</v>
      </c>
      <c r="E32" s="151">
        <v>2755</v>
      </c>
      <c r="F32" s="141">
        <v>5301</v>
      </c>
      <c r="G32" s="141">
        <v>12516</v>
      </c>
      <c r="H32" s="141">
        <v>5679</v>
      </c>
      <c r="I32" s="191">
        <v>1737</v>
      </c>
      <c r="J32" s="151">
        <v>2999</v>
      </c>
      <c r="K32" s="394">
        <v>0.49619999999999997</v>
      </c>
      <c r="L32" s="392">
        <v>0.18679999999999999</v>
      </c>
      <c r="M32" s="52">
        <v>293.57</v>
      </c>
      <c r="N32" s="53">
        <v>255.28</v>
      </c>
    </row>
    <row r="33" spans="1:43" x14ac:dyDescent="0.2">
      <c r="A33" s="35" t="s">
        <v>57</v>
      </c>
      <c r="B33" s="188">
        <v>388</v>
      </c>
      <c r="C33" s="151">
        <v>1308</v>
      </c>
      <c r="D33" s="188">
        <v>218</v>
      </c>
      <c r="E33" s="151">
        <v>259</v>
      </c>
      <c r="F33" s="141">
        <v>606</v>
      </c>
      <c r="G33" s="141">
        <v>1567</v>
      </c>
      <c r="H33" s="141">
        <v>756</v>
      </c>
      <c r="I33" s="191">
        <v>155</v>
      </c>
      <c r="J33" s="151">
        <v>317</v>
      </c>
      <c r="K33" s="394">
        <v>0.46920000000000001</v>
      </c>
      <c r="L33" s="392">
        <v>0.15859999999999999</v>
      </c>
      <c r="M33" s="52">
        <v>298.56</v>
      </c>
      <c r="N33" s="53">
        <v>311.55</v>
      </c>
      <c r="O33" s="8"/>
    </row>
    <row r="34" spans="1:43" x14ac:dyDescent="0.2">
      <c r="A34" s="35" t="s">
        <v>45</v>
      </c>
      <c r="B34" s="188">
        <v>6177</v>
      </c>
      <c r="C34" s="151">
        <v>20934</v>
      </c>
      <c r="D34" s="188">
        <v>5814</v>
      </c>
      <c r="E34" s="151">
        <v>6467</v>
      </c>
      <c r="F34" s="141">
        <v>11991</v>
      </c>
      <c r="G34" s="141">
        <v>27401</v>
      </c>
      <c r="H34" s="141">
        <v>12463</v>
      </c>
      <c r="I34" s="191">
        <v>3732</v>
      </c>
      <c r="J34" s="151">
        <v>7575</v>
      </c>
      <c r="K34" s="394">
        <v>0.503</v>
      </c>
      <c r="L34" s="392">
        <v>0.2051</v>
      </c>
      <c r="M34" s="52">
        <v>286.31</v>
      </c>
      <c r="N34" s="53">
        <v>253.26</v>
      </c>
      <c r="O34" s="8"/>
    </row>
    <row r="35" spans="1:43" x14ac:dyDescent="0.2">
      <c r="A35" s="35" t="s">
        <v>47</v>
      </c>
      <c r="B35" s="188">
        <v>736</v>
      </c>
      <c r="C35" s="151">
        <v>2406</v>
      </c>
      <c r="D35" s="188">
        <v>530</v>
      </c>
      <c r="E35" s="151">
        <v>599</v>
      </c>
      <c r="F35" s="141">
        <v>1266</v>
      </c>
      <c r="G35" s="141">
        <v>3005</v>
      </c>
      <c r="H35" s="141">
        <v>1376</v>
      </c>
      <c r="I35" s="191">
        <v>211</v>
      </c>
      <c r="J35" s="151">
        <v>921</v>
      </c>
      <c r="K35" s="394">
        <v>0.49940000000000001</v>
      </c>
      <c r="L35" s="392">
        <v>0.2127</v>
      </c>
      <c r="M35" s="52">
        <v>290.42</v>
      </c>
      <c r="N35" s="53">
        <v>267.33</v>
      </c>
      <c r="O35" s="8"/>
    </row>
    <row r="36" spans="1:43" ht="13.5" thickBot="1" x14ac:dyDescent="0.25">
      <c r="A36" s="35" t="s">
        <v>58</v>
      </c>
      <c r="B36" s="188">
        <v>6142</v>
      </c>
      <c r="C36" s="151">
        <v>20630</v>
      </c>
      <c r="D36" s="188">
        <v>5890</v>
      </c>
      <c r="E36" s="151">
        <v>6521</v>
      </c>
      <c r="F36" s="141">
        <v>12032</v>
      </c>
      <c r="G36" s="141">
        <v>27151</v>
      </c>
      <c r="H36" s="141">
        <v>12461</v>
      </c>
      <c r="I36" s="191">
        <v>5470</v>
      </c>
      <c r="J36" s="151">
        <v>5021</v>
      </c>
      <c r="K36" s="394">
        <v>0.46050000000000002</v>
      </c>
      <c r="L36" s="392">
        <v>0.16400000000000001</v>
      </c>
      <c r="M36" s="52">
        <v>277.74</v>
      </c>
      <c r="N36" s="53">
        <v>253.26</v>
      </c>
      <c r="O36" s="124"/>
    </row>
    <row r="37" spans="1:43" ht="24" customHeight="1" thickTop="1" thickBot="1" x14ac:dyDescent="0.25">
      <c r="A37" s="397" t="s">
        <v>309</v>
      </c>
      <c r="B37" s="340">
        <v>25</v>
      </c>
      <c r="C37" s="352">
        <v>85</v>
      </c>
      <c r="D37" s="340">
        <v>30</v>
      </c>
      <c r="E37" s="352">
        <v>32</v>
      </c>
      <c r="F37" s="342">
        <v>55</v>
      </c>
      <c r="G37" s="342">
        <v>117</v>
      </c>
      <c r="H37" s="342">
        <v>50</v>
      </c>
      <c r="I37" s="345">
        <v>15</v>
      </c>
      <c r="J37" s="352">
        <v>39</v>
      </c>
      <c r="K37" s="387">
        <v>0.3977</v>
      </c>
      <c r="L37" s="386">
        <v>0.186</v>
      </c>
      <c r="M37" s="353">
        <v>260.58999999999997</v>
      </c>
      <c r="N37" s="354">
        <v>253.26</v>
      </c>
      <c r="O37" s="8"/>
      <c r="P37" s="8"/>
      <c r="Q37" s="8"/>
      <c r="R37" s="8"/>
      <c r="S37" s="8"/>
      <c r="T37" s="8"/>
      <c r="U37" s="8"/>
      <c r="V37" s="8"/>
      <c r="W37" s="8"/>
      <c r="X37" s="8"/>
      <c r="Y37" s="8"/>
      <c r="Z37" s="8"/>
      <c r="AA37" s="8"/>
    </row>
    <row r="38" spans="1:43" s="6" customFormat="1" ht="14.25" thickTop="1" thickBot="1" x14ac:dyDescent="0.25">
      <c r="A38" s="36" t="s">
        <v>63</v>
      </c>
      <c r="B38" s="78">
        <v>65774</v>
      </c>
      <c r="C38" s="102">
        <v>226217</v>
      </c>
      <c r="D38" s="78">
        <v>53689</v>
      </c>
      <c r="E38" s="102">
        <v>59958</v>
      </c>
      <c r="F38" s="103">
        <v>119463</v>
      </c>
      <c r="G38" s="103">
        <v>286175</v>
      </c>
      <c r="H38" s="103">
        <v>138379</v>
      </c>
      <c r="I38" s="100">
        <v>61256</v>
      </c>
      <c r="J38" s="102">
        <v>48456</v>
      </c>
      <c r="K38" s="692">
        <v>44.98</v>
      </c>
      <c r="L38" s="693">
        <v>15.9</v>
      </c>
      <c r="M38" s="54">
        <v>288.55</v>
      </c>
      <c r="N38" s="55">
        <v>253.26</v>
      </c>
      <c r="O38" s="8"/>
      <c r="P38" s="8"/>
      <c r="Q38" s="8"/>
      <c r="R38" s="8"/>
      <c r="S38" s="8"/>
      <c r="T38" s="8"/>
      <c r="U38" s="8"/>
      <c r="V38" s="8"/>
      <c r="W38" s="8"/>
      <c r="X38" s="8"/>
      <c r="Y38" s="8"/>
      <c r="Z38" s="8"/>
      <c r="AA38" s="8"/>
    </row>
    <row r="39" spans="1:43" s="6" customFormat="1" ht="4.5" customHeight="1" thickTop="1" x14ac:dyDescent="0.2">
      <c r="A39" s="90"/>
      <c r="B39" s="93"/>
      <c r="C39" s="93"/>
      <c r="D39" s="93"/>
      <c r="E39" s="93"/>
      <c r="F39" s="324"/>
      <c r="G39" s="93"/>
      <c r="H39" s="93"/>
      <c r="I39" s="91"/>
      <c r="J39" s="91"/>
      <c r="K39" s="91"/>
      <c r="L39" s="91"/>
      <c r="M39" s="94"/>
      <c r="N39" s="94"/>
      <c r="O39" s="8"/>
      <c r="P39" s="8"/>
      <c r="Q39" s="8"/>
      <c r="R39" s="8"/>
      <c r="S39" s="8"/>
      <c r="T39" s="8"/>
      <c r="U39" s="8"/>
      <c r="V39" s="8"/>
      <c r="W39" s="8"/>
      <c r="X39" s="8"/>
      <c r="Y39" s="8"/>
      <c r="Z39" s="8"/>
      <c r="AA39" s="8"/>
    </row>
    <row r="40" spans="1:43" s="193" customFormat="1" ht="19.5" customHeight="1" x14ac:dyDescent="0.2">
      <c r="A40" s="322" t="s">
        <v>297</v>
      </c>
      <c r="B40" s="325">
        <v>-2.4720566601452902E-3</v>
      </c>
      <c r="C40" s="325">
        <v>-2.082071639178311E-3</v>
      </c>
      <c r="D40" s="325">
        <v>4.2539718016054835E-2</v>
      </c>
      <c r="E40" s="325">
        <v>4.0226817878585723E-2</v>
      </c>
      <c r="F40" s="325">
        <v>1.7754153936299335E-2</v>
      </c>
      <c r="G40" s="325">
        <v>6.7825157157982647E-3</v>
      </c>
      <c r="H40" s="325">
        <v>2.2329977814552785E-3</v>
      </c>
      <c r="I40" s="325">
        <v>2.3769100169779286E-2</v>
      </c>
      <c r="J40" s="325">
        <v>2.7384539188575675E-2</v>
      </c>
      <c r="K40" s="325">
        <v>-7.2831604502318599E-3</v>
      </c>
      <c r="L40" s="325">
        <v>8.2435003170577507E-3</v>
      </c>
      <c r="M40" s="325">
        <v>4.9904695893259318E-3</v>
      </c>
      <c r="N40" s="325">
        <v>3.9485114111979785E-3</v>
      </c>
      <c r="O40" s="194"/>
      <c r="P40" s="194"/>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5"/>
      <c r="AQ40" s="195"/>
    </row>
    <row r="41" spans="1:43" s="125" customFormat="1" ht="27" x14ac:dyDescent="0.2">
      <c r="A41" s="2" t="str">
        <f>ALLOC!A43</f>
        <v>Sources : FR6 de septembre 2020 - CAF de La Réunion</v>
      </c>
      <c r="B41" s="122"/>
      <c r="C41" s="122"/>
      <c r="D41" s="122"/>
      <c r="E41" s="122"/>
      <c r="F41" s="122"/>
      <c r="G41" s="122"/>
      <c r="H41" s="122"/>
      <c r="I41" s="123"/>
      <c r="J41" s="123"/>
      <c r="K41" s="123"/>
      <c r="L41" s="123"/>
      <c r="M41" s="122"/>
      <c r="N41" s="122"/>
      <c r="O41" s="4"/>
      <c r="P41" s="124"/>
      <c r="Q41" s="124"/>
      <c r="R41" s="124"/>
      <c r="S41" s="124"/>
      <c r="T41" s="124"/>
      <c r="U41" s="124"/>
      <c r="V41" s="124"/>
      <c r="W41" s="124"/>
      <c r="X41" s="124"/>
      <c r="Y41" s="124"/>
      <c r="Z41" s="124"/>
      <c r="AA41" s="124"/>
    </row>
    <row r="42" spans="1:43" s="125" customFormat="1" x14ac:dyDescent="0.2">
      <c r="A42" s="121"/>
      <c r="B42" s="130" t="s">
        <v>235</v>
      </c>
      <c r="C42" s="122"/>
      <c r="D42" s="122"/>
      <c r="E42" s="122"/>
      <c r="F42" s="122"/>
      <c r="G42" s="122"/>
      <c r="H42" s="122"/>
      <c r="I42" s="123"/>
      <c r="J42" s="123"/>
      <c r="K42" s="123"/>
      <c r="L42" s="123"/>
      <c r="M42" s="122"/>
      <c r="N42" s="122"/>
      <c r="O42" s="4"/>
      <c r="P42" s="124"/>
      <c r="Q42" s="124"/>
      <c r="R42" s="124"/>
      <c r="S42" s="124"/>
      <c r="T42" s="124"/>
      <c r="U42" s="124"/>
      <c r="V42" s="124"/>
      <c r="W42" s="124"/>
      <c r="X42" s="124"/>
      <c r="Y42" s="124"/>
      <c r="Z42" s="124"/>
      <c r="AA42" s="124"/>
    </row>
    <row r="43" spans="1:43" s="8" customFormat="1" ht="21" customHeight="1" x14ac:dyDescent="0.2">
      <c r="B43" s="571" t="s">
        <v>247</v>
      </c>
      <c r="C43" s="571"/>
      <c r="D43" s="571"/>
      <c r="E43" s="571"/>
      <c r="F43" s="571"/>
      <c r="G43" s="571"/>
      <c r="H43" s="571"/>
      <c r="I43" s="571"/>
      <c r="J43" s="571"/>
      <c r="K43" s="571"/>
      <c r="L43" s="571"/>
      <c r="M43" s="571"/>
      <c r="N43" s="571"/>
      <c r="O43" s="4"/>
    </row>
    <row r="44" spans="1:43" s="8" customFormat="1" x14ac:dyDescent="0.2">
      <c r="B44" s="571"/>
      <c r="C44" s="571"/>
      <c r="D44" s="571"/>
      <c r="E44" s="571"/>
      <c r="F44" s="571"/>
      <c r="G44" s="571"/>
      <c r="H44" s="571"/>
      <c r="I44" s="571"/>
      <c r="J44" s="571"/>
      <c r="K44" s="571"/>
      <c r="L44" s="571"/>
      <c r="M44" s="571"/>
      <c r="N44" s="571"/>
      <c r="O44" s="4"/>
    </row>
    <row r="45" spans="1:43" s="8" customFormat="1" ht="10.5" customHeight="1" x14ac:dyDescent="0.2">
      <c r="B45" s="566" t="s">
        <v>248</v>
      </c>
      <c r="C45" s="566"/>
      <c r="D45" s="566"/>
      <c r="E45" s="566"/>
      <c r="F45" s="566"/>
      <c r="G45" s="566"/>
      <c r="H45" s="566"/>
      <c r="I45" s="566"/>
      <c r="J45" s="566"/>
      <c r="K45" s="566"/>
      <c r="L45" s="566"/>
      <c r="M45" s="566"/>
      <c r="N45" s="566"/>
      <c r="O45" s="4"/>
    </row>
    <row r="46" spans="1:43" s="8" customFormat="1" x14ac:dyDescent="0.2">
      <c r="B46" s="566"/>
      <c r="C46" s="566"/>
      <c r="D46" s="566"/>
      <c r="E46" s="566"/>
      <c r="F46" s="566"/>
      <c r="G46" s="566"/>
      <c r="H46" s="566"/>
      <c r="I46" s="566"/>
      <c r="J46" s="566"/>
      <c r="K46" s="566"/>
      <c r="L46" s="566"/>
      <c r="M46" s="566"/>
      <c r="N46" s="566"/>
      <c r="O46" s="4"/>
      <c r="P46" s="4"/>
      <c r="Q46" s="4"/>
      <c r="R46" s="4"/>
      <c r="S46" s="4"/>
    </row>
    <row r="47" spans="1:43" s="8" customFormat="1" x14ac:dyDescent="0.2">
      <c r="B47" s="566"/>
      <c r="C47" s="566"/>
      <c r="D47" s="566"/>
      <c r="E47" s="566"/>
      <c r="F47" s="566"/>
      <c r="G47" s="566"/>
      <c r="H47" s="566"/>
      <c r="I47" s="566"/>
      <c r="J47" s="566"/>
      <c r="K47" s="566"/>
      <c r="L47" s="566"/>
      <c r="M47" s="566"/>
      <c r="N47" s="566"/>
      <c r="O47" s="4"/>
      <c r="P47" s="4"/>
      <c r="Q47" s="4"/>
      <c r="R47" s="4"/>
      <c r="S47" s="4"/>
    </row>
    <row r="48" spans="1:43" ht="4.5" customHeight="1" x14ac:dyDescent="0.2">
      <c r="B48" s="527" t="s">
        <v>311</v>
      </c>
      <c r="C48" s="527"/>
      <c r="D48" s="527"/>
      <c r="E48" s="527"/>
      <c r="F48" s="527"/>
      <c r="G48" s="527"/>
      <c r="H48" s="527"/>
      <c r="I48" s="527"/>
      <c r="J48" s="527"/>
      <c r="K48" s="527"/>
      <c r="L48" s="527"/>
      <c r="M48" s="527"/>
      <c r="N48" s="527"/>
    </row>
    <row r="49" spans="2:14" x14ac:dyDescent="0.2">
      <c r="B49" s="527"/>
      <c r="C49" s="527"/>
      <c r="D49" s="527"/>
      <c r="E49" s="527"/>
      <c r="F49" s="527"/>
      <c r="G49" s="527"/>
      <c r="H49" s="527"/>
      <c r="I49" s="527"/>
      <c r="J49" s="527"/>
      <c r="K49" s="527"/>
      <c r="L49" s="527"/>
      <c r="M49" s="527"/>
      <c r="N49" s="527"/>
    </row>
    <row r="50" spans="2:14" x14ac:dyDescent="0.2">
      <c r="B50" s="527"/>
      <c r="C50" s="527"/>
      <c r="D50" s="527"/>
      <c r="E50" s="527"/>
      <c r="F50" s="527"/>
      <c r="G50" s="527"/>
      <c r="H50" s="527"/>
      <c r="I50" s="527"/>
      <c r="J50" s="527"/>
      <c r="K50" s="527"/>
      <c r="L50" s="527"/>
      <c r="M50" s="527"/>
      <c r="N50" s="527"/>
    </row>
    <row r="51" spans="2:14" ht="22.5" customHeight="1" x14ac:dyDescent="0.2">
      <c r="B51" s="527" t="s">
        <v>270</v>
      </c>
      <c r="C51" s="527"/>
      <c r="D51" s="527"/>
      <c r="E51" s="527"/>
      <c r="F51" s="527"/>
      <c r="G51" s="527"/>
      <c r="H51" s="527"/>
      <c r="I51" s="527"/>
      <c r="J51" s="527"/>
      <c r="K51" s="527"/>
      <c r="L51" s="527"/>
      <c r="M51" s="527"/>
      <c r="N51" s="527"/>
    </row>
    <row r="52" spans="2:14" x14ac:dyDescent="0.2">
      <c r="B52" s="527"/>
      <c r="C52" s="527"/>
      <c r="D52" s="527"/>
      <c r="E52" s="527"/>
      <c r="F52" s="527"/>
      <c r="G52" s="527"/>
      <c r="H52" s="527"/>
      <c r="I52" s="527"/>
      <c r="J52" s="527"/>
      <c r="K52" s="527"/>
      <c r="L52" s="527"/>
      <c r="M52" s="527"/>
      <c r="N52" s="527"/>
    </row>
  </sheetData>
  <mergeCells count="22">
    <mergeCell ref="B51:N52"/>
    <mergeCell ref="F10:F12"/>
    <mergeCell ref="M10:M12"/>
    <mergeCell ref="N10:N12"/>
    <mergeCell ref="G10:G12"/>
    <mergeCell ref="H10:H12"/>
    <mergeCell ref="I10:J10"/>
    <mergeCell ref="I11:I12"/>
    <mergeCell ref="J11:J12"/>
    <mergeCell ref="L10:L12"/>
    <mergeCell ref="K10:K12"/>
    <mergeCell ref="B10:C10"/>
    <mergeCell ref="D10:E10"/>
    <mergeCell ref="B11:B12"/>
    <mergeCell ref="B3:M3"/>
    <mergeCell ref="B45:N47"/>
    <mergeCell ref="B48:N50"/>
    <mergeCell ref="C11:C12"/>
    <mergeCell ref="D11:D12"/>
    <mergeCell ref="E11:E12"/>
    <mergeCell ref="B43:N44"/>
    <mergeCell ref="C5:L6"/>
  </mergeCells>
  <phoneticPr fontId="16" type="noConversion"/>
  <conditionalFormatting sqref="B13:J37">
    <cfRule type="cellIs" dxfId="1" priority="1" operator="lessThan">
      <formula>5</formula>
    </cfRule>
  </conditionalFormatting>
  <hyperlinks>
    <hyperlink ref="A8" location="Sommaire!A1" display="Sommaire" xr:uid="{00000000-0004-0000-0300-000000000000}"/>
  </hyperlinks>
  <pageMargins left="0.39370078740157483" right="0.39370078740157483" top="0.59055118110236227" bottom="0.59055118110236227" header="0.51181102362204722" footer="0.51181102362204722"/>
  <pageSetup paperSize="9" scale="74" fitToWidth="3" orientation="landscape" r:id="rId1"/>
  <headerFooter alignWithMargins="0">
    <oddHeader>&amp;R&amp;"Arial,Italique"&amp;8Observatoire Statistiques et Etudes - CAF de la Réunion - Janvier 2022</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7">
    <pageSetUpPr fitToPage="1"/>
  </sheetPr>
  <dimension ref="A3:AD56"/>
  <sheetViews>
    <sheetView showGridLines="0" topLeftCell="A4" zoomScaleNormal="100" zoomScaleSheetLayoutView="90" workbookViewId="0">
      <selection activeCell="A37" sqref="A37"/>
    </sheetView>
  </sheetViews>
  <sheetFormatPr baseColWidth="10" defaultColWidth="11.42578125" defaultRowHeight="12.75" x14ac:dyDescent="0.2"/>
  <cols>
    <col min="1" max="1" width="17.140625" style="96" customWidth="1"/>
    <col min="2" max="2" width="14.28515625" style="96" customWidth="1"/>
    <col min="3" max="3" width="12.42578125" style="96" customWidth="1"/>
    <col min="4" max="4" width="11" style="96" customWidth="1"/>
    <col min="5" max="5" width="17.140625" style="96" customWidth="1"/>
    <col min="6" max="6" width="15.140625" style="96" customWidth="1"/>
    <col min="7" max="7" width="9.5703125" style="96" customWidth="1"/>
    <col min="8" max="8" width="14.42578125" style="96" customWidth="1"/>
    <col min="9" max="9" width="12.140625" style="96" bestFit="1" customWidth="1"/>
    <col min="10" max="10" width="12.140625" style="96" customWidth="1"/>
    <col min="11" max="11" width="10.7109375" style="96" customWidth="1"/>
    <col min="12" max="12" width="10.42578125" style="96" customWidth="1"/>
    <col min="13" max="13" width="12.5703125" style="96" customWidth="1"/>
    <col min="14" max="14" width="13" style="96" customWidth="1"/>
    <col min="15" max="15" width="12.85546875" style="96" customWidth="1"/>
    <col min="16" max="16" width="13" style="96" customWidth="1"/>
    <col min="17" max="17" width="11.42578125" style="96"/>
    <col min="18" max="18" width="15.28515625" style="96" customWidth="1"/>
    <col min="19" max="19" width="15.42578125" style="96" customWidth="1"/>
    <col min="20" max="22" width="11.42578125" style="96"/>
    <col min="23" max="23" width="12" style="96" customWidth="1"/>
    <col min="24" max="16384" width="11.42578125" style="96"/>
  </cols>
  <sheetData>
    <row r="3" spans="1:28" x14ac:dyDescent="0.2">
      <c r="B3" s="505" t="str">
        <f>ALLOC!B3</f>
        <v>LES ALLOCATAIRES DE LA CAF DE LA REUNION EN 2020</v>
      </c>
      <c r="C3" s="505"/>
      <c r="D3" s="505"/>
      <c r="E3" s="505"/>
      <c r="F3" s="505"/>
      <c r="G3" s="505"/>
      <c r="H3" s="505"/>
      <c r="I3" s="505"/>
      <c r="J3" s="505"/>
      <c r="K3" s="505"/>
      <c r="L3" s="505"/>
      <c r="M3" s="505"/>
      <c r="N3" s="505"/>
      <c r="O3" s="505"/>
      <c r="P3" s="505" t="str">
        <f>ALLOC!B3</f>
        <v>LES ALLOCATAIRES DE LA CAF DE LA REUNION EN 2020</v>
      </c>
      <c r="Q3" s="505"/>
      <c r="R3" s="505"/>
      <c r="S3" s="505"/>
      <c r="T3" s="505"/>
      <c r="U3" s="505"/>
      <c r="V3" s="505"/>
      <c r="W3" s="505"/>
      <c r="X3" s="505"/>
      <c r="Y3" s="505"/>
      <c r="Z3" s="505"/>
      <c r="AA3" s="505"/>
      <c r="AB3" s="505"/>
    </row>
    <row r="5" spans="1:28" x14ac:dyDescent="0.2">
      <c r="C5" s="505" t="s">
        <v>271</v>
      </c>
      <c r="D5" s="505"/>
      <c r="E5" s="505"/>
      <c r="F5" s="505"/>
      <c r="G5" s="505"/>
      <c r="H5" s="505"/>
      <c r="I5" s="505"/>
      <c r="J5" s="505"/>
      <c r="K5" s="505"/>
      <c r="L5" s="505"/>
      <c r="M5" s="505"/>
      <c r="Q5" s="505" t="s">
        <v>271</v>
      </c>
      <c r="R5" s="505"/>
      <c r="S5" s="505"/>
      <c r="T5" s="505"/>
      <c r="U5" s="505"/>
      <c r="V5" s="505"/>
      <c r="W5" s="505"/>
      <c r="X5" s="505"/>
      <c r="Y5" s="505"/>
      <c r="Z5" s="505"/>
      <c r="AA5" s="42"/>
    </row>
    <row r="6" spans="1:28" x14ac:dyDescent="0.2">
      <c r="C6" s="505"/>
      <c r="D6" s="505"/>
      <c r="E6" s="505"/>
      <c r="F6" s="505"/>
      <c r="G6" s="505"/>
      <c r="H6" s="505"/>
      <c r="I6" s="505"/>
      <c r="J6" s="505"/>
      <c r="K6" s="505"/>
      <c r="L6" s="505"/>
      <c r="M6" s="505"/>
      <c r="Q6" s="505"/>
      <c r="R6" s="505"/>
      <c r="S6" s="505"/>
      <c r="T6" s="505"/>
      <c r="U6" s="505"/>
      <c r="V6" s="505"/>
      <c r="W6" s="505"/>
      <c r="X6" s="505"/>
      <c r="Y6" s="505"/>
      <c r="Z6" s="505"/>
      <c r="AA6" s="42"/>
    </row>
    <row r="7" spans="1:28" ht="18" customHeight="1" x14ac:dyDescent="0.2"/>
    <row r="8" spans="1:28" ht="21.6" customHeight="1" thickBot="1" x14ac:dyDescent="0.25">
      <c r="A8" s="62" t="s">
        <v>166</v>
      </c>
      <c r="B8" s="9"/>
      <c r="C8" s="9"/>
      <c r="D8" s="9"/>
      <c r="E8" s="9"/>
      <c r="F8" s="9"/>
      <c r="G8" s="9"/>
      <c r="H8" s="9"/>
      <c r="I8" s="9"/>
      <c r="J8" s="9"/>
      <c r="K8" s="9"/>
      <c r="L8" s="9"/>
      <c r="M8" s="9"/>
      <c r="N8" s="9"/>
      <c r="O8" s="9"/>
    </row>
    <row r="9" spans="1:28" s="16" customFormat="1" ht="12.75" customHeight="1" thickTop="1" thickBot="1" x14ac:dyDescent="0.25">
      <c r="A9" s="517" t="s">
        <v>32</v>
      </c>
      <c r="B9" s="605" t="s">
        <v>218</v>
      </c>
      <c r="C9" s="606"/>
      <c r="D9" s="606"/>
      <c r="E9" s="606"/>
      <c r="F9" s="606"/>
      <c r="G9" s="606"/>
      <c r="H9" s="606"/>
      <c r="I9" s="606"/>
      <c r="J9" s="606"/>
      <c r="K9" s="606"/>
      <c r="L9" s="606"/>
      <c r="M9" s="606"/>
      <c r="N9" s="606"/>
      <c r="O9" s="607"/>
      <c r="P9" s="608" t="s">
        <v>261</v>
      </c>
      <c r="Q9" s="609"/>
      <c r="R9" s="609"/>
      <c r="S9" s="609"/>
      <c r="T9" s="609"/>
      <c r="U9" s="609"/>
      <c r="V9" s="609"/>
      <c r="W9" s="609"/>
      <c r="X9" s="609"/>
      <c r="Y9" s="609"/>
      <c r="Z9" s="609"/>
      <c r="AA9" s="609"/>
      <c r="AB9" s="610"/>
    </row>
    <row r="10" spans="1:28" s="16" customFormat="1" ht="11.25" customHeight="1" thickTop="1" thickBot="1" x14ac:dyDescent="0.25">
      <c r="A10" s="518"/>
      <c r="B10" s="519" t="s">
        <v>33</v>
      </c>
      <c r="C10" s="589" t="s">
        <v>216</v>
      </c>
      <c r="D10" s="591" t="s">
        <v>277</v>
      </c>
      <c r="E10" s="543"/>
      <c r="F10" s="592"/>
      <c r="G10" s="597" t="s">
        <v>227</v>
      </c>
      <c r="H10" s="598"/>
      <c r="I10" s="598"/>
      <c r="J10" s="598"/>
      <c r="K10" s="555" t="s">
        <v>82</v>
      </c>
      <c r="L10" s="604"/>
      <c r="M10" s="604"/>
      <c r="N10" s="604"/>
      <c r="O10" s="556"/>
      <c r="P10" s="519" t="s">
        <v>33</v>
      </c>
      <c r="Q10" s="519" t="s">
        <v>216</v>
      </c>
      <c r="R10" s="594" t="s">
        <v>277</v>
      </c>
      <c r="S10" s="595"/>
      <c r="T10" s="596"/>
      <c r="U10" s="597" t="s">
        <v>228</v>
      </c>
      <c r="V10" s="598"/>
      <c r="W10" s="598"/>
      <c r="X10" s="599"/>
      <c r="Y10" s="695" t="s">
        <v>82</v>
      </c>
      <c r="Z10" s="695"/>
      <c r="AA10" s="695"/>
      <c r="AB10" s="696"/>
    </row>
    <row r="11" spans="1:28" s="16" customFormat="1" ht="57.75" thickTop="1" thickBot="1" x14ac:dyDescent="0.25">
      <c r="A11" s="602"/>
      <c r="B11" s="593"/>
      <c r="C11" s="590"/>
      <c r="D11" s="135" t="s">
        <v>219</v>
      </c>
      <c r="E11" s="131" t="s">
        <v>220</v>
      </c>
      <c r="F11" s="39" t="s">
        <v>264</v>
      </c>
      <c r="G11" s="135" t="s">
        <v>120</v>
      </c>
      <c r="H11" s="131" t="s">
        <v>121</v>
      </c>
      <c r="I11" s="131" t="s">
        <v>122</v>
      </c>
      <c r="J11" s="131" t="s">
        <v>276</v>
      </c>
      <c r="K11" s="160" t="s">
        <v>208</v>
      </c>
      <c r="L11" s="158" t="s">
        <v>262</v>
      </c>
      <c r="M11" s="159" t="s">
        <v>117</v>
      </c>
      <c r="N11" s="158" t="s">
        <v>118</v>
      </c>
      <c r="O11" s="161" t="s">
        <v>119</v>
      </c>
      <c r="P11" s="593"/>
      <c r="Q11" s="593"/>
      <c r="R11" s="169" t="s">
        <v>219</v>
      </c>
      <c r="S11" s="170" t="s">
        <v>220</v>
      </c>
      <c r="T11" s="171" t="s">
        <v>264</v>
      </c>
      <c r="U11" s="59" t="s">
        <v>120</v>
      </c>
      <c r="V11" s="131" t="s">
        <v>121</v>
      </c>
      <c r="W11" s="131" t="s">
        <v>122</v>
      </c>
      <c r="X11" s="694" t="s">
        <v>276</v>
      </c>
      <c r="Y11" s="701" t="s">
        <v>4</v>
      </c>
      <c r="Z11" s="702" t="s">
        <v>117</v>
      </c>
      <c r="AA11" s="703" t="s">
        <v>118</v>
      </c>
      <c r="AB11" s="704" t="s">
        <v>119</v>
      </c>
    </row>
    <row r="12" spans="1:28" ht="13.5" thickTop="1" x14ac:dyDescent="0.2">
      <c r="A12" s="37" t="s">
        <v>39</v>
      </c>
      <c r="B12" s="167">
        <v>1195</v>
      </c>
      <c r="C12" s="376">
        <v>2724</v>
      </c>
      <c r="D12" s="377">
        <v>64</v>
      </c>
      <c r="E12" s="378">
        <v>1063</v>
      </c>
      <c r="F12" s="379">
        <v>94</v>
      </c>
      <c r="G12" s="377">
        <v>497</v>
      </c>
      <c r="H12" s="378">
        <v>350</v>
      </c>
      <c r="I12" s="378">
        <v>69</v>
      </c>
      <c r="J12" s="379">
        <v>277</v>
      </c>
      <c r="K12" s="377">
        <v>6</v>
      </c>
      <c r="L12" s="378">
        <v>94</v>
      </c>
      <c r="M12" s="378">
        <v>538</v>
      </c>
      <c r="N12" s="378">
        <v>245</v>
      </c>
      <c r="O12" s="379">
        <v>311</v>
      </c>
      <c r="P12" s="376">
        <v>194</v>
      </c>
      <c r="Q12" s="167">
        <v>534</v>
      </c>
      <c r="R12" s="377">
        <v>14</v>
      </c>
      <c r="S12" s="705">
        <v>96</v>
      </c>
      <c r="T12" s="706"/>
      <c r="U12" s="377">
        <v>66</v>
      </c>
      <c r="V12" s="378">
        <v>61</v>
      </c>
      <c r="W12" s="378">
        <v>13</v>
      </c>
      <c r="X12" s="379">
        <v>54</v>
      </c>
      <c r="Y12" s="377">
        <v>6</v>
      </c>
      <c r="Z12" s="378">
        <v>86</v>
      </c>
      <c r="AA12" s="378">
        <v>40</v>
      </c>
      <c r="AB12" s="379">
        <v>61</v>
      </c>
    </row>
    <row r="13" spans="1:28" x14ac:dyDescent="0.2">
      <c r="A13" s="38" t="s">
        <v>48</v>
      </c>
      <c r="B13" s="168">
        <v>575</v>
      </c>
      <c r="C13" s="419">
        <v>1468</v>
      </c>
      <c r="D13" s="380">
        <v>29</v>
      </c>
      <c r="E13" s="381">
        <v>518</v>
      </c>
      <c r="F13" s="382">
        <v>56</v>
      </c>
      <c r="G13" s="380">
        <v>202</v>
      </c>
      <c r="H13" s="381">
        <v>141</v>
      </c>
      <c r="I13" s="381">
        <v>52</v>
      </c>
      <c r="J13" s="382">
        <v>179</v>
      </c>
      <c r="K13" s="697">
        <v>58</v>
      </c>
      <c r="L13" s="698"/>
      <c r="M13" s="381">
        <v>229</v>
      </c>
      <c r="N13" s="381">
        <v>145</v>
      </c>
      <c r="O13" s="382">
        <v>143</v>
      </c>
      <c r="P13" s="419">
        <v>82</v>
      </c>
      <c r="Q13" s="168">
        <v>246</v>
      </c>
      <c r="R13" s="380">
        <v>5</v>
      </c>
      <c r="S13" s="698">
        <v>47</v>
      </c>
      <c r="T13" s="707"/>
      <c r="U13" s="380">
        <v>21</v>
      </c>
      <c r="V13" s="381">
        <v>17</v>
      </c>
      <c r="W13" s="381">
        <v>10</v>
      </c>
      <c r="X13" s="382">
        <v>34</v>
      </c>
      <c r="Y13" s="697">
        <v>34</v>
      </c>
      <c r="Z13" s="698"/>
      <c r="AA13" s="381">
        <v>21</v>
      </c>
      <c r="AB13" s="382">
        <v>27</v>
      </c>
    </row>
    <row r="14" spans="1:28" x14ac:dyDescent="0.2">
      <c r="A14" s="38" t="s">
        <v>49</v>
      </c>
      <c r="B14" s="419">
        <v>639</v>
      </c>
      <c r="C14" s="419">
        <v>1581</v>
      </c>
      <c r="D14" s="380">
        <v>22</v>
      </c>
      <c r="E14" s="381">
        <v>523</v>
      </c>
      <c r="F14" s="421">
        <v>82</v>
      </c>
      <c r="G14" s="380">
        <v>250</v>
      </c>
      <c r="H14" s="381">
        <v>105</v>
      </c>
      <c r="I14" s="381">
        <v>46</v>
      </c>
      <c r="J14" s="382">
        <v>235</v>
      </c>
      <c r="K14" s="697">
        <v>80</v>
      </c>
      <c r="L14" s="698"/>
      <c r="M14" s="422">
        <v>273</v>
      </c>
      <c r="N14" s="381">
        <v>146</v>
      </c>
      <c r="O14" s="421">
        <v>140</v>
      </c>
      <c r="P14" s="419">
        <v>132</v>
      </c>
      <c r="Q14" s="168">
        <v>397</v>
      </c>
      <c r="R14" s="697">
        <v>50</v>
      </c>
      <c r="S14" s="698"/>
      <c r="T14" s="707"/>
      <c r="U14" s="380">
        <v>28</v>
      </c>
      <c r="V14" s="381">
        <v>21</v>
      </c>
      <c r="W14" s="381">
        <v>20</v>
      </c>
      <c r="X14" s="421">
        <v>63</v>
      </c>
      <c r="Y14" s="697">
        <v>49</v>
      </c>
      <c r="Z14" s="698"/>
      <c r="AA14" s="422">
        <v>41</v>
      </c>
      <c r="AB14" s="421">
        <v>42</v>
      </c>
    </row>
    <row r="15" spans="1:28" x14ac:dyDescent="0.2">
      <c r="A15" s="38" t="s">
        <v>50</v>
      </c>
      <c r="B15" s="419">
        <v>5208</v>
      </c>
      <c r="C15" s="419">
        <v>11938</v>
      </c>
      <c r="D15" s="380">
        <v>335</v>
      </c>
      <c r="E15" s="422">
        <v>4604</v>
      </c>
      <c r="F15" s="382">
        <v>559</v>
      </c>
      <c r="G15" s="380">
        <v>2238</v>
      </c>
      <c r="H15" s="381">
        <v>1256</v>
      </c>
      <c r="I15" s="381">
        <v>296</v>
      </c>
      <c r="J15" s="382">
        <v>1404</v>
      </c>
      <c r="K15" s="380">
        <v>28</v>
      </c>
      <c r="L15" s="381">
        <v>558</v>
      </c>
      <c r="M15" s="422">
        <v>2251</v>
      </c>
      <c r="N15" s="381">
        <v>1087</v>
      </c>
      <c r="O15" s="421">
        <v>1283</v>
      </c>
      <c r="P15" s="419">
        <v>819</v>
      </c>
      <c r="Q15" s="168">
        <v>2271</v>
      </c>
      <c r="R15" s="380">
        <v>86</v>
      </c>
      <c r="S15" s="381">
        <v>380</v>
      </c>
      <c r="T15" s="382">
        <v>27</v>
      </c>
      <c r="U15" s="380">
        <v>294</v>
      </c>
      <c r="V15" s="381">
        <v>261</v>
      </c>
      <c r="W15" s="381">
        <v>52</v>
      </c>
      <c r="X15" s="421">
        <v>212</v>
      </c>
      <c r="Y15" s="380">
        <v>43</v>
      </c>
      <c r="Z15" s="381">
        <v>328</v>
      </c>
      <c r="AA15" s="422">
        <v>207</v>
      </c>
      <c r="AB15" s="421">
        <v>241</v>
      </c>
    </row>
    <row r="16" spans="1:28" x14ac:dyDescent="0.2">
      <c r="A16" s="38" t="s">
        <v>51</v>
      </c>
      <c r="B16" s="168">
        <v>3408</v>
      </c>
      <c r="C16" s="419">
        <v>7766</v>
      </c>
      <c r="D16" s="380">
        <v>237</v>
      </c>
      <c r="E16" s="381">
        <v>2981</v>
      </c>
      <c r="F16" s="382">
        <v>336</v>
      </c>
      <c r="G16" s="380">
        <v>1487</v>
      </c>
      <c r="H16" s="381">
        <v>875</v>
      </c>
      <c r="I16" s="381">
        <v>197</v>
      </c>
      <c r="J16" s="382">
        <v>843</v>
      </c>
      <c r="K16" s="380">
        <v>13</v>
      </c>
      <c r="L16" s="381">
        <v>338</v>
      </c>
      <c r="M16" s="381">
        <v>1470</v>
      </c>
      <c r="N16" s="381">
        <v>800</v>
      </c>
      <c r="O16" s="166">
        <v>787</v>
      </c>
      <c r="P16" s="419">
        <v>598</v>
      </c>
      <c r="Q16" s="168">
        <v>1664</v>
      </c>
      <c r="R16" s="380">
        <v>68</v>
      </c>
      <c r="S16" s="381">
        <v>276</v>
      </c>
      <c r="T16" s="382">
        <v>22</v>
      </c>
      <c r="U16" s="380">
        <v>210</v>
      </c>
      <c r="V16" s="381">
        <v>204</v>
      </c>
      <c r="W16" s="381">
        <v>36</v>
      </c>
      <c r="X16" s="382">
        <v>148</v>
      </c>
      <c r="Y16" s="380">
        <v>32</v>
      </c>
      <c r="Z16" s="381">
        <v>240</v>
      </c>
      <c r="AA16" s="381">
        <v>142</v>
      </c>
      <c r="AB16" s="382">
        <v>184</v>
      </c>
    </row>
    <row r="17" spans="1:28" x14ac:dyDescent="0.2">
      <c r="A17" s="38" t="s">
        <v>60</v>
      </c>
      <c r="B17" s="168">
        <v>639</v>
      </c>
      <c r="C17" s="419">
        <v>1475</v>
      </c>
      <c r="D17" s="380">
        <v>31</v>
      </c>
      <c r="E17" s="381">
        <v>566</v>
      </c>
      <c r="F17" s="382">
        <v>55</v>
      </c>
      <c r="G17" s="380">
        <v>266</v>
      </c>
      <c r="H17" s="381">
        <v>123</v>
      </c>
      <c r="I17" s="381">
        <v>40</v>
      </c>
      <c r="J17" s="382">
        <v>209</v>
      </c>
      <c r="K17" s="380">
        <v>6</v>
      </c>
      <c r="L17" s="381">
        <v>55</v>
      </c>
      <c r="M17" s="381">
        <v>240</v>
      </c>
      <c r="N17" s="381">
        <v>149</v>
      </c>
      <c r="O17" s="382">
        <v>189</v>
      </c>
      <c r="P17" s="419">
        <v>119</v>
      </c>
      <c r="Q17" s="168">
        <v>324</v>
      </c>
      <c r="R17" s="380">
        <v>8</v>
      </c>
      <c r="S17" s="698">
        <v>63</v>
      </c>
      <c r="T17" s="707"/>
      <c r="U17" s="380">
        <v>38</v>
      </c>
      <c r="V17" s="381">
        <v>24</v>
      </c>
      <c r="W17" s="381">
        <v>12</v>
      </c>
      <c r="X17" s="382">
        <v>45</v>
      </c>
      <c r="Y17" s="697">
        <v>43</v>
      </c>
      <c r="Z17" s="698"/>
      <c r="AA17" s="381">
        <v>29</v>
      </c>
      <c r="AB17" s="382">
        <v>47</v>
      </c>
    </row>
    <row r="18" spans="1:28" x14ac:dyDescent="0.2">
      <c r="A18" s="38" t="s">
        <v>52</v>
      </c>
      <c r="B18" s="419">
        <v>12681</v>
      </c>
      <c r="C18" s="419">
        <v>26322</v>
      </c>
      <c r="D18" s="418">
        <v>825</v>
      </c>
      <c r="E18" s="422">
        <v>11228</v>
      </c>
      <c r="F18" s="421">
        <v>1326</v>
      </c>
      <c r="G18" s="418">
        <v>6216</v>
      </c>
      <c r="H18" s="422">
        <v>3325</v>
      </c>
      <c r="I18" s="381">
        <v>704</v>
      </c>
      <c r="J18" s="382">
        <v>2379</v>
      </c>
      <c r="K18" s="418">
        <v>69</v>
      </c>
      <c r="L18" s="381">
        <v>1352</v>
      </c>
      <c r="M18" s="422">
        <v>5474</v>
      </c>
      <c r="N18" s="422">
        <v>2658</v>
      </c>
      <c r="O18" s="421">
        <v>3126</v>
      </c>
      <c r="P18" s="419">
        <v>1852</v>
      </c>
      <c r="Q18" s="168">
        <v>4697</v>
      </c>
      <c r="R18" s="380">
        <v>200</v>
      </c>
      <c r="S18" s="381">
        <v>862</v>
      </c>
      <c r="T18" s="421">
        <v>40</v>
      </c>
      <c r="U18" s="418">
        <v>759</v>
      </c>
      <c r="V18" s="381">
        <v>620</v>
      </c>
      <c r="W18" s="381">
        <v>106</v>
      </c>
      <c r="X18" s="382">
        <v>367</v>
      </c>
      <c r="Y18" s="418">
        <v>86</v>
      </c>
      <c r="Z18" s="381">
        <v>805</v>
      </c>
      <c r="AA18" s="422">
        <v>429</v>
      </c>
      <c r="AB18" s="421">
        <v>531</v>
      </c>
    </row>
    <row r="19" spans="1:28" x14ac:dyDescent="0.2">
      <c r="A19" s="38" t="s">
        <v>59</v>
      </c>
      <c r="B19" s="168">
        <v>2980</v>
      </c>
      <c r="C19" s="419">
        <v>6725</v>
      </c>
      <c r="D19" s="380">
        <v>196</v>
      </c>
      <c r="E19" s="381">
        <v>2672</v>
      </c>
      <c r="F19" s="382">
        <v>294</v>
      </c>
      <c r="G19" s="380">
        <v>1257</v>
      </c>
      <c r="H19" s="381">
        <v>827</v>
      </c>
      <c r="I19" s="381">
        <v>146</v>
      </c>
      <c r="J19" s="382">
        <v>742</v>
      </c>
      <c r="K19" s="380">
        <v>22</v>
      </c>
      <c r="L19" s="381">
        <v>298</v>
      </c>
      <c r="M19" s="381">
        <v>1369</v>
      </c>
      <c r="N19" s="381">
        <v>636</v>
      </c>
      <c r="O19" s="382">
        <v>655</v>
      </c>
      <c r="P19" s="419">
        <v>429</v>
      </c>
      <c r="Q19" s="168">
        <v>1145</v>
      </c>
      <c r="R19" s="380">
        <v>36</v>
      </c>
      <c r="S19" s="381">
        <v>204</v>
      </c>
      <c r="T19" s="382">
        <v>6</v>
      </c>
      <c r="U19" s="380">
        <v>152</v>
      </c>
      <c r="V19" s="381">
        <v>144</v>
      </c>
      <c r="W19" s="381">
        <v>29</v>
      </c>
      <c r="X19" s="382">
        <v>104</v>
      </c>
      <c r="Y19" s="380">
        <v>18</v>
      </c>
      <c r="Z19" s="381">
        <v>186</v>
      </c>
      <c r="AA19" s="381">
        <v>116</v>
      </c>
      <c r="AB19" s="382">
        <v>109</v>
      </c>
    </row>
    <row r="20" spans="1:28" x14ac:dyDescent="0.2">
      <c r="A20" s="38" t="s">
        <v>61</v>
      </c>
      <c r="B20" s="168">
        <v>2063</v>
      </c>
      <c r="C20" s="419">
        <v>4598</v>
      </c>
      <c r="D20" s="380">
        <v>120</v>
      </c>
      <c r="E20" s="381">
        <v>1839</v>
      </c>
      <c r="F20" s="382">
        <v>225</v>
      </c>
      <c r="G20" s="380">
        <v>896</v>
      </c>
      <c r="H20" s="381">
        <v>522</v>
      </c>
      <c r="I20" s="381">
        <v>116</v>
      </c>
      <c r="J20" s="382">
        <v>520</v>
      </c>
      <c r="K20" s="380">
        <v>7</v>
      </c>
      <c r="L20" s="381">
        <v>222</v>
      </c>
      <c r="M20" s="381">
        <v>892</v>
      </c>
      <c r="N20" s="381">
        <v>485</v>
      </c>
      <c r="O20" s="382">
        <v>457</v>
      </c>
      <c r="P20" s="419">
        <v>310</v>
      </c>
      <c r="Q20" s="168">
        <v>813</v>
      </c>
      <c r="R20" s="380">
        <v>31</v>
      </c>
      <c r="S20" s="381">
        <v>142</v>
      </c>
      <c r="T20" s="382">
        <v>7</v>
      </c>
      <c r="U20" s="380">
        <v>99</v>
      </c>
      <c r="V20" s="381">
        <v>115</v>
      </c>
      <c r="W20" s="381">
        <v>21</v>
      </c>
      <c r="X20" s="382">
        <v>75</v>
      </c>
      <c r="Y20" s="380">
        <v>12</v>
      </c>
      <c r="Z20" s="381">
        <v>130</v>
      </c>
      <c r="AA20" s="381">
        <v>77</v>
      </c>
      <c r="AB20" s="382">
        <v>91</v>
      </c>
    </row>
    <row r="21" spans="1:28" x14ac:dyDescent="0.2">
      <c r="A21" s="38" t="s">
        <v>43</v>
      </c>
      <c r="B21" s="168">
        <v>2965</v>
      </c>
      <c r="C21" s="419">
        <v>6641</v>
      </c>
      <c r="D21" s="380">
        <v>248</v>
      </c>
      <c r="E21" s="381">
        <v>2684</v>
      </c>
      <c r="F21" s="382">
        <v>363</v>
      </c>
      <c r="G21" s="380">
        <v>1237</v>
      </c>
      <c r="H21" s="381">
        <v>887</v>
      </c>
      <c r="I21" s="381">
        <v>148</v>
      </c>
      <c r="J21" s="382">
        <v>679</v>
      </c>
      <c r="K21" s="380">
        <v>23</v>
      </c>
      <c r="L21" s="381">
        <v>363</v>
      </c>
      <c r="M21" s="381">
        <v>1417</v>
      </c>
      <c r="N21" s="381">
        <v>645</v>
      </c>
      <c r="O21" s="382">
        <v>517</v>
      </c>
      <c r="P21" s="419">
        <v>380</v>
      </c>
      <c r="Q21" s="168">
        <v>1024</v>
      </c>
      <c r="R21" s="380">
        <v>51</v>
      </c>
      <c r="S21" s="381">
        <v>192</v>
      </c>
      <c r="T21" s="382">
        <v>16</v>
      </c>
      <c r="U21" s="380">
        <v>128</v>
      </c>
      <c r="V21" s="381">
        <v>147</v>
      </c>
      <c r="W21" s="381">
        <v>22</v>
      </c>
      <c r="X21" s="382">
        <v>83</v>
      </c>
      <c r="Y21" s="380">
        <v>27</v>
      </c>
      <c r="Z21" s="381">
        <v>153</v>
      </c>
      <c r="AA21" s="381">
        <v>108</v>
      </c>
      <c r="AB21" s="382">
        <v>92</v>
      </c>
    </row>
    <row r="22" spans="1:28" x14ac:dyDescent="0.2">
      <c r="A22" s="38" t="s">
        <v>44</v>
      </c>
      <c r="B22" s="419">
        <v>3537</v>
      </c>
      <c r="C22" s="419">
        <v>7679</v>
      </c>
      <c r="D22" s="380">
        <v>238</v>
      </c>
      <c r="E22" s="381">
        <v>3101</v>
      </c>
      <c r="F22" s="421">
        <v>367</v>
      </c>
      <c r="G22" s="380">
        <v>1709</v>
      </c>
      <c r="H22" s="422">
        <v>946</v>
      </c>
      <c r="I22" s="381">
        <v>154</v>
      </c>
      <c r="J22" s="382">
        <v>723</v>
      </c>
      <c r="K22" s="380">
        <v>21</v>
      </c>
      <c r="L22" s="381">
        <v>379</v>
      </c>
      <c r="M22" s="422">
        <v>1380</v>
      </c>
      <c r="N22" s="381">
        <v>845</v>
      </c>
      <c r="O22" s="421">
        <v>911</v>
      </c>
      <c r="P22" s="419">
        <v>624</v>
      </c>
      <c r="Q22" s="168">
        <v>1563</v>
      </c>
      <c r="R22" s="380">
        <v>69</v>
      </c>
      <c r="S22" s="381">
        <v>286</v>
      </c>
      <c r="T22" s="382">
        <v>13</v>
      </c>
      <c r="U22" s="418">
        <v>254</v>
      </c>
      <c r="V22" s="381">
        <v>250</v>
      </c>
      <c r="W22" s="381">
        <v>34</v>
      </c>
      <c r="X22" s="382">
        <v>86</v>
      </c>
      <c r="Y22" s="380">
        <v>33</v>
      </c>
      <c r="Z22" s="381">
        <v>234</v>
      </c>
      <c r="AA22" s="422">
        <v>161</v>
      </c>
      <c r="AB22" s="421">
        <v>196</v>
      </c>
    </row>
    <row r="23" spans="1:28" x14ac:dyDescent="0.2">
      <c r="A23" s="38" t="s">
        <v>54</v>
      </c>
      <c r="B23" s="419">
        <v>3171</v>
      </c>
      <c r="C23" s="419">
        <v>6911</v>
      </c>
      <c r="D23" s="380">
        <v>191</v>
      </c>
      <c r="E23" s="422">
        <v>2694</v>
      </c>
      <c r="F23" s="382">
        <v>258</v>
      </c>
      <c r="G23" s="418">
        <v>1413</v>
      </c>
      <c r="H23" s="381">
        <v>750</v>
      </c>
      <c r="I23" s="381">
        <v>186</v>
      </c>
      <c r="J23" s="382">
        <v>809</v>
      </c>
      <c r="K23" s="380">
        <v>16</v>
      </c>
      <c r="L23" s="381">
        <v>261</v>
      </c>
      <c r="M23" s="422">
        <v>1410</v>
      </c>
      <c r="N23" s="381">
        <v>769</v>
      </c>
      <c r="O23" s="421">
        <v>715</v>
      </c>
      <c r="P23" s="419">
        <v>584</v>
      </c>
      <c r="Q23" s="168">
        <v>1424</v>
      </c>
      <c r="R23" s="380">
        <v>51</v>
      </c>
      <c r="S23" s="381">
        <v>235</v>
      </c>
      <c r="T23" s="421">
        <v>11</v>
      </c>
      <c r="U23" s="380">
        <v>218</v>
      </c>
      <c r="V23" s="381">
        <v>182</v>
      </c>
      <c r="W23" s="381">
        <v>44</v>
      </c>
      <c r="X23" s="382">
        <v>140</v>
      </c>
      <c r="Y23" s="380">
        <v>18</v>
      </c>
      <c r="Z23" s="381">
        <v>228</v>
      </c>
      <c r="AA23" s="422">
        <v>179</v>
      </c>
      <c r="AB23" s="421">
        <v>159</v>
      </c>
    </row>
    <row r="24" spans="1:28" x14ac:dyDescent="0.2">
      <c r="A24" s="38" t="s">
        <v>56</v>
      </c>
      <c r="B24" s="419">
        <v>9595</v>
      </c>
      <c r="C24" s="419">
        <v>20648</v>
      </c>
      <c r="D24" s="380">
        <v>607</v>
      </c>
      <c r="E24" s="381">
        <v>8391</v>
      </c>
      <c r="F24" s="421">
        <v>968</v>
      </c>
      <c r="G24" s="380">
        <v>4386</v>
      </c>
      <c r="H24" s="381">
        <v>2413</v>
      </c>
      <c r="I24" s="381">
        <v>476</v>
      </c>
      <c r="J24" s="382">
        <v>2286</v>
      </c>
      <c r="K24" s="380">
        <v>47</v>
      </c>
      <c r="L24" s="381">
        <v>971</v>
      </c>
      <c r="M24" s="422">
        <v>4049</v>
      </c>
      <c r="N24" s="422">
        <v>2310</v>
      </c>
      <c r="O24" s="421">
        <v>2217</v>
      </c>
      <c r="P24" s="419">
        <v>1523</v>
      </c>
      <c r="Q24" s="168">
        <v>3786</v>
      </c>
      <c r="R24" s="380">
        <v>117</v>
      </c>
      <c r="S24" s="381">
        <v>616</v>
      </c>
      <c r="T24" s="382">
        <v>24</v>
      </c>
      <c r="U24" s="380">
        <v>579</v>
      </c>
      <c r="V24" s="381">
        <v>492</v>
      </c>
      <c r="W24" s="381">
        <v>102</v>
      </c>
      <c r="X24" s="421">
        <v>350</v>
      </c>
      <c r="Y24" s="380">
        <v>38</v>
      </c>
      <c r="Z24" s="381">
        <v>575</v>
      </c>
      <c r="AA24" s="422">
        <v>407</v>
      </c>
      <c r="AB24" s="421">
        <v>503</v>
      </c>
    </row>
    <row r="25" spans="1:28" x14ac:dyDescent="0.2">
      <c r="A25" s="38" t="s">
        <v>62</v>
      </c>
      <c r="B25" s="168">
        <v>731</v>
      </c>
      <c r="C25" s="419">
        <v>1549</v>
      </c>
      <c r="D25" s="380">
        <v>46</v>
      </c>
      <c r="E25" s="381">
        <v>627</v>
      </c>
      <c r="F25" s="382">
        <v>77</v>
      </c>
      <c r="G25" s="380">
        <v>354</v>
      </c>
      <c r="H25" s="381">
        <v>164</v>
      </c>
      <c r="I25" s="381">
        <v>34</v>
      </c>
      <c r="J25" s="382">
        <v>175</v>
      </c>
      <c r="K25" s="697">
        <v>77</v>
      </c>
      <c r="L25" s="698"/>
      <c r="M25" s="381">
        <v>283</v>
      </c>
      <c r="N25" s="381">
        <v>161</v>
      </c>
      <c r="O25" s="382">
        <v>210</v>
      </c>
      <c r="P25" s="419">
        <v>133</v>
      </c>
      <c r="Q25" s="168">
        <v>356</v>
      </c>
      <c r="R25" s="380">
        <v>12</v>
      </c>
      <c r="S25" s="381">
        <v>57</v>
      </c>
      <c r="T25" s="382">
        <v>0</v>
      </c>
      <c r="U25" s="380">
        <v>43</v>
      </c>
      <c r="V25" s="381">
        <v>43</v>
      </c>
      <c r="W25" s="381">
        <v>8</v>
      </c>
      <c r="X25" s="382">
        <v>39</v>
      </c>
      <c r="Y25" s="697">
        <v>46</v>
      </c>
      <c r="Z25" s="698"/>
      <c r="AA25" s="381">
        <v>43</v>
      </c>
      <c r="AB25" s="382">
        <v>44</v>
      </c>
    </row>
    <row r="26" spans="1:28" x14ac:dyDescent="0.2">
      <c r="A26" s="38" t="s">
        <v>40</v>
      </c>
      <c r="B26" s="168">
        <v>550</v>
      </c>
      <c r="C26" s="419">
        <v>1243</v>
      </c>
      <c r="D26" s="380">
        <v>23</v>
      </c>
      <c r="E26" s="381">
        <v>451</v>
      </c>
      <c r="F26" s="382">
        <v>59</v>
      </c>
      <c r="G26" s="380">
        <v>238</v>
      </c>
      <c r="H26" s="381">
        <v>95</v>
      </c>
      <c r="I26" s="381">
        <v>43</v>
      </c>
      <c r="J26" s="382">
        <v>173</v>
      </c>
      <c r="K26" s="380">
        <v>8</v>
      </c>
      <c r="L26" s="381">
        <v>54</v>
      </c>
      <c r="M26" s="381">
        <v>228</v>
      </c>
      <c r="N26" s="381">
        <v>135</v>
      </c>
      <c r="O26" s="382">
        <v>125</v>
      </c>
      <c r="P26" s="419">
        <v>115</v>
      </c>
      <c r="Q26" s="168">
        <v>290</v>
      </c>
      <c r="R26" s="699">
        <v>50</v>
      </c>
      <c r="S26" s="700"/>
      <c r="T26" s="382">
        <v>6</v>
      </c>
      <c r="U26" s="380">
        <v>36</v>
      </c>
      <c r="V26" s="381">
        <v>32</v>
      </c>
      <c r="W26" s="381">
        <v>16</v>
      </c>
      <c r="X26" s="382">
        <v>31</v>
      </c>
      <c r="Y26" s="380">
        <v>7</v>
      </c>
      <c r="Z26" s="381">
        <v>42</v>
      </c>
      <c r="AA26" s="381">
        <v>40</v>
      </c>
      <c r="AB26" s="382">
        <v>26</v>
      </c>
    </row>
    <row r="27" spans="1:28" x14ac:dyDescent="0.2">
      <c r="A27" s="38" t="s">
        <v>41</v>
      </c>
      <c r="B27" s="168">
        <v>586</v>
      </c>
      <c r="C27" s="419">
        <v>1312</v>
      </c>
      <c r="D27" s="380">
        <v>34</v>
      </c>
      <c r="E27" s="381">
        <v>519</v>
      </c>
      <c r="F27" s="382">
        <v>62</v>
      </c>
      <c r="G27" s="380">
        <v>252</v>
      </c>
      <c r="H27" s="381">
        <v>122</v>
      </c>
      <c r="I27" s="381">
        <v>42</v>
      </c>
      <c r="J27" s="382">
        <v>168</v>
      </c>
      <c r="K27" s="380">
        <v>7</v>
      </c>
      <c r="L27" s="381">
        <v>56</v>
      </c>
      <c r="M27" s="381">
        <v>253</v>
      </c>
      <c r="N27" s="381">
        <v>118</v>
      </c>
      <c r="O27" s="382">
        <v>152</v>
      </c>
      <c r="P27" s="419">
        <v>90</v>
      </c>
      <c r="Q27" s="168">
        <v>227</v>
      </c>
      <c r="R27" s="380">
        <v>9</v>
      </c>
      <c r="S27" s="698">
        <v>49</v>
      </c>
      <c r="T27" s="707"/>
      <c r="U27" s="380">
        <v>28</v>
      </c>
      <c r="V27" s="381">
        <v>24</v>
      </c>
      <c r="W27" s="381">
        <v>9</v>
      </c>
      <c r="X27" s="382">
        <v>29</v>
      </c>
      <c r="Y27" s="380">
        <v>5</v>
      </c>
      <c r="Z27" s="381">
        <v>47</v>
      </c>
      <c r="AA27" s="381">
        <v>15</v>
      </c>
      <c r="AB27" s="382">
        <v>23</v>
      </c>
    </row>
    <row r="28" spans="1:28" x14ac:dyDescent="0.2">
      <c r="A28" s="38" t="s">
        <v>42</v>
      </c>
      <c r="B28" s="168">
        <v>1201</v>
      </c>
      <c r="C28" s="419">
        <v>2547</v>
      </c>
      <c r="D28" s="380">
        <v>62</v>
      </c>
      <c r="E28" s="381">
        <v>1035</v>
      </c>
      <c r="F28" s="382">
        <v>130</v>
      </c>
      <c r="G28" s="380">
        <v>548</v>
      </c>
      <c r="H28" s="381">
        <v>273</v>
      </c>
      <c r="I28" s="381">
        <v>73</v>
      </c>
      <c r="J28" s="382">
        <v>301</v>
      </c>
      <c r="K28" s="380">
        <v>8</v>
      </c>
      <c r="L28" s="381">
        <v>125</v>
      </c>
      <c r="M28" s="381">
        <v>524</v>
      </c>
      <c r="N28" s="381">
        <v>286</v>
      </c>
      <c r="O28" s="382">
        <v>258</v>
      </c>
      <c r="P28" s="419">
        <v>218</v>
      </c>
      <c r="Q28" s="168">
        <v>521</v>
      </c>
      <c r="R28" s="380">
        <v>13</v>
      </c>
      <c r="S28" s="698">
        <v>92</v>
      </c>
      <c r="T28" s="707"/>
      <c r="U28" s="380">
        <v>89</v>
      </c>
      <c r="V28" s="381">
        <v>58</v>
      </c>
      <c r="W28" s="381">
        <v>12</v>
      </c>
      <c r="X28" s="382">
        <v>59</v>
      </c>
      <c r="Y28" s="697">
        <v>90</v>
      </c>
      <c r="Z28" s="698"/>
      <c r="AA28" s="381">
        <v>66</v>
      </c>
      <c r="AB28" s="382">
        <v>62</v>
      </c>
    </row>
    <row r="29" spans="1:28" x14ac:dyDescent="0.2">
      <c r="A29" s="38" t="s">
        <v>46</v>
      </c>
      <c r="B29" s="168">
        <v>906</v>
      </c>
      <c r="C29" s="419">
        <v>1923</v>
      </c>
      <c r="D29" s="380">
        <v>59</v>
      </c>
      <c r="E29" s="381">
        <v>757</v>
      </c>
      <c r="F29" s="382">
        <v>119</v>
      </c>
      <c r="G29" s="380">
        <v>406</v>
      </c>
      <c r="H29" s="381">
        <v>231</v>
      </c>
      <c r="I29" s="381">
        <v>50</v>
      </c>
      <c r="J29" s="382">
        <v>214</v>
      </c>
      <c r="K29" s="380">
        <v>9</v>
      </c>
      <c r="L29" s="381">
        <v>120</v>
      </c>
      <c r="M29" s="381">
        <v>353</v>
      </c>
      <c r="N29" s="381">
        <v>227</v>
      </c>
      <c r="O29" s="382">
        <v>197</v>
      </c>
      <c r="P29" s="419">
        <v>152</v>
      </c>
      <c r="Q29" s="168">
        <v>342</v>
      </c>
      <c r="R29" s="380">
        <v>19</v>
      </c>
      <c r="S29" s="698">
        <v>50</v>
      </c>
      <c r="T29" s="707"/>
      <c r="U29" s="380">
        <v>68</v>
      </c>
      <c r="V29" s="381">
        <v>51</v>
      </c>
      <c r="W29" s="381">
        <v>8</v>
      </c>
      <c r="X29" s="382">
        <v>25</v>
      </c>
      <c r="Y29" s="380">
        <v>6</v>
      </c>
      <c r="Z29" s="381">
        <v>50</v>
      </c>
      <c r="AA29" s="381">
        <v>43</v>
      </c>
      <c r="AB29" s="382">
        <v>53</v>
      </c>
    </row>
    <row r="30" spans="1:28" x14ac:dyDescent="0.2">
      <c r="A30" s="38" t="s">
        <v>55</v>
      </c>
      <c r="B30" s="419">
        <v>5205</v>
      </c>
      <c r="C30" s="419">
        <v>12209</v>
      </c>
      <c r="D30" s="380">
        <v>324</v>
      </c>
      <c r="E30" s="381">
        <v>4458</v>
      </c>
      <c r="F30" s="421">
        <v>556</v>
      </c>
      <c r="G30" s="380">
        <v>2116</v>
      </c>
      <c r="H30" s="422">
        <v>1299</v>
      </c>
      <c r="I30" s="381">
        <v>308</v>
      </c>
      <c r="J30" s="382">
        <v>1467</v>
      </c>
      <c r="K30" s="380">
        <v>45</v>
      </c>
      <c r="L30" s="381">
        <v>536</v>
      </c>
      <c r="M30" s="422">
        <v>2301</v>
      </c>
      <c r="N30" s="381">
        <v>1220</v>
      </c>
      <c r="O30" s="421">
        <v>1103</v>
      </c>
      <c r="P30" s="419">
        <v>876</v>
      </c>
      <c r="Q30" s="168">
        <v>2345</v>
      </c>
      <c r="R30" s="380">
        <v>101</v>
      </c>
      <c r="S30" s="381">
        <v>343</v>
      </c>
      <c r="T30" s="382">
        <v>19</v>
      </c>
      <c r="U30" s="418">
        <v>292</v>
      </c>
      <c r="V30" s="381">
        <v>318</v>
      </c>
      <c r="W30" s="381">
        <v>69</v>
      </c>
      <c r="X30" s="382">
        <v>197</v>
      </c>
      <c r="Y30" s="380">
        <v>36</v>
      </c>
      <c r="Z30" s="381">
        <v>335</v>
      </c>
      <c r="AA30" s="422">
        <v>248</v>
      </c>
      <c r="AB30" s="421">
        <v>257</v>
      </c>
    </row>
    <row r="31" spans="1:28" x14ac:dyDescent="0.2">
      <c r="A31" s="38" t="s">
        <v>53</v>
      </c>
      <c r="B31" s="419">
        <v>3287</v>
      </c>
      <c r="C31" s="419">
        <v>7712</v>
      </c>
      <c r="D31" s="380">
        <v>168</v>
      </c>
      <c r="E31" s="381">
        <v>2845</v>
      </c>
      <c r="F31" s="421">
        <v>352</v>
      </c>
      <c r="G31" s="418">
        <v>1268</v>
      </c>
      <c r="H31" s="381">
        <v>684</v>
      </c>
      <c r="I31" s="381">
        <v>289</v>
      </c>
      <c r="J31" s="382">
        <v>1036</v>
      </c>
      <c r="K31" s="380">
        <v>22</v>
      </c>
      <c r="L31" s="422">
        <v>345</v>
      </c>
      <c r="M31" s="381">
        <v>1429</v>
      </c>
      <c r="N31" s="381">
        <v>796</v>
      </c>
      <c r="O31" s="421">
        <v>695</v>
      </c>
      <c r="P31" s="419">
        <v>576</v>
      </c>
      <c r="Q31" s="168">
        <v>1570</v>
      </c>
      <c r="R31" s="380">
        <v>41</v>
      </c>
      <c r="S31" s="381">
        <v>248</v>
      </c>
      <c r="T31" s="421">
        <v>18</v>
      </c>
      <c r="U31" s="380">
        <v>179</v>
      </c>
      <c r="V31" s="381">
        <v>149</v>
      </c>
      <c r="W31" s="381">
        <v>64</v>
      </c>
      <c r="X31" s="382">
        <v>184</v>
      </c>
      <c r="Y31" s="380">
        <v>22</v>
      </c>
      <c r="Z31" s="422">
        <v>218</v>
      </c>
      <c r="AA31" s="381">
        <v>170</v>
      </c>
      <c r="AB31" s="382">
        <v>166</v>
      </c>
    </row>
    <row r="32" spans="1:28" x14ac:dyDescent="0.2">
      <c r="A32" s="38" t="s">
        <v>57</v>
      </c>
      <c r="B32" s="419">
        <v>508</v>
      </c>
      <c r="C32" s="419">
        <v>1133</v>
      </c>
      <c r="D32" s="380">
        <v>26</v>
      </c>
      <c r="E32" s="381">
        <v>449</v>
      </c>
      <c r="F32" s="421">
        <v>40</v>
      </c>
      <c r="G32" s="380">
        <v>212</v>
      </c>
      <c r="H32" s="381">
        <v>103</v>
      </c>
      <c r="I32" s="381">
        <v>42</v>
      </c>
      <c r="J32" s="382">
        <v>148</v>
      </c>
      <c r="K32" s="380">
        <v>0</v>
      </c>
      <c r="L32" s="381">
        <v>42</v>
      </c>
      <c r="M32" s="422">
        <v>208</v>
      </c>
      <c r="N32" s="381">
        <v>113</v>
      </c>
      <c r="O32" s="421">
        <v>145</v>
      </c>
      <c r="P32" s="419">
        <v>67</v>
      </c>
      <c r="Q32" s="168">
        <v>156</v>
      </c>
      <c r="R32" s="380">
        <v>7</v>
      </c>
      <c r="S32" s="698">
        <v>24</v>
      </c>
      <c r="T32" s="707"/>
      <c r="U32" s="380">
        <v>23</v>
      </c>
      <c r="V32" s="381">
        <v>19</v>
      </c>
      <c r="W32" s="381">
        <v>7</v>
      </c>
      <c r="X32" s="421">
        <v>18</v>
      </c>
      <c r="Y32" s="699">
        <v>33</v>
      </c>
      <c r="Z32" s="700"/>
      <c r="AA32" s="422">
        <v>13</v>
      </c>
      <c r="AB32" s="421">
        <v>21</v>
      </c>
    </row>
    <row r="33" spans="1:30" x14ac:dyDescent="0.2">
      <c r="A33" s="38" t="s">
        <v>45</v>
      </c>
      <c r="B33" s="419">
        <v>6612</v>
      </c>
      <c r="C33" s="419">
        <v>14988</v>
      </c>
      <c r="D33" s="380">
        <v>397</v>
      </c>
      <c r="E33" s="381">
        <v>5656</v>
      </c>
      <c r="F33" s="421">
        <v>773</v>
      </c>
      <c r="G33" s="380">
        <v>2718</v>
      </c>
      <c r="H33" s="381">
        <v>1581</v>
      </c>
      <c r="I33" s="381">
        <v>477</v>
      </c>
      <c r="J33" s="382">
        <v>1811</v>
      </c>
      <c r="K33" s="380">
        <v>58</v>
      </c>
      <c r="L33" s="422">
        <v>742</v>
      </c>
      <c r="M33" s="381">
        <v>2987</v>
      </c>
      <c r="N33" s="381">
        <v>1447</v>
      </c>
      <c r="O33" s="421">
        <v>1378</v>
      </c>
      <c r="P33" s="419">
        <v>1215</v>
      </c>
      <c r="Q33" s="168">
        <v>3186</v>
      </c>
      <c r="R33" s="380">
        <v>124</v>
      </c>
      <c r="S33" s="381">
        <v>508</v>
      </c>
      <c r="T33" s="382">
        <v>39</v>
      </c>
      <c r="U33" s="380">
        <v>397</v>
      </c>
      <c r="V33" s="381">
        <v>378</v>
      </c>
      <c r="W33" s="381">
        <v>88</v>
      </c>
      <c r="X33" s="421">
        <v>352</v>
      </c>
      <c r="Y33" s="380">
        <v>63</v>
      </c>
      <c r="Z33" s="422">
        <v>517</v>
      </c>
      <c r="AA33" s="381">
        <v>321</v>
      </c>
      <c r="AB33" s="382">
        <v>314</v>
      </c>
    </row>
    <row r="34" spans="1:30" x14ac:dyDescent="0.2">
      <c r="A34" s="38" t="s">
        <v>47</v>
      </c>
      <c r="B34" s="168">
        <v>1002</v>
      </c>
      <c r="C34" s="419">
        <v>2243</v>
      </c>
      <c r="D34" s="380">
        <v>61</v>
      </c>
      <c r="E34" s="381">
        <v>829</v>
      </c>
      <c r="F34" s="382">
        <v>105</v>
      </c>
      <c r="G34" s="380">
        <v>401</v>
      </c>
      <c r="H34" s="381">
        <v>217</v>
      </c>
      <c r="I34" s="381">
        <v>87</v>
      </c>
      <c r="J34" s="382">
        <v>292</v>
      </c>
      <c r="K34" s="380">
        <v>7</v>
      </c>
      <c r="L34" s="381">
        <v>101</v>
      </c>
      <c r="M34" s="381">
        <v>424</v>
      </c>
      <c r="N34" s="381">
        <v>257</v>
      </c>
      <c r="O34" s="382">
        <v>213</v>
      </c>
      <c r="P34" s="419">
        <v>204</v>
      </c>
      <c r="Q34" s="168">
        <v>509</v>
      </c>
      <c r="R34" s="380">
        <v>16</v>
      </c>
      <c r="S34" s="698">
        <v>84</v>
      </c>
      <c r="T34" s="707"/>
      <c r="U34" s="380">
        <v>64</v>
      </c>
      <c r="V34" s="381">
        <v>56</v>
      </c>
      <c r="W34" s="381">
        <v>22</v>
      </c>
      <c r="X34" s="382">
        <v>62</v>
      </c>
      <c r="Y34" s="697">
        <v>81</v>
      </c>
      <c r="Z34" s="698"/>
      <c r="AA34" s="381">
        <v>62</v>
      </c>
      <c r="AB34" s="382">
        <v>61</v>
      </c>
    </row>
    <row r="35" spans="1:30" ht="13.5" thickBot="1" x14ac:dyDescent="0.25">
      <c r="A35" s="355" t="s">
        <v>58</v>
      </c>
      <c r="B35" s="335">
        <v>7626</v>
      </c>
      <c r="C35" s="335">
        <v>16169</v>
      </c>
      <c r="D35" s="333">
        <v>461</v>
      </c>
      <c r="E35" s="412">
        <v>6576</v>
      </c>
      <c r="F35" s="384">
        <v>774</v>
      </c>
      <c r="G35" s="411">
        <v>3586</v>
      </c>
      <c r="H35" s="383">
        <v>1812</v>
      </c>
      <c r="I35" s="383">
        <v>478</v>
      </c>
      <c r="J35" s="384">
        <v>1713</v>
      </c>
      <c r="K35" s="411">
        <v>30</v>
      </c>
      <c r="L35" s="383">
        <v>764</v>
      </c>
      <c r="M35" s="412">
        <v>3408</v>
      </c>
      <c r="N35" s="383">
        <v>1723</v>
      </c>
      <c r="O35" s="384">
        <v>1700</v>
      </c>
      <c r="P35" s="335">
        <v>1283</v>
      </c>
      <c r="Q35" s="708">
        <v>3081</v>
      </c>
      <c r="R35" s="411">
        <v>107</v>
      </c>
      <c r="S35" s="412">
        <v>499</v>
      </c>
      <c r="T35" s="174">
        <v>19</v>
      </c>
      <c r="U35" s="333">
        <v>522</v>
      </c>
      <c r="V35" s="383">
        <v>389</v>
      </c>
      <c r="W35" s="383">
        <v>104</v>
      </c>
      <c r="X35" s="174">
        <v>268</v>
      </c>
      <c r="Y35" s="411">
        <v>37</v>
      </c>
      <c r="Z35" s="383">
        <v>502</v>
      </c>
      <c r="AA35" s="412">
        <v>344</v>
      </c>
      <c r="AB35" s="174">
        <v>400</v>
      </c>
    </row>
    <row r="36" spans="1:30" ht="23.25" customHeight="1" thickTop="1" thickBot="1" x14ac:dyDescent="0.25">
      <c r="A36" s="401" t="s">
        <v>309</v>
      </c>
      <c r="B36" s="709">
        <v>161</v>
      </c>
      <c r="C36" s="710">
        <v>260</v>
      </c>
      <c r="D36" s="407">
        <v>8</v>
      </c>
      <c r="E36" s="409">
        <v>140</v>
      </c>
      <c r="F36" s="410">
        <v>46</v>
      </c>
      <c r="G36" s="407">
        <v>111</v>
      </c>
      <c r="H36" s="409">
        <v>22</v>
      </c>
      <c r="I36" s="409">
        <v>6</v>
      </c>
      <c r="J36" s="410">
        <v>20</v>
      </c>
      <c r="K36" s="407">
        <v>4</v>
      </c>
      <c r="L36" s="409">
        <v>44</v>
      </c>
      <c r="M36" s="409">
        <v>82</v>
      </c>
      <c r="N36" s="409">
        <v>20</v>
      </c>
      <c r="O36" s="410">
        <v>11</v>
      </c>
      <c r="P36" s="710">
        <v>25</v>
      </c>
      <c r="Q36" s="709">
        <v>47</v>
      </c>
      <c r="R36" s="407">
        <v>5</v>
      </c>
      <c r="S36" s="409">
        <v>15</v>
      </c>
      <c r="T36" s="410">
        <v>0</v>
      </c>
      <c r="U36" s="407">
        <v>15</v>
      </c>
      <c r="V36" s="409">
        <v>8</v>
      </c>
      <c r="W36" s="409">
        <v>1</v>
      </c>
      <c r="X36" s="410">
        <v>1</v>
      </c>
      <c r="Y36" s="407">
        <v>2</v>
      </c>
      <c r="Z36" s="409">
        <v>18</v>
      </c>
      <c r="AA36" s="409">
        <v>3</v>
      </c>
      <c r="AB36" s="410">
        <v>2</v>
      </c>
    </row>
    <row r="37" spans="1:30" s="15" customFormat="1" ht="14.25" thickTop="1" thickBot="1" x14ac:dyDescent="0.25">
      <c r="A37" s="58" t="s">
        <v>63</v>
      </c>
      <c r="B37" s="73">
        <v>77031</v>
      </c>
      <c r="C37" s="73">
        <v>169764</v>
      </c>
      <c r="D37" s="74">
        <v>4812</v>
      </c>
      <c r="E37" s="76">
        <v>67206</v>
      </c>
      <c r="F37" s="75">
        <v>8076</v>
      </c>
      <c r="G37" s="74">
        <v>34264</v>
      </c>
      <c r="H37" s="76">
        <v>19123</v>
      </c>
      <c r="I37" s="76">
        <v>4559</v>
      </c>
      <c r="J37" s="75">
        <v>18803</v>
      </c>
      <c r="K37" s="74">
        <v>462</v>
      </c>
      <c r="L37" s="76">
        <v>8029</v>
      </c>
      <c r="M37" s="76">
        <v>33472</v>
      </c>
      <c r="N37" s="76">
        <v>17423</v>
      </c>
      <c r="O37" s="75">
        <v>17638</v>
      </c>
      <c r="P37" s="73">
        <v>12600</v>
      </c>
      <c r="Q37" s="73">
        <v>32518</v>
      </c>
      <c r="R37" s="74">
        <v>1198</v>
      </c>
      <c r="S37" s="76">
        <v>5436</v>
      </c>
      <c r="T37" s="75">
        <v>291</v>
      </c>
      <c r="U37" s="74">
        <v>4602</v>
      </c>
      <c r="V37" s="76">
        <v>4063</v>
      </c>
      <c r="W37" s="76">
        <v>909</v>
      </c>
      <c r="X37" s="75">
        <v>3026</v>
      </c>
      <c r="Y37" s="74">
        <v>511</v>
      </c>
      <c r="Z37" s="76">
        <v>5050</v>
      </c>
      <c r="AA37" s="76">
        <v>3325</v>
      </c>
      <c r="AB37" s="75">
        <v>3712</v>
      </c>
    </row>
    <row r="38" spans="1:30" s="15" customFormat="1" ht="7.5" customHeight="1" thickTop="1" x14ac:dyDescent="0.2">
      <c r="A38" s="90"/>
      <c r="B38" s="91"/>
      <c r="C38" s="91"/>
      <c r="D38" s="91"/>
      <c r="E38" s="91"/>
      <c r="F38" s="91"/>
      <c r="G38" s="91"/>
      <c r="H38" s="91"/>
      <c r="I38" s="91"/>
      <c r="J38" s="91"/>
      <c r="K38" s="91"/>
      <c r="L38" s="91"/>
      <c r="M38" s="91"/>
      <c r="N38" s="91"/>
      <c r="O38" s="91"/>
      <c r="P38" s="91"/>
      <c r="Q38" s="91"/>
      <c r="R38" s="91"/>
      <c r="S38" s="91"/>
    </row>
    <row r="39" spans="1:30" s="197" customFormat="1" ht="21" customHeight="1" x14ac:dyDescent="0.2">
      <c r="A39" s="322" t="s">
        <v>297</v>
      </c>
      <c r="B39" s="325">
        <v>3.0377207062600321E-2</v>
      </c>
      <c r="C39" s="325">
        <v>1.48493543758967E-2</v>
      </c>
      <c r="D39" s="325">
        <v>-2.6305139619587213E-2</v>
      </c>
      <c r="E39" s="325">
        <v>3.9873740890312398E-2</v>
      </c>
      <c r="F39" s="325">
        <v>-1.1626483906498593E-2</v>
      </c>
      <c r="G39" s="325">
        <v>5.0849536895049993E-2</v>
      </c>
      <c r="H39" s="325">
        <v>2.4318388772831968E-2</v>
      </c>
      <c r="I39" s="325">
        <v>1.7861129716454566E-2</v>
      </c>
      <c r="J39" s="325">
        <v>-1.0680837630222035E-2</v>
      </c>
      <c r="K39" s="325">
        <v>-8.5148514851485155E-2</v>
      </c>
      <c r="L39" s="325">
        <v>-1.0353753235547885E-2</v>
      </c>
      <c r="M39" s="325">
        <v>3.3724521309450278E-2</v>
      </c>
      <c r="N39" s="325">
        <v>1.3200744359153291E-2</v>
      </c>
      <c r="O39" s="325">
        <v>6.4710853555475067E-2</v>
      </c>
      <c r="P39" s="325">
        <v>-1.7773620205799812E-2</v>
      </c>
      <c r="Q39" s="325">
        <v>-2.1691386624146335E-2</v>
      </c>
      <c r="R39" s="325">
        <v>-1.236603462489695E-2</v>
      </c>
      <c r="S39" s="325">
        <v>2.0270270270270271E-2</v>
      </c>
      <c r="T39" s="325">
        <v>-0.166189111747851</v>
      </c>
      <c r="U39" s="325">
        <v>-7.7619663648124193E-3</v>
      </c>
      <c r="V39" s="325">
        <v>-1.9546332046332045E-2</v>
      </c>
      <c r="W39" s="325">
        <v>0.01</v>
      </c>
      <c r="X39" s="325">
        <v>-3.8143674507310869E-2</v>
      </c>
      <c r="Y39" s="325">
        <v>-0.10350877192982456</v>
      </c>
      <c r="Z39" s="325">
        <v>-2.3399729259330884E-2</v>
      </c>
      <c r="AA39" s="325">
        <v>-5.5934128336172631E-2</v>
      </c>
      <c r="AB39" s="325">
        <v>4.1234221598877983E-2</v>
      </c>
    </row>
    <row r="40" spans="1:30" ht="27" x14ac:dyDescent="0.2">
      <c r="A40" s="2" t="str">
        <f>ALLOC!A43</f>
        <v>Sources : FR6 de septembre 2020 - CAF de La Réunion</v>
      </c>
      <c r="B40" s="105" t="s">
        <v>278</v>
      </c>
      <c r="C40" s="108"/>
      <c r="D40" s="108"/>
      <c r="E40" s="108"/>
      <c r="F40" s="106"/>
      <c r="G40" s="106"/>
      <c r="H40" s="108"/>
      <c r="I40" s="105"/>
      <c r="J40" s="113"/>
      <c r="K40" s="108"/>
      <c r="L40" s="108"/>
      <c r="P40" s="105" t="s">
        <v>249</v>
      </c>
      <c r="Q40" s="8"/>
      <c r="R40" s="8"/>
      <c r="S40" s="8"/>
    </row>
    <row r="41" spans="1:30" s="8" customFormat="1" ht="11.25" customHeight="1" x14ac:dyDescent="0.2">
      <c r="B41" s="527" t="s">
        <v>250</v>
      </c>
      <c r="C41" s="603"/>
      <c r="D41" s="603"/>
      <c r="E41" s="603"/>
      <c r="F41" s="603"/>
      <c r="G41" s="603"/>
      <c r="H41" s="603"/>
      <c r="I41" s="603"/>
      <c r="J41" s="603"/>
      <c r="K41" s="603"/>
      <c r="L41" s="603"/>
      <c r="M41" s="97"/>
      <c r="P41" s="527" t="s">
        <v>253</v>
      </c>
      <c r="Q41" s="527"/>
      <c r="R41" s="527"/>
      <c r="S41" s="527"/>
      <c r="T41" s="527"/>
      <c r="U41" s="527"/>
      <c r="V41" s="527"/>
      <c r="W41" s="527"/>
      <c r="X41" s="527"/>
      <c r="Y41" s="527"/>
    </row>
    <row r="42" spans="1:30" s="8" customFormat="1" ht="13.15" customHeight="1" x14ac:dyDescent="0.2">
      <c r="B42" s="603"/>
      <c r="C42" s="603"/>
      <c r="D42" s="603"/>
      <c r="E42" s="603"/>
      <c r="F42" s="603"/>
      <c r="G42" s="603"/>
      <c r="H42" s="603"/>
      <c r="I42" s="603"/>
      <c r="J42" s="603"/>
      <c r="K42" s="603"/>
      <c r="L42" s="603"/>
      <c r="M42" s="97"/>
      <c r="O42" s="423"/>
    </row>
    <row r="43" spans="1:30" s="8" customFormat="1" ht="13.9" customHeight="1" x14ac:dyDescent="0.2">
      <c r="B43" s="603"/>
      <c r="C43" s="603"/>
      <c r="D43" s="603"/>
      <c r="E43" s="603"/>
      <c r="F43" s="603"/>
      <c r="G43" s="603"/>
      <c r="H43" s="603"/>
      <c r="I43" s="603"/>
      <c r="J43" s="603"/>
      <c r="K43" s="603"/>
      <c r="L43" s="603"/>
      <c r="M43" s="97"/>
      <c r="P43" s="527" t="s">
        <v>313</v>
      </c>
      <c r="Q43" s="527"/>
      <c r="R43" s="527"/>
      <c r="S43" s="527"/>
      <c r="T43" s="527"/>
      <c r="U43" s="527"/>
      <c r="V43" s="527"/>
      <c r="W43" s="527"/>
      <c r="X43" s="527"/>
      <c r="Y43" s="527"/>
      <c r="Z43" s="527"/>
      <c r="AA43" s="527"/>
      <c r="AB43" s="527"/>
      <c r="AC43" s="423"/>
      <c r="AD43" s="423"/>
    </row>
    <row r="44" spans="1:30" s="8" customFormat="1" ht="0.75" customHeight="1" x14ac:dyDescent="0.3">
      <c r="B44" s="114"/>
      <c r="C44" s="115"/>
      <c r="D44" s="116"/>
      <c r="E44" s="117"/>
      <c r="F44" s="117"/>
      <c r="G44" s="117"/>
      <c r="H44" s="118"/>
      <c r="I44" s="107"/>
      <c r="J44" s="107"/>
      <c r="K44" s="107"/>
      <c r="L44" s="107"/>
      <c r="O44" s="14"/>
      <c r="P44" s="527"/>
      <c r="Q44" s="527"/>
      <c r="R44" s="527"/>
      <c r="S44" s="527"/>
      <c r="T44" s="527"/>
      <c r="U44" s="527"/>
      <c r="V44" s="527"/>
      <c r="W44" s="527"/>
      <c r="X44" s="527"/>
      <c r="Y44" s="527"/>
      <c r="Z44" s="527"/>
      <c r="AA44" s="527"/>
      <c r="AB44" s="527"/>
    </row>
    <row r="45" spans="1:30" s="8" customFormat="1" ht="15" customHeight="1" x14ac:dyDescent="0.2">
      <c r="B45" s="588" t="s">
        <v>251</v>
      </c>
      <c r="C45" s="588"/>
      <c r="D45" s="588"/>
      <c r="E45" s="588"/>
      <c r="F45" s="588"/>
      <c r="G45" s="588"/>
      <c r="H45" s="588"/>
      <c r="I45" s="588"/>
      <c r="J45" s="588"/>
      <c r="K45" s="588"/>
      <c r="L45" s="588"/>
      <c r="O45" s="14"/>
      <c r="P45" s="527"/>
      <c r="Q45" s="527"/>
      <c r="R45" s="527"/>
      <c r="S45" s="527"/>
      <c r="T45" s="527"/>
      <c r="U45" s="527"/>
      <c r="V45" s="527"/>
      <c r="W45" s="527"/>
      <c r="X45" s="527"/>
      <c r="Y45" s="527"/>
      <c r="Z45" s="527"/>
      <c r="AA45" s="527"/>
      <c r="AB45" s="527"/>
    </row>
    <row r="46" spans="1:30" s="8" customFormat="1" ht="6.75" customHeight="1" x14ac:dyDescent="0.3">
      <c r="B46" s="114"/>
      <c r="C46" s="115"/>
      <c r="D46" s="116"/>
      <c r="E46" s="117"/>
      <c r="F46" s="117"/>
      <c r="G46" s="117"/>
      <c r="H46" s="118"/>
      <c r="I46" s="119"/>
      <c r="J46" s="119"/>
      <c r="K46" s="119"/>
      <c r="L46" s="119"/>
      <c r="M46" s="19"/>
      <c r="O46" s="11"/>
    </row>
    <row r="47" spans="1:30" s="8" customFormat="1" ht="28.5" customHeight="1" x14ac:dyDescent="0.2">
      <c r="B47" s="527" t="s">
        <v>313</v>
      </c>
      <c r="C47" s="527"/>
      <c r="D47" s="527"/>
      <c r="E47" s="527"/>
      <c r="F47" s="527"/>
      <c r="G47" s="527"/>
      <c r="H47" s="527"/>
      <c r="I47" s="527"/>
      <c r="J47" s="527"/>
      <c r="K47" s="527"/>
      <c r="L47" s="527"/>
      <c r="M47" s="527"/>
      <c r="N47" s="527"/>
      <c r="O47" s="527"/>
    </row>
    <row r="48" spans="1:30" s="8" customFormat="1" ht="11.25" x14ac:dyDescent="0.2">
      <c r="B48" s="21"/>
      <c r="C48" s="22"/>
      <c r="D48" s="22"/>
      <c r="E48" s="22"/>
      <c r="F48" s="22"/>
      <c r="G48" s="22"/>
      <c r="H48" s="22"/>
      <c r="I48" s="22"/>
      <c r="J48" s="22"/>
      <c r="K48" s="22"/>
      <c r="L48" s="22"/>
      <c r="M48" s="22"/>
      <c r="N48" s="14"/>
      <c r="O48" s="22"/>
    </row>
    <row r="49" spans="2:23" s="8" customFormat="1" ht="22.5" customHeight="1" x14ac:dyDescent="0.2">
      <c r="B49" s="14"/>
      <c r="C49" s="14"/>
      <c r="D49" s="14"/>
      <c r="E49" s="14"/>
      <c r="F49" s="14"/>
      <c r="G49" s="14"/>
      <c r="H49" s="14"/>
      <c r="I49" s="14"/>
      <c r="J49" s="14"/>
      <c r="K49" s="14"/>
      <c r="L49" s="14"/>
      <c r="M49" s="14"/>
      <c r="O49" s="14"/>
    </row>
    <row r="50" spans="2:23" s="8" customFormat="1" x14ac:dyDescent="0.2">
      <c r="B50" s="21"/>
      <c r="C50" s="22"/>
      <c r="D50" s="22"/>
      <c r="E50" s="22"/>
      <c r="F50" s="22"/>
      <c r="G50" s="22"/>
      <c r="H50" s="22"/>
      <c r="I50" s="22"/>
      <c r="J50" s="22"/>
      <c r="K50" s="22"/>
      <c r="L50" s="22"/>
      <c r="M50" s="22"/>
      <c r="N50" s="96"/>
    </row>
    <row r="51" spans="2:23" s="8" customFormat="1" ht="19.5" customHeight="1" x14ac:dyDescent="0.2">
      <c r="B51" s="14"/>
      <c r="C51" s="14"/>
      <c r="D51" s="14"/>
      <c r="E51" s="14"/>
      <c r="F51" s="14"/>
      <c r="G51" s="14"/>
      <c r="H51" s="14"/>
      <c r="I51" s="14"/>
      <c r="J51" s="14"/>
      <c r="K51" s="14"/>
      <c r="L51" s="14"/>
      <c r="M51" s="14"/>
      <c r="N51" s="96"/>
      <c r="O51" s="96"/>
      <c r="P51" s="96"/>
      <c r="Q51" s="96"/>
      <c r="R51" s="96"/>
      <c r="S51" s="96"/>
      <c r="T51" s="96"/>
      <c r="U51" s="96"/>
      <c r="V51" s="96"/>
      <c r="W51" s="96"/>
    </row>
    <row r="52" spans="2:23" s="8" customFormat="1" x14ac:dyDescent="0.2">
      <c r="B52" s="21"/>
      <c r="C52" s="22"/>
      <c r="D52" s="22"/>
      <c r="E52" s="22"/>
      <c r="F52" s="22"/>
      <c r="G52" s="22"/>
      <c r="H52" s="22"/>
      <c r="I52" s="22"/>
      <c r="J52" s="22"/>
      <c r="K52" s="22"/>
      <c r="L52" s="22"/>
      <c r="N52" s="96"/>
      <c r="O52" s="96"/>
      <c r="P52" s="96"/>
      <c r="Q52" s="96"/>
      <c r="R52" s="96"/>
      <c r="S52" s="96"/>
      <c r="T52" s="96"/>
      <c r="U52" s="96"/>
      <c r="V52" s="96"/>
      <c r="W52" s="96"/>
    </row>
    <row r="53" spans="2:23" x14ac:dyDescent="0.2">
      <c r="B53" s="14"/>
      <c r="C53" s="14"/>
      <c r="D53" s="14"/>
      <c r="E53" s="14"/>
      <c r="F53" s="14"/>
      <c r="G53" s="14"/>
      <c r="H53" s="14"/>
      <c r="I53" s="14"/>
      <c r="J53" s="14"/>
      <c r="K53" s="14"/>
      <c r="L53" s="14"/>
    </row>
    <row r="54" spans="2:23" x14ac:dyDescent="0.2">
      <c r="B54" s="21"/>
      <c r="C54" s="22"/>
      <c r="D54" s="22"/>
      <c r="E54" s="22"/>
      <c r="F54" s="22"/>
      <c r="G54" s="22"/>
      <c r="H54" s="22"/>
      <c r="I54" s="22"/>
      <c r="J54" s="22"/>
      <c r="K54" s="22"/>
      <c r="L54" s="22"/>
    </row>
    <row r="55" spans="2:23" x14ac:dyDescent="0.2">
      <c r="B55" s="14"/>
      <c r="C55" s="14"/>
      <c r="D55" s="14"/>
      <c r="E55" s="14"/>
      <c r="F55" s="14"/>
      <c r="G55" s="14"/>
      <c r="H55" s="14"/>
      <c r="I55" s="14"/>
      <c r="J55" s="14"/>
      <c r="K55" s="14"/>
      <c r="L55" s="14"/>
    </row>
    <row r="56" spans="2:23" x14ac:dyDescent="0.2">
      <c r="B56" s="8"/>
      <c r="C56" s="8"/>
      <c r="D56" s="8"/>
      <c r="E56" s="8"/>
      <c r="F56" s="8"/>
      <c r="G56" s="8"/>
      <c r="H56" s="8"/>
      <c r="I56" s="8"/>
      <c r="J56" s="8"/>
      <c r="K56" s="8"/>
      <c r="L56" s="8"/>
    </row>
  </sheetData>
  <mergeCells count="42">
    <mergeCell ref="B47:O47"/>
    <mergeCell ref="B3:O3"/>
    <mergeCell ref="P43:AB45"/>
    <mergeCell ref="S12:T12"/>
    <mergeCell ref="Y28:Z28"/>
    <mergeCell ref="Y32:Z32"/>
    <mergeCell ref="Y34:Z34"/>
    <mergeCell ref="R14:T14"/>
    <mergeCell ref="S17:T17"/>
    <mergeCell ref="R26:S26"/>
    <mergeCell ref="S27:T27"/>
    <mergeCell ref="S28:T28"/>
    <mergeCell ref="S29:T29"/>
    <mergeCell ref="S32:T32"/>
    <mergeCell ref="S34:T34"/>
    <mergeCell ref="K13:L13"/>
    <mergeCell ref="A9:A11"/>
    <mergeCell ref="B10:B11"/>
    <mergeCell ref="B41:L43"/>
    <mergeCell ref="K10:O10"/>
    <mergeCell ref="P10:P11"/>
    <mergeCell ref="G10:J10"/>
    <mergeCell ref="B9:O9"/>
    <mergeCell ref="P9:AB9"/>
    <mergeCell ref="Y10:AB10"/>
    <mergeCell ref="P41:Y41"/>
    <mergeCell ref="K14:L14"/>
    <mergeCell ref="K25:L25"/>
    <mergeCell ref="Y13:Z13"/>
    <mergeCell ref="Y14:Z14"/>
    <mergeCell ref="Y17:Z17"/>
    <mergeCell ref="Y25:Z25"/>
    <mergeCell ref="B45:L45"/>
    <mergeCell ref="C10:C11"/>
    <mergeCell ref="D10:F10"/>
    <mergeCell ref="C5:M6"/>
    <mergeCell ref="P3:AB3"/>
    <mergeCell ref="Q5:Z6"/>
    <mergeCell ref="Q10:Q11"/>
    <mergeCell ref="R10:T10"/>
    <mergeCell ref="U10:X10"/>
    <mergeCell ref="S13:T13"/>
  </mergeCells>
  <hyperlinks>
    <hyperlink ref="A8" location="Sommaire!A1" display="Sommaire" xr:uid="{00000000-0004-0000-0400-000000000000}"/>
  </hyperlinks>
  <pageMargins left="0.39370078740157483" right="0.39370078740157483" top="0.59055118110236227" bottom="0.59055118110236227" header="0.51181102362204722" footer="0.51181102362204722"/>
  <pageSetup paperSize="9" scale="76" fitToWidth="3" orientation="landscape" r:id="rId1"/>
  <headerFooter alignWithMargins="0">
    <oddHeader>&amp;R&amp;"Arial,Italique"&amp;8Observatoire Statistiques et Etudes - CAF de la Réunion - Janvier 2022</oddHeader>
  </headerFooter>
  <colBreaks count="1" manualBreakCount="1">
    <brk id="1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pageSetUpPr fitToPage="1"/>
  </sheetPr>
  <dimension ref="A3:AA60"/>
  <sheetViews>
    <sheetView showGridLines="0" topLeftCell="G1" zoomScaleNormal="100" zoomScaleSheetLayoutView="80" workbookViewId="0">
      <selection activeCell="Z36" sqref="Z36"/>
    </sheetView>
  </sheetViews>
  <sheetFormatPr baseColWidth="10" defaultColWidth="11.42578125" defaultRowHeight="12.75" x14ac:dyDescent="0.2"/>
  <cols>
    <col min="1" max="1" width="17.140625" style="4" customWidth="1"/>
    <col min="2" max="2" width="14.85546875" style="4" customWidth="1"/>
    <col min="3" max="3" width="12.42578125" style="4" customWidth="1"/>
    <col min="4" max="4" width="11" style="4" customWidth="1"/>
    <col min="5" max="6" width="9.5703125" style="4" customWidth="1"/>
    <col min="7" max="7" width="10.7109375" style="4" customWidth="1"/>
    <col min="8" max="8" width="14.140625" style="4" customWidth="1"/>
    <col min="9" max="9" width="15.140625" style="4" customWidth="1"/>
    <col min="10" max="10" width="14.7109375" style="4" customWidth="1"/>
    <col min="11" max="11" width="12.5703125" style="4" customWidth="1"/>
    <col min="12" max="12" width="12.85546875" style="4" customWidth="1"/>
    <col min="13" max="13" width="10.42578125" style="4" customWidth="1"/>
    <col min="14" max="14" width="12.5703125" style="4" customWidth="1"/>
    <col min="15" max="15" width="13" style="4" customWidth="1"/>
    <col min="16" max="16" width="14.42578125" style="4" customWidth="1"/>
    <col min="17" max="17" width="13" style="4" customWidth="1"/>
    <col min="18" max="18" width="13.85546875" style="4" customWidth="1"/>
    <col min="19" max="22" width="11.42578125" style="4"/>
    <col min="23" max="23" width="12" style="4" customWidth="1"/>
    <col min="24" max="24" width="13.7109375" style="4" customWidth="1"/>
    <col min="25" max="16384" width="11.42578125" style="4"/>
  </cols>
  <sheetData>
    <row r="3" spans="1:27" x14ac:dyDescent="0.2">
      <c r="B3" s="505" t="str">
        <f>ALLOC!B3</f>
        <v>LES ALLOCATAIRES DE LA CAF DE LA REUNION EN 2020</v>
      </c>
      <c r="C3" s="505"/>
      <c r="D3" s="505"/>
      <c r="E3" s="505"/>
      <c r="F3" s="505"/>
      <c r="G3" s="505"/>
      <c r="H3" s="505"/>
      <c r="I3" s="505"/>
      <c r="J3" s="505"/>
      <c r="K3" s="505"/>
      <c r="L3" s="505"/>
      <c r="M3" s="505"/>
      <c r="N3" s="505"/>
      <c r="O3" s="505"/>
      <c r="P3" s="505" t="str">
        <f>ALLOC!B3</f>
        <v>LES ALLOCATAIRES DE LA CAF DE LA REUNION EN 2020</v>
      </c>
      <c r="Q3" s="505"/>
      <c r="R3" s="505"/>
      <c r="S3" s="505"/>
      <c r="T3" s="505"/>
      <c r="U3" s="505"/>
      <c r="V3" s="505"/>
      <c r="W3" s="505"/>
      <c r="X3" s="505"/>
      <c r="Y3" s="505"/>
      <c r="Z3" s="505"/>
      <c r="AA3" s="505"/>
    </row>
    <row r="5" spans="1:27" x14ac:dyDescent="0.2">
      <c r="C5" s="511" t="s">
        <v>133</v>
      </c>
      <c r="D5" s="511"/>
      <c r="E5" s="511"/>
      <c r="F5" s="511"/>
      <c r="G5" s="511"/>
      <c r="H5" s="511"/>
      <c r="I5" s="511"/>
      <c r="J5" s="511"/>
      <c r="K5" s="511"/>
      <c r="L5" s="511"/>
      <c r="M5" s="511"/>
      <c r="N5" s="511"/>
      <c r="Q5" s="511" t="s">
        <v>133</v>
      </c>
      <c r="R5" s="511"/>
      <c r="S5" s="511"/>
      <c r="T5" s="511"/>
      <c r="U5" s="511"/>
      <c r="V5" s="511"/>
      <c r="W5" s="511"/>
      <c r="X5" s="511"/>
      <c r="Y5" s="511"/>
      <c r="Z5" s="511"/>
    </row>
    <row r="6" spans="1:27" s="96" customFormat="1" x14ac:dyDescent="0.2">
      <c r="C6" s="511"/>
      <c r="D6" s="511"/>
      <c r="E6" s="511"/>
      <c r="F6" s="511"/>
      <c r="G6" s="511"/>
      <c r="H6" s="511"/>
      <c r="I6" s="511"/>
      <c r="J6" s="511"/>
      <c r="K6" s="511"/>
      <c r="L6" s="511"/>
      <c r="M6" s="511"/>
      <c r="N6" s="511"/>
      <c r="Q6" s="511"/>
      <c r="R6" s="511"/>
      <c r="S6" s="511"/>
      <c r="T6" s="511"/>
      <c r="U6" s="511"/>
      <c r="V6" s="511"/>
      <c r="W6" s="511"/>
      <c r="X6" s="511"/>
      <c r="Y6" s="511"/>
      <c r="Z6" s="511"/>
    </row>
    <row r="7" spans="1:27" ht="18" customHeight="1" x14ac:dyDescent="0.2"/>
    <row r="8" spans="1:27" ht="24.6" customHeight="1" thickBot="1" x14ac:dyDescent="0.25">
      <c r="A8" s="62" t="s">
        <v>166</v>
      </c>
      <c r="B8" s="9"/>
      <c r="C8" s="9"/>
      <c r="D8" s="9"/>
      <c r="E8" s="9"/>
      <c r="F8" s="9"/>
      <c r="G8" s="9"/>
      <c r="H8" s="9"/>
      <c r="I8" s="9"/>
      <c r="J8" s="9"/>
      <c r="K8" s="9"/>
      <c r="L8" s="9"/>
      <c r="M8" s="9"/>
      <c r="N8" s="9"/>
      <c r="O8" s="9"/>
      <c r="P8" s="9"/>
    </row>
    <row r="9" spans="1:27" s="16" customFormat="1" ht="12.75" customHeight="1" thickTop="1" thickBot="1" x14ac:dyDescent="0.25">
      <c r="A9" s="517" t="s">
        <v>32</v>
      </c>
      <c r="B9" s="616" t="s">
        <v>162</v>
      </c>
      <c r="C9" s="617"/>
      <c r="D9" s="617"/>
      <c r="E9" s="617"/>
      <c r="F9" s="617"/>
      <c r="G9" s="617"/>
      <c r="H9" s="617"/>
      <c r="I9" s="617"/>
      <c r="J9" s="617"/>
      <c r="K9" s="617"/>
      <c r="L9" s="617"/>
      <c r="M9" s="617"/>
      <c r="N9" s="617"/>
      <c r="O9" s="618"/>
      <c r="P9" s="616" t="s">
        <v>114</v>
      </c>
      <c r="Q9" s="618"/>
      <c r="R9" s="616" t="s">
        <v>115</v>
      </c>
      <c r="S9" s="617"/>
      <c r="T9" s="617"/>
      <c r="U9" s="617"/>
      <c r="V9" s="618"/>
      <c r="W9" s="617" t="s">
        <v>130</v>
      </c>
      <c r="X9" s="618"/>
    </row>
    <row r="10" spans="1:27" s="16" customFormat="1" ht="21.75" customHeight="1" thickTop="1" x14ac:dyDescent="0.2">
      <c r="A10" s="518"/>
      <c r="B10" s="519" t="s">
        <v>33</v>
      </c>
      <c r="C10" s="614" t="s">
        <v>272</v>
      </c>
      <c r="D10" s="614" t="s">
        <v>84</v>
      </c>
      <c r="E10" s="621" t="s">
        <v>82</v>
      </c>
      <c r="F10" s="622"/>
      <c r="G10" s="622"/>
      <c r="H10" s="623"/>
      <c r="I10" s="611" t="s">
        <v>169</v>
      </c>
      <c r="J10" s="611"/>
      <c r="K10" s="611"/>
      <c r="L10" s="611"/>
      <c r="M10" s="612" t="s">
        <v>168</v>
      </c>
      <c r="N10" s="612"/>
      <c r="O10" s="613"/>
      <c r="P10" s="572" t="s">
        <v>33</v>
      </c>
      <c r="Q10" s="573" t="s">
        <v>84</v>
      </c>
      <c r="R10" s="572" t="s">
        <v>33</v>
      </c>
      <c r="S10" s="626" t="s">
        <v>84</v>
      </c>
      <c r="T10" s="626" t="s">
        <v>221</v>
      </c>
      <c r="U10" s="624" t="s">
        <v>127</v>
      </c>
      <c r="V10" s="625"/>
      <c r="W10" s="619" t="s">
        <v>0</v>
      </c>
      <c r="X10" s="628" t="s">
        <v>1</v>
      </c>
    </row>
    <row r="11" spans="1:27" s="16" customFormat="1" ht="33" customHeight="1" thickBot="1" x14ac:dyDescent="0.25">
      <c r="A11" s="602"/>
      <c r="B11" s="593"/>
      <c r="C11" s="615"/>
      <c r="D11" s="615"/>
      <c r="E11" s="99" t="s">
        <v>4</v>
      </c>
      <c r="F11" s="56" t="s">
        <v>117</v>
      </c>
      <c r="G11" s="28" t="s">
        <v>118</v>
      </c>
      <c r="H11" s="28" t="s">
        <v>119</v>
      </c>
      <c r="I11" s="28" t="s">
        <v>120</v>
      </c>
      <c r="J11" s="28" t="s">
        <v>121</v>
      </c>
      <c r="K11" s="28" t="s">
        <v>122</v>
      </c>
      <c r="L11" s="28" t="s">
        <v>276</v>
      </c>
      <c r="M11" s="28" t="s">
        <v>123</v>
      </c>
      <c r="N11" s="28" t="s">
        <v>124</v>
      </c>
      <c r="O11" s="39" t="s">
        <v>125</v>
      </c>
      <c r="P11" s="584"/>
      <c r="Q11" s="581"/>
      <c r="R11" s="584"/>
      <c r="S11" s="627"/>
      <c r="T11" s="627"/>
      <c r="U11" s="17" t="s">
        <v>128</v>
      </c>
      <c r="V11" s="45" t="s">
        <v>129</v>
      </c>
      <c r="W11" s="620"/>
      <c r="X11" s="629"/>
    </row>
    <row r="12" spans="1:27" ht="13.5" thickTop="1" x14ac:dyDescent="0.2">
      <c r="A12" s="37" t="s">
        <v>39</v>
      </c>
      <c r="B12" s="142">
        <v>1468</v>
      </c>
      <c r="C12" s="187">
        <v>226</v>
      </c>
      <c r="D12" s="187">
        <v>3214</v>
      </c>
      <c r="E12" s="143">
        <v>98</v>
      </c>
      <c r="F12" s="144">
        <v>670</v>
      </c>
      <c r="G12" s="144">
        <v>266</v>
      </c>
      <c r="H12" s="144">
        <v>433</v>
      </c>
      <c r="I12" s="144">
        <v>680</v>
      </c>
      <c r="J12" s="144">
        <v>572</v>
      </c>
      <c r="K12" s="144">
        <v>57</v>
      </c>
      <c r="L12" s="144">
        <v>159</v>
      </c>
      <c r="M12" s="144">
        <v>321</v>
      </c>
      <c r="N12" s="144">
        <v>416</v>
      </c>
      <c r="O12" s="145">
        <v>731</v>
      </c>
      <c r="P12" s="143">
        <v>72</v>
      </c>
      <c r="Q12" s="186">
        <v>76</v>
      </c>
      <c r="R12" s="142">
        <v>334</v>
      </c>
      <c r="S12" s="143">
        <v>517</v>
      </c>
      <c r="T12" s="144">
        <v>184</v>
      </c>
      <c r="U12" s="144">
        <v>190</v>
      </c>
      <c r="V12" s="79">
        <v>144</v>
      </c>
      <c r="W12" s="80">
        <v>66</v>
      </c>
      <c r="X12" s="81">
        <v>7</v>
      </c>
      <c r="Y12" s="96"/>
    </row>
    <row r="13" spans="1:27" x14ac:dyDescent="0.2">
      <c r="A13" s="38" t="s">
        <v>48</v>
      </c>
      <c r="B13" s="146">
        <v>636</v>
      </c>
      <c r="C13" s="190">
        <v>115</v>
      </c>
      <c r="D13" s="190">
        <v>1655</v>
      </c>
      <c r="E13" s="147">
        <v>54</v>
      </c>
      <c r="F13" s="148">
        <v>297</v>
      </c>
      <c r="G13" s="148">
        <v>128</v>
      </c>
      <c r="H13" s="148">
        <v>157</v>
      </c>
      <c r="I13" s="148">
        <v>237</v>
      </c>
      <c r="J13" s="148">
        <v>259</v>
      </c>
      <c r="K13" s="148">
        <v>23</v>
      </c>
      <c r="L13" s="148">
        <v>117</v>
      </c>
      <c r="M13" s="148">
        <v>161</v>
      </c>
      <c r="N13" s="148">
        <v>162</v>
      </c>
      <c r="O13" s="149">
        <v>313</v>
      </c>
      <c r="P13" s="147">
        <v>13</v>
      </c>
      <c r="Q13" s="189">
        <v>16</v>
      </c>
      <c r="R13" s="146">
        <v>159</v>
      </c>
      <c r="S13" s="147">
        <v>246</v>
      </c>
      <c r="T13" s="148">
        <v>99</v>
      </c>
      <c r="U13" s="148">
        <v>87</v>
      </c>
      <c r="V13" s="82">
        <v>72</v>
      </c>
      <c r="W13" s="83">
        <v>23</v>
      </c>
      <c r="X13" s="84">
        <v>8</v>
      </c>
      <c r="Y13" s="96"/>
    </row>
    <row r="14" spans="1:27" x14ac:dyDescent="0.2">
      <c r="A14" s="38" t="s">
        <v>49</v>
      </c>
      <c r="B14" s="188">
        <v>1147</v>
      </c>
      <c r="C14" s="190">
        <v>138</v>
      </c>
      <c r="D14" s="190">
        <v>2572</v>
      </c>
      <c r="E14" s="147">
        <v>59</v>
      </c>
      <c r="F14" s="148">
        <v>479</v>
      </c>
      <c r="G14" s="190">
        <v>238</v>
      </c>
      <c r="H14" s="148">
        <v>371</v>
      </c>
      <c r="I14" s="148">
        <v>512</v>
      </c>
      <c r="J14" s="148">
        <v>300</v>
      </c>
      <c r="K14" s="148">
        <v>92</v>
      </c>
      <c r="L14" s="190">
        <v>243</v>
      </c>
      <c r="M14" s="148">
        <v>205</v>
      </c>
      <c r="N14" s="148">
        <v>327</v>
      </c>
      <c r="O14" s="189">
        <v>615</v>
      </c>
      <c r="P14" s="191">
        <v>59</v>
      </c>
      <c r="Q14" s="189">
        <v>64</v>
      </c>
      <c r="R14" s="146">
        <v>241</v>
      </c>
      <c r="S14" s="147">
        <v>356</v>
      </c>
      <c r="T14" s="148">
        <v>130</v>
      </c>
      <c r="U14" s="148">
        <v>146</v>
      </c>
      <c r="V14" s="82">
        <v>95</v>
      </c>
      <c r="W14" s="83">
        <v>20</v>
      </c>
      <c r="X14" s="84">
        <v>5</v>
      </c>
      <c r="Y14" s="96"/>
    </row>
    <row r="15" spans="1:27" x14ac:dyDescent="0.2">
      <c r="A15" s="38" t="s">
        <v>50</v>
      </c>
      <c r="B15" s="188">
        <v>7948</v>
      </c>
      <c r="C15" s="190">
        <v>1411</v>
      </c>
      <c r="D15" s="190">
        <v>19882</v>
      </c>
      <c r="E15" s="147">
        <v>596</v>
      </c>
      <c r="F15" s="148">
        <v>3398</v>
      </c>
      <c r="G15" s="190">
        <v>1634</v>
      </c>
      <c r="H15" s="148">
        <v>2320</v>
      </c>
      <c r="I15" s="148">
        <v>3247</v>
      </c>
      <c r="J15" s="148">
        <v>3448</v>
      </c>
      <c r="K15" s="148">
        <v>302</v>
      </c>
      <c r="L15" s="190">
        <v>950</v>
      </c>
      <c r="M15" s="148">
        <v>1476</v>
      </c>
      <c r="N15" s="190">
        <v>1851</v>
      </c>
      <c r="O15" s="149">
        <v>4621</v>
      </c>
      <c r="P15" s="191">
        <v>298</v>
      </c>
      <c r="Q15" s="189">
        <v>333</v>
      </c>
      <c r="R15" s="146">
        <v>1440</v>
      </c>
      <c r="S15" s="147">
        <v>2154</v>
      </c>
      <c r="T15" s="148">
        <v>798</v>
      </c>
      <c r="U15" s="148">
        <v>783</v>
      </c>
      <c r="V15" s="82">
        <v>657</v>
      </c>
      <c r="W15" s="83">
        <v>213</v>
      </c>
      <c r="X15" s="84">
        <v>43</v>
      </c>
      <c r="Y15" s="96"/>
    </row>
    <row r="16" spans="1:27" x14ac:dyDescent="0.2">
      <c r="A16" s="38" t="s">
        <v>51</v>
      </c>
      <c r="B16" s="146">
        <v>5922</v>
      </c>
      <c r="C16" s="190">
        <v>1117</v>
      </c>
      <c r="D16" s="190">
        <v>14581</v>
      </c>
      <c r="E16" s="147">
        <v>494</v>
      </c>
      <c r="F16" s="148">
        <v>2579</v>
      </c>
      <c r="G16" s="148">
        <v>1166</v>
      </c>
      <c r="H16" s="148">
        <v>1682</v>
      </c>
      <c r="I16" s="148">
        <v>2474</v>
      </c>
      <c r="J16" s="148">
        <v>2593</v>
      </c>
      <c r="K16" s="148">
        <v>224</v>
      </c>
      <c r="L16" s="148">
        <v>631</v>
      </c>
      <c r="M16" s="148">
        <v>1006</v>
      </c>
      <c r="N16" s="148">
        <v>1427</v>
      </c>
      <c r="O16" s="149">
        <v>3489</v>
      </c>
      <c r="P16" s="86">
        <v>280</v>
      </c>
      <c r="Q16" s="189">
        <v>303</v>
      </c>
      <c r="R16" s="146">
        <v>1171</v>
      </c>
      <c r="S16" s="147">
        <v>1669</v>
      </c>
      <c r="T16" s="148">
        <v>677</v>
      </c>
      <c r="U16" s="148">
        <v>670</v>
      </c>
      <c r="V16" s="82">
        <v>501</v>
      </c>
      <c r="W16" s="83">
        <v>143</v>
      </c>
      <c r="X16" s="84">
        <v>23</v>
      </c>
      <c r="Y16" s="96"/>
    </row>
    <row r="17" spans="1:25" x14ac:dyDescent="0.2">
      <c r="A17" s="355" t="s">
        <v>60</v>
      </c>
      <c r="B17" s="172">
        <v>984</v>
      </c>
      <c r="C17" s="337">
        <v>135</v>
      </c>
      <c r="D17" s="337">
        <v>2254</v>
      </c>
      <c r="E17" s="356">
        <v>66</v>
      </c>
      <c r="F17" s="173">
        <v>396</v>
      </c>
      <c r="G17" s="173">
        <v>204</v>
      </c>
      <c r="H17" s="173">
        <v>318</v>
      </c>
      <c r="I17" s="173">
        <v>425</v>
      </c>
      <c r="J17" s="173">
        <v>313</v>
      </c>
      <c r="K17" s="173">
        <v>63</v>
      </c>
      <c r="L17" s="173">
        <v>183</v>
      </c>
      <c r="M17" s="173">
        <v>173</v>
      </c>
      <c r="N17" s="173">
        <v>282</v>
      </c>
      <c r="O17" s="174">
        <v>529</v>
      </c>
      <c r="P17" s="356">
        <v>38</v>
      </c>
      <c r="Q17" s="336">
        <v>40</v>
      </c>
      <c r="R17" s="172">
        <v>159</v>
      </c>
      <c r="S17" s="356">
        <v>242</v>
      </c>
      <c r="T17" s="173">
        <v>95</v>
      </c>
      <c r="U17" s="173">
        <v>96</v>
      </c>
      <c r="V17" s="357">
        <v>63</v>
      </c>
      <c r="W17" s="600">
        <v>21</v>
      </c>
      <c r="X17" s="601"/>
      <c r="Y17" s="96"/>
    </row>
    <row r="18" spans="1:25" x14ac:dyDescent="0.2">
      <c r="A18" s="38" t="s">
        <v>52</v>
      </c>
      <c r="B18" s="188">
        <v>16178</v>
      </c>
      <c r="C18" s="190">
        <v>2701</v>
      </c>
      <c r="D18" s="190">
        <v>36609</v>
      </c>
      <c r="E18" s="191">
        <v>1094</v>
      </c>
      <c r="F18" s="148">
        <v>7100</v>
      </c>
      <c r="G18" s="190">
        <v>3554</v>
      </c>
      <c r="H18" s="190">
        <v>4426</v>
      </c>
      <c r="I18" s="190">
        <v>7665</v>
      </c>
      <c r="J18" s="190">
        <v>6805</v>
      </c>
      <c r="K18" s="148">
        <v>431</v>
      </c>
      <c r="L18" s="148">
        <v>1277</v>
      </c>
      <c r="M18" s="190">
        <v>3828</v>
      </c>
      <c r="N18" s="190">
        <v>4146</v>
      </c>
      <c r="O18" s="189">
        <v>8204</v>
      </c>
      <c r="P18" s="191">
        <v>973</v>
      </c>
      <c r="Q18" s="189">
        <v>1068</v>
      </c>
      <c r="R18" s="146">
        <v>3384</v>
      </c>
      <c r="S18" s="147">
        <v>4747</v>
      </c>
      <c r="T18" s="148">
        <v>1816</v>
      </c>
      <c r="U18" s="148">
        <v>1905</v>
      </c>
      <c r="V18" s="82">
        <v>1479</v>
      </c>
      <c r="W18" s="83">
        <v>664</v>
      </c>
      <c r="X18" s="84">
        <v>91</v>
      </c>
    </row>
    <row r="19" spans="1:25" x14ac:dyDescent="0.2">
      <c r="A19" s="38" t="s">
        <v>59</v>
      </c>
      <c r="B19" s="146">
        <v>3357</v>
      </c>
      <c r="C19" s="190">
        <v>642</v>
      </c>
      <c r="D19" s="190">
        <v>7884</v>
      </c>
      <c r="E19" s="147">
        <v>239</v>
      </c>
      <c r="F19" s="148">
        <v>1556</v>
      </c>
      <c r="G19" s="148">
        <v>718</v>
      </c>
      <c r="H19" s="148">
        <v>842</v>
      </c>
      <c r="I19" s="148">
        <v>1394</v>
      </c>
      <c r="J19" s="148">
        <v>1497</v>
      </c>
      <c r="K19" s="148">
        <v>113</v>
      </c>
      <c r="L19" s="148">
        <v>353</v>
      </c>
      <c r="M19" s="148">
        <v>767</v>
      </c>
      <c r="N19" s="148">
        <v>842</v>
      </c>
      <c r="O19" s="149">
        <v>1748</v>
      </c>
      <c r="P19" s="147">
        <v>185</v>
      </c>
      <c r="Q19" s="189">
        <v>200</v>
      </c>
      <c r="R19" s="146">
        <v>771</v>
      </c>
      <c r="S19" s="147">
        <v>1112</v>
      </c>
      <c r="T19" s="148">
        <v>439</v>
      </c>
      <c r="U19" s="148">
        <v>447</v>
      </c>
      <c r="V19" s="82">
        <v>324</v>
      </c>
      <c r="W19" s="83">
        <v>105</v>
      </c>
      <c r="X19" s="84">
        <v>17</v>
      </c>
    </row>
    <row r="20" spans="1:25" x14ac:dyDescent="0.2">
      <c r="A20" s="38" t="s">
        <v>61</v>
      </c>
      <c r="B20" s="146">
        <v>2547</v>
      </c>
      <c r="C20" s="190">
        <v>389</v>
      </c>
      <c r="D20" s="190">
        <v>5840</v>
      </c>
      <c r="E20" s="147">
        <v>156</v>
      </c>
      <c r="F20" s="148">
        <v>1103</v>
      </c>
      <c r="G20" s="148">
        <v>548</v>
      </c>
      <c r="H20" s="148">
        <v>740</v>
      </c>
      <c r="I20" s="148">
        <v>1086</v>
      </c>
      <c r="J20" s="148">
        <v>1052</v>
      </c>
      <c r="K20" s="148">
        <v>106</v>
      </c>
      <c r="L20" s="148">
        <v>303</v>
      </c>
      <c r="M20" s="148">
        <v>518</v>
      </c>
      <c r="N20" s="148">
        <v>613</v>
      </c>
      <c r="O20" s="149">
        <v>1416</v>
      </c>
      <c r="P20" s="147">
        <v>126</v>
      </c>
      <c r="Q20" s="189">
        <v>142</v>
      </c>
      <c r="R20" s="146">
        <v>556</v>
      </c>
      <c r="S20" s="147">
        <v>834</v>
      </c>
      <c r="T20" s="148">
        <v>320</v>
      </c>
      <c r="U20" s="148">
        <v>311</v>
      </c>
      <c r="V20" s="82">
        <v>245</v>
      </c>
      <c r="W20" s="83">
        <v>74</v>
      </c>
      <c r="X20" s="84">
        <v>10</v>
      </c>
    </row>
    <row r="21" spans="1:25" x14ac:dyDescent="0.2">
      <c r="A21" s="360" t="s">
        <v>43</v>
      </c>
      <c r="B21" s="361">
        <v>2916</v>
      </c>
      <c r="C21" s="319">
        <v>615</v>
      </c>
      <c r="D21" s="319">
        <v>6965</v>
      </c>
      <c r="E21" s="362">
        <v>263</v>
      </c>
      <c r="F21" s="363">
        <v>1325</v>
      </c>
      <c r="G21" s="363">
        <v>635</v>
      </c>
      <c r="H21" s="363">
        <v>693</v>
      </c>
      <c r="I21" s="363">
        <v>1188</v>
      </c>
      <c r="J21" s="363">
        <v>1408</v>
      </c>
      <c r="K21" s="363">
        <v>61</v>
      </c>
      <c r="L21" s="363">
        <v>259</v>
      </c>
      <c r="M21" s="363">
        <v>695</v>
      </c>
      <c r="N21" s="363">
        <v>721</v>
      </c>
      <c r="O21" s="364">
        <v>1500</v>
      </c>
      <c r="P21" s="362">
        <v>129</v>
      </c>
      <c r="Q21" s="71">
        <v>135</v>
      </c>
      <c r="R21" s="361">
        <v>599</v>
      </c>
      <c r="S21" s="362">
        <v>888</v>
      </c>
      <c r="T21" s="363">
        <v>338</v>
      </c>
      <c r="U21" s="363">
        <v>332</v>
      </c>
      <c r="V21" s="365">
        <v>267</v>
      </c>
      <c r="W21" s="366">
        <v>101</v>
      </c>
      <c r="X21" s="367">
        <v>18</v>
      </c>
    </row>
    <row r="22" spans="1:25" x14ac:dyDescent="0.2">
      <c r="A22" s="38" t="s">
        <v>44</v>
      </c>
      <c r="B22" s="188">
        <v>5282</v>
      </c>
      <c r="C22" s="190">
        <v>892</v>
      </c>
      <c r="D22" s="190">
        <v>12025</v>
      </c>
      <c r="E22" s="147">
        <v>400</v>
      </c>
      <c r="F22" s="148">
        <v>2064</v>
      </c>
      <c r="G22" s="190">
        <v>1159</v>
      </c>
      <c r="H22" s="148">
        <v>1659</v>
      </c>
      <c r="I22" s="148">
        <v>2408</v>
      </c>
      <c r="J22" s="190">
        <v>2336</v>
      </c>
      <c r="K22" s="148">
        <v>133</v>
      </c>
      <c r="L22" s="148">
        <v>405</v>
      </c>
      <c r="M22" s="148">
        <v>998</v>
      </c>
      <c r="N22" s="148">
        <v>1232</v>
      </c>
      <c r="O22" s="189">
        <v>3052</v>
      </c>
      <c r="P22" s="191">
        <v>308</v>
      </c>
      <c r="Q22" s="189">
        <v>332</v>
      </c>
      <c r="R22" s="146">
        <v>905</v>
      </c>
      <c r="S22" s="147">
        <v>1321</v>
      </c>
      <c r="T22" s="148">
        <v>514</v>
      </c>
      <c r="U22" s="148">
        <v>533</v>
      </c>
      <c r="V22" s="82">
        <v>372</v>
      </c>
      <c r="W22" s="83">
        <v>180</v>
      </c>
      <c r="X22" s="84">
        <v>19</v>
      </c>
    </row>
    <row r="23" spans="1:25" x14ac:dyDescent="0.2">
      <c r="A23" s="38" t="s">
        <v>54</v>
      </c>
      <c r="B23" s="188">
        <v>4422</v>
      </c>
      <c r="C23" s="190">
        <v>536</v>
      </c>
      <c r="D23" s="190">
        <v>9139</v>
      </c>
      <c r="E23" s="147">
        <v>258</v>
      </c>
      <c r="F23" s="148">
        <v>1828</v>
      </c>
      <c r="G23" s="190">
        <v>1000</v>
      </c>
      <c r="H23" s="148">
        <v>1336</v>
      </c>
      <c r="I23" s="190">
        <v>2160</v>
      </c>
      <c r="J23" s="148">
        <v>1479</v>
      </c>
      <c r="K23" s="148">
        <v>210</v>
      </c>
      <c r="L23" s="148">
        <v>573</v>
      </c>
      <c r="M23" s="148">
        <v>928</v>
      </c>
      <c r="N23" s="190">
        <v>1101</v>
      </c>
      <c r="O23" s="149">
        <v>2393</v>
      </c>
      <c r="P23" s="191">
        <v>167</v>
      </c>
      <c r="Q23" s="189">
        <v>185</v>
      </c>
      <c r="R23" s="146">
        <v>827</v>
      </c>
      <c r="S23" s="147">
        <v>1203</v>
      </c>
      <c r="T23" s="148">
        <v>496</v>
      </c>
      <c r="U23" s="148">
        <v>478</v>
      </c>
      <c r="V23" s="82">
        <v>349</v>
      </c>
      <c r="W23" s="83">
        <v>102</v>
      </c>
      <c r="X23" s="84">
        <v>17</v>
      </c>
    </row>
    <row r="24" spans="1:25" x14ac:dyDescent="0.2">
      <c r="A24" s="38" t="s">
        <v>56</v>
      </c>
      <c r="B24" s="188">
        <v>11632</v>
      </c>
      <c r="C24" s="190">
        <v>1501</v>
      </c>
      <c r="D24" s="190">
        <v>24168</v>
      </c>
      <c r="E24" s="147">
        <v>627</v>
      </c>
      <c r="F24" s="148">
        <v>4674</v>
      </c>
      <c r="G24" s="190">
        <v>2680</v>
      </c>
      <c r="H24" s="190">
        <v>3651</v>
      </c>
      <c r="I24" s="148">
        <v>5754</v>
      </c>
      <c r="J24" s="148">
        <v>4057</v>
      </c>
      <c r="K24" s="148">
        <v>514</v>
      </c>
      <c r="L24" s="190">
        <v>1307</v>
      </c>
      <c r="M24" s="148">
        <v>2412</v>
      </c>
      <c r="N24" s="148">
        <v>2731</v>
      </c>
      <c r="O24" s="189">
        <v>6489</v>
      </c>
      <c r="P24" s="191">
        <v>674</v>
      </c>
      <c r="Q24" s="189">
        <v>733</v>
      </c>
      <c r="R24" s="146">
        <v>2284</v>
      </c>
      <c r="S24" s="147">
        <v>3126</v>
      </c>
      <c r="T24" s="148">
        <v>1367</v>
      </c>
      <c r="U24" s="148">
        <v>1337</v>
      </c>
      <c r="V24" s="82">
        <v>947</v>
      </c>
      <c r="W24" s="83">
        <v>226</v>
      </c>
      <c r="X24" s="84">
        <v>50</v>
      </c>
    </row>
    <row r="25" spans="1:25" x14ac:dyDescent="0.2">
      <c r="A25" s="355" t="s">
        <v>62</v>
      </c>
      <c r="B25" s="172">
        <v>910</v>
      </c>
      <c r="C25" s="337">
        <v>117</v>
      </c>
      <c r="D25" s="337">
        <v>1896</v>
      </c>
      <c r="E25" s="356">
        <v>45</v>
      </c>
      <c r="F25" s="173">
        <v>403</v>
      </c>
      <c r="G25" s="173">
        <v>178</v>
      </c>
      <c r="H25" s="173">
        <v>284</v>
      </c>
      <c r="I25" s="173">
        <v>436</v>
      </c>
      <c r="J25" s="173">
        <v>310</v>
      </c>
      <c r="K25" s="173">
        <v>35</v>
      </c>
      <c r="L25" s="173">
        <v>129</v>
      </c>
      <c r="M25" s="173">
        <v>233</v>
      </c>
      <c r="N25" s="173">
        <v>259</v>
      </c>
      <c r="O25" s="174">
        <v>418</v>
      </c>
      <c r="P25" s="356">
        <v>43</v>
      </c>
      <c r="Q25" s="336">
        <v>46</v>
      </c>
      <c r="R25" s="172">
        <v>143</v>
      </c>
      <c r="S25" s="356">
        <v>193</v>
      </c>
      <c r="T25" s="173">
        <v>93</v>
      </c>
      <c r="U25" s="173">
        <v>89</v>
      </c>
      <c r="V25" s="357">
        <v>54</v>
      </c>
      <c r="W25" s="600">
        <v>18</v>
      </c>
      <c r="X25" s="601"/>
    </row>
    <row r="26" spans="1:25" x14ac:dyDescent="0.2">
      <c r="A26" s="38" t="s">
        <v>40</v>
      </c>
      <c r="B26" s="146">
        <v>807</v>
      </c>
      <c r="C26" s="190">
        <v>82</v>
      </c>
      <c r="D26" s="190">
        <v>1704</v>
      </c>
      <c r="E26" s="147">
        <v>50</v>
      </c>
      <c r="F26" s="148">
        <v>305</v>
      </c>
      <c r="G26" s="148">
        <v>203</v>
      </c>
      <c r="H26" s="148">
        <v>248</v>
      </c>
      <c r="I26" s="148">
        <v>385</v>
      </c>
      <c r="J26" s="148">
        <v>240</v>
      </c>
      <c r="K26" s="148">
        <v>53</v>
      </c>
      <c r="L26" s="148">
        <v>129</v>
      </c>
      <c r="M26" s="148">
        <v>154</v>
      </c>
      <c r="N26" s="148">
        <v>228</v>
      </c>
      <c r="O26" s="149">
        <v>425</v>
      </c>
      <c r="P26" s="147">
        <v>46</v>
      </c>
      <c r="Q26" s="189">
        <v>50</v>
      </c>
      <c r="R26" s="146">
        <v>158</v>
      </c>
      <c r="S26" s="147">
        <v>224</v>
      </c>
      <c r="T26" s="148">
        <v>92</v>
      </c>
      <c r="U26" s="148">
        <v>93</v>
      </c>
      <c r="V26" s="82">
        <v>65</v>
      </c>
      <c r="W26" s="83">
        <v>17</v>
      </c>
      <c r="X26" s="84">
        <v>5</v>
      </c>
    </row>
    <row r="27" spans="1:25" x14ac:dyDescent="0.2">
      <c r="A27" s="38" t="s">
        <v>41</v>
      </c>
      <c r="B27" s="146">
        <v>525</v>
      </c>
      <c r="C27" s="190">
        <v>82</v>
      </c>
      <c r="D27" s="190">
        <v>1163</v>
      </c>
      <c r="E27" s="147">
        <v>37</v>
      </c>
      <c r="F27" s="148">
        <v>232</v>
      </c>
      <c r="G27" s="148">
        <v>110</v>
      </c>
      <c r="H27" s="148">
        <v>146</v>
      </c>
      <c r="I27" s="148">
        <v>221</v>
      </c>
      <c r="J27" s="148">
        <v>200</v>
      </c>
      <c r="K27" s="148">
        <v>28</v>
      </c>
      <c r="L27" s="148">
        <v>76</v>
      </c>
      <c r="M27" s="148">
        <v>136</v>
      </c>
      <c r="N27" s="148">
        <v>179</v>
      </c>
      <c r="O27" s="149">
        <v>210</v>
      </c>
      <c r="P27" s="147">
        <v>35</v>
      </c>
      <c r="Q27" s="189">
        <v>38</v>
      </c>
      <c r="R27" s="146">
        <v>135</v>
      </c>
      <c r="S27" s="147">
        <v>208</v>
      </c>
      <c r="T27" s="148">
        <v>82</v>
      </c>
      <c r="U27" s="148">
        <v>68</v>
      </c>
      <c r="V27" s="82">
        <v>67</v>
      </c>
      <c r="W27" s="600">
        <v>17</v>
      </c>
      <c r="X27" s="601"/>
    </row>
    <row r="28" spans="1:25" x14ac:dyDescent="0.2">
      <c r="A28" s="38" t="s">
        <v>42</v>
      </c>
      <c r="B28" s="146">
        <v>1252</v>
      </c>
      <c r="C28" s="190">
        <v>165</v>
      </c>
      <c r="D28" s="190">
        <v>2548</v>
      </c>
      <c r="E28" s="147">
        <v>68</v>
      </c>
      <c r="F28" s="148">
        <v>478</v>
      </c>
      <c r="G28" s="148">
        <v>309</v>
      </c>
      <c r="H28" s="148">
        <v>396</v>
      </c>
      <c r="I28" s="148">
        <v>615</v>
      </c>
      <c r="J28" s="148">
        <v>422</v>
      </c>
      <c r="K28" s="148">
        <v>56</v>
      </c>
      <c r="L28" s="148">
        <v>159</v>
      </c>
      <c r="M28" s="148">
        <v>299</v>
      </c>
      <c r="N28" s="148">
        <v>367</v>
      </c>
      <c r="O28" s="149">
        <v>586</v>
      </c>
      <c r="P28" s="147">
        <v>72</v>
      </c>
      <c r="Q28" s="189">
        <v>80</v>
      </c>
      <c r="R28" s="146">
        <v>277</v>
      </c>
      <c r="S28" s="147">
        <v>405</v>
      </c>
      <c r="T28" s="148">
        <v>172</v>
      </c>
      <c r="U28" s="148">
        <v>171</v>
      </c>
      <c r="V28" s="82">
        <v>106</v>
      </c>
      <c r="W28" s="83">
        <v>35</v>
      </c>
      <c r="X28" s="84">
        <v>6</v>
      </c>
    </row>
    <row r="29" spans="1:25" x14ac:dyDescent="0.2">
      <c r="A29" s="38" t="s">
        <v>46</v>
      </c>
      <c r="B29" s="146">
        <v>922</v>
      </c>
      <c r="C29" s="190">
        <v>125</v>
      </c>
      <c r="D29" s="190">
        <v>1866</v>
      </c>
      <c r="E29" s="147">
        <v>60</v>
      </c>
      <c r="F29" s="148">
        <v>379</v>
      </c>
      <c r="G29" s="148">
        <v>190</v>
      </c>
      <c r="H29" s="148">
        <v>292</v>
      </c>
      <c r="I29" s="148">
        <v>451</v>
      </c>
      <c r="J29" s="148">
        <v>346</v>
      </c>
      <c r="K29" s="148">
        <v>36</v>
      </c>
      <c r="L29" s="148">
        <v>89</v>
      </c>
      <c r="M29" s="148">
        <v>216</v>
      </c>
      <c r="N29" s="148">
        <v>277</v>
      </c>
      <c r="O29" s="149">
        <v>429</v>
      </c>
      <c r="P29" s="147">
        <v>30</v>
      </c>
      <c r="Q29" s="189">
        <v>33</v>
      </c>
      <c r="R29" s="146">
        <v>214</v>
      </c>
      <c r="S29" s="147">
        <v>315</v>
      </c>
      <c r="T29" s="148">
        <v>115</v>
      </c>
      <c r="U29" s="148">
        <v>117</v>
      </c>
      <c r="V29" s="82">
        <v>97</v>
      </c>
      <c r="W29" s="83">
        <v>26</v>
      </c>
      <c r="X29" s="84">
        <v>6</v>
      </c>
    </row>
    <row r="30" spans="1:25" x14ac:dyDescent="0.2">
      <c r="A30" s="38" t="s">
        <v>55</v>
      </c>
      <c r="B30" s="188">
        <v>7954</v>
      </c>
      <c r="C30" s="190">
        <v>1411</v>
      </c>
      <c r="D30" s="190">
        <v>18939</v>
      </c>
      <c r="E30" s="147">
        <v>662</v>
      </c>
      <c r="F30" s="148">
        <v>3303</v>
      </c>
      <c r="G30" s="190">
        <v>1797</v>
      </c>
      <c r="H30" s="148">
        <v>2190</v>
      </c>
      <c r="I30" s="148">
        <v>3231</v>
      </c>
      <c r="J30" s="190">
        <v>3454</v>
      </c>
      <c r="K30" s="148">
        <v>323</v>
      </c>
      <c r="L30" s="148">
        <v>946</v>
      </c>
      <c r="M30" s="148">
        <v>1404</v>
      </c>
      <c r="N30" s="148">
        <v>1846</v>
      </c>
      <c r="O30" s="189">
        <v>4704</v>
      </c>
      <c r="P30" s="191">
        <v>358</v>
      </c>
      <c r="Q30" s="189">
        <v>411</v>
      </c>
      <c r="R30" s="146">
        <v>1256</v>
      </c>
      <c r="S30" s="147">
        <v>1888</v>
      </c>
      <c r="T30" s="148">
        <v>784</v>
      </c>
      <c r="U30" s="148">
        <v>713</v>
      </c>
      <c r="V30" s="82">
        <v>543</v>
      </c>
      <c r="W30" s="83">
        <v>187</v>
      </c>
      <c r="X30" s="84">
        <v>22</v>
      </c>
    </row>
    <row r="31" spans="1:25" x14ac:dyDescent="0.2">
      <c r="A31" s="38" t="s">
        <v>53</v>
      </c>
      <c r="B31" s="188">
        <v>4757</v>
      </c>
      <c r="C31" s="190">
        <v>629</v>
      </c>
      <c r="D31" s="190">
        <v>10626</v>
      </c>
      <c r="E31" s="147">
        <v>319</v>
      </c>
      <c r="F31" s="190">
        <v>1900</v>
      </c>
      <c r="G31" s="148">
        <v>1083</v>
      </c>
      <c r="H31" s="148">
        <v>1454</v>
      </c>
      <c r="I31" s="190">
        <v>2020</v>
      </c>
      <c r="J31" s="148">
        <v>1688</v>
      </c>
      <c r="K31" s="148">
        <v>278</v>
      </c>
      <c r="L31" s="148">
        <v>771</v>
      </c>
      <c r="M31" s="148">
        <v>865</v>
      </c>
      <c r="N31" s="148">
        <v>1208</v>
      </c>
      <c r="O31" s="189">
        <v>2684</v>
      </c>
      <c r="P31" s="191">
        <v>425</v>
      </c>
      <c r="Q31" s="189">
        <v>482</v>
      </c>
      <c r="R31" s="146">
        <v>1135</v>
      </c>
      <c r="S31" s="147">
        <v>1694</v>
      </c>
      <c r="T31" s="148">
        <v>654</v>
      </c>
      <c r="U31" s="148">
        <v>641</v>
      </c>
      <c r="V31" s="82">
        <v>494</v>
      </c>
      <c r="W31" s="83">
        <v>176</v>
      </c>
      <c r="X31" s="84">
        <v>40</v>
      </c>
    </row>
    <row r="32" spans="1:25" x14ac:dyDescent="0.2">
      <c r="A32" s="38" t="s">
        <v>57</v>
      </c>
      <c r="B32" s="188">
        <v>649</v>
      </c>
      <c r="C32" s="190">
        <v>88</v>
      </c>
      <c r="D32" s="190">
        <v>1411</v>
      </c>
      <c r="E32" s="147">
        <v>36</v>
      </c>
      <c r="F32" s="148">
        <v>281</v>
      </c>
      <c r="G32" s="190">
        <v>127</v>
      </c>
      <c r="H32" s="148">
        <v>205</v>
      </c>
      <c r="I32" s="148">
        <v>277</v>
      </c>
      <c r="J32" s="148">
        <v>238</v>
      </c>
      <c r="K32" s="148">
        <v>39</v>
      </c>
      <c r="L32" s="190">
        <v>95</v>
      </c>
      <c r="M32" s="148">
        <v>145</v>
      </c>
      <c r="N32" s="148">
        <v>164</v>
      </c>
      <c r="O32" s="189">
        <v>340</v>
      </c>
      <c r="P32" s="191">
        <v>51</v>
      </c>
      <c r="Q32" s="189">
        <v>55</v>
      </c>
      <c r="R32" s="146">
        <v>144</v>
      </c>
      <c r="S32" s="147">
        <v>195</v>
      </c>
      <c r="T32" s="148">
        <v>87</v>
      </c>
      <c r="U32" s="148">
        <v>86</v>
      </c>
      <c r="V32" s="82">
        <v>58</v>
      </c>
      <c r="W32" s="600">
        <v>17</v>
      </c>
      <c r="X32" s="601"/>
    </row>
    <row r="33" spans="1:27" x14ac:dyDescent="0.2">
      <c r="A33" s="38" t="s">
        <v>45</v>
      </c>
      <c r="B33" s="188">
        <v>8972</v>
      </c>
      <c r="C33" s="190">
        <v>1369</v>
      </c>
      <c r="D33" s="190">
        <v>20343</v>
      </c>
      <c r="E33" s="147">
        <v>672</v>
      </c>
      <c r="F33" s="190">
        <v>3852</v>
      </c>
      <c r="G33" s="148">
        <v>1845</v>
      </c>
      <c r="H33" s="148">
        <v>2600</v>
      </c>
      <c r="I33" s="148">
        <v>3786</v>
      </c>
      <c r="J33" s="148">
        <v>3527</v>
      </c>
      <c r="K33" s="148">
        <v>417</v>
      </c>
      <c r="L33" s="190">
        <v>1242</v>
      </c>
      <c r="M33" s="148">
        <v>1855</v>
      </c>
      <c r="N33" s="148">
        <v>2505</v>
      </c>
      <c r="O33" s="189">
        <v>4612</v>
      </c>
      <c r="P33" s="191">
        <v>528</v>
      </c>
      <c r="Q33" s="189">
        <v>577</v>
      </c>
      <c r="R33" s="146">
        <v>1971</v>
      </c>
      <c r="S33" s="147">
        <v>2979</v>
      </c>
      <c r="T33" s="148">
        <v>1061</v>
      </c>
      <c r="U33" s="148">
        <v>1082</v>
      </c>
      <c r="V33" s="82">
        <v>889</v>
      </c>
      <c r="W33" s="83">
        <v>318</v>
      </c>
      <c r="X33" s="84">
        <v>48</v>
      </c>
    </row>
    <row r="34" spans="1:27" x14ac:dyDescent="0.2">
      <c r="A34" s="38" t="s">
        <v>47</v>
      </c>
      <c r="B34" s="146">
        <v>1223</v>
      </c>
      <c r="C34" s="190">
        <v>130</v>
      </c>
      <c r="D34" s="190">
        <v>2604</v>
      </c>
      <c r="E34" s="147">
        <v>67</v>
      </c>
      <c r="F34" s="148">
        <v>475</v>
      </c>
      <c r="G34" s="148">
        <v>271</v>
      </c>
      <c r="H34" s="148">
        <v>410</v>
      </c>
      <c r="I34" s="148">
        <v>522</v>
      </c>
      <c r="J34" s="148">
        <v>432</v>
      </c>
      <c r="K34" s="148">
        <v>102</v>
      </c>
      <c r="L34" s="148">
        <v>167</v>
      </c>
      <c r="M34" s="148">
        <v>257</v>
      </c>
      <c r="N34" s="148">
        <v>304</v>
      </c>
      <c r="O34" s="149">
        <v>662</v>
      </c>
      <c r="P34" s="147">
        <v>111</v>
      </c>
      <c r="Q34" s="189">
        <v>121</v>
      </c>
      <c r="R34" s="146">
        <v>312</v>
      </c>
      <c r="S34" s="147">
        <v>461</v>
      </c>
      <c r="T34" s="148">
        <v>184</v>
      </c>
      <c r="U34" s="148">
        <v>164</v>
      </c>
      <c r="V34" s="82">
        <v>148</v>
      </c>
      <c r="W34" s="83">
        <v>34</v>
      </c>
      <c r="X34" s="84">
        <v>7</v>
      </c>
    </row>
    <row r="35" spans="1:27" ht="13.5" thickBot="1" x14ac:dyDescent="0.25">
      <c r="A35" s="355" t="s">
        <v>58</v>
      </c>
      <c r="B35" s="333">
        <v>10452</v>
      </c>
      <c r="C35" s="383">
        <v>1438</v>
      </c>
      <c r="D35" s="383">
        <v>22548</v>
      </c>
      <c r="E35" s="356">
        <v>625</v>
      </c>
      <c r="F35" s="383">
        <v>4183</v>
      </c>
      <c r="G35" s="412">
        <v>2336</v>
      </c>
      <c r="H35" s="383">
        <v>3306</v>
      </c>
      <c r="I35" s="412">
        <v>4941</v>
      </c>
      <c r="J35" s="383">
        <v>3950</v>
      </c>
      <c r="K35" s="383">
        <v>481</v>
      </c>
      <c r="L35" s="412">
        <v>1080</v>
      </c>
      <c r="M35" s="383">
        <v>2057</v>
      </c>
      <c r="N35" s="412">
        <v>2491</v>
      </c>
      <c r="O35" s="384">
        <v>5904</v>
      </c>
      <c r="P35" s="338">
        <v>578</v>
      </c>
      <c r="Q35" s="384">
        <v>616</v>
      </c>
      <c r="R35" s="411">
        <v>2502</v>
      </c>
      <c r="S35" s="356">
        <v>3559</v>
      </c>
      <c r="T35" s="412">
        <v>1416</v>
      </c>
      <c r="U35" s="412">
        <v>1398</v>
      </c>
      <c r="V35" s="357">
        <v>1104</v>
      </c>
      <c r="W35" s="358">
        <v>346</v>
      </c>
      <c r="X35" s="359">
        <v>42</v>
      </c>
    </row>
    <row r="36" spans="1:27" ht="27.75" customHeight="1" thickTop="1" thickBot="1" x14ac:dyDescent="0.25">
      <c r="A36" s="401" t="s">
        <v>309</v>
      </c>
      <c r="B36" s="407">
        <v>243</v>
      </c>
      <c r="C36" s="406">
        <v>57</v>
      </c>
      <c r="D36" s="406">
        <v>497</v>
      </c>
      <c r="E36" s="408">
        <v>31</v>
      </c>
      <c r="F36" s="409">
        <v>154</v>
      </c>
      <c r="G36" s="409">
        <v>27</v>
      </c>
      <c r="H36" s="409">
        <v>31</v>
      </c>
      <c r="I36" s="409">
        <v>116</v>
      </c>
      <c r="J36" s="409">
        <v>109</v>
      </c>
      <c r="K36" s="409">
        <v>7</v>
      </c>
      <c r="L36" s="409">
        <v>11</v>
      </c>
      <c r="M36" s="409">
        <v>88</v>
      </c>
      <c r="N36" s="409">
        <v>88</v>
      </c>
      <c r="O36" s="410">
        <v>67</v>
      </c>
      <c r="P36" s="408">
        <v>4</v>
      </c>
      <c r="Q36" s="405">
        <v>4</v>
      </c>
      <c r="R36" s="407">
        <v>14</v>
      </c>
      <c r="S36" s="408">
        <v>26</v>
      </c>
      <c r="T36" s="409">
        <v>3</v>
      </c>
      <c r="U36" s="409">
        <v>7</v>
      </c>
      <c r="V36" s="402">
        <v>7</v>
      </c>
      <c r="W36" s="403">
        <v>0</v>
      </c>
      <c r="X36" s="404">
        <v>1</v>
      </c>
      <c r="Y36" s="96"/>
    </row>
    <row r="37" spans="1:27" s="15" customFormat="1" ht="14.25" thickTop="1" thickBot="1" x14ac:dyDescent="0.25">
      <c r="A37" s="58" t="s">
        <v>63</v>
      </c>
      <c r="B37" s="74">
        <v>103105</v>
      </c>
      <c r="C37" s="74">
        <v>16111</v>
      </c>
      <c r="D37" s="74">
        <v>232933</v>
      </c>
      <c r="E37" s="74">
        <v>7076</v>
      </c>
      <c r="F37" s="74">
        <v>43414</v>
      </c>
      <c r="G37" s="74">
        <v>22406</v>
      </c>
      <c r="H37" s="74">
        <v>30190</v>
      </c>
      <c r="I37" s="74">
        <v>46231</v>
      </c>
      <c r="J37" s="74">
        <v>41035</v>
      </c>
      <c r="K37" s="74">
        <v>4184</v>
      </c>
      <c r="L37" s="74">
        <v>11654</v>
      </c>
      <c r="M37" s="74">
        <v>21197</v>
      </c>
      <c r="N37" s="74">
        <v>25767</v>
      </c>
      <c r="O37" s="74">
        <v>56141</v>
      </c>
      <c r="P37" s="74">
        <v>5603</v>
      </c>
      <c r="Q37" s="74">
        <v>6140</v>
      </c>
      <c r="R37" s="74">
        <v>21091</v>
      </c>
      <c r="S37" s="74">
        <v>30562</v>
      </c>
      <c r="T37" s="74">
        <v>12016</v>
      </c>
      <c r="U37" s="74">
        <v>11944</v>
      </c>
      <c r="V37" s="74">
        <v>9147</v>
      </c>
      <c r="W37" s="74">
        <v>3120</v>
      </c>
      <c r="X37" s="74">
        <v>494</v>
      </c>
    </row>
    <row r="38" spans="1:27" s="15" customFormat="1" ht="4.5" customHeight="1" thickTop="1" x14ac:dyDescent="0.2">
      <c r="A38" s="90"/>
      <c r="B38" s="91"/>
      <c r="C38" s="91"/>
      <c r="D38" s="91"/>
      <c r="E38" s="91"/>
      <c r="F38" s="91"/>
      <c r="G38" s="91"/>
      <c r="H38" s="91"/>
      <c r="I38" s="91"/>
      <c r="J38" s="91"/>
      <c r="K38" s="91"/>
      <c r="L38" s="91"/>
      <c r="M38" s="91"/>
      <c r="N38" s="91"/>
      <c r="O38" s="91"/>
      <c r="P38" s="91"/>
      <c r="Q38" s="91"/>
      <c r="R38" s="91"/>
      <c r="S38" s="91"/>
      <c r="T38" s="91"/>
      <c r="U38" s="91"/>
      <c r="V38" s="91"/>
      <c r="W38" s="95"/>
      <c r="X38" s="95"/>
    </row>
    <row r="39" spans="1:27" s="197" customFormat="1" ht="4.5" customHeight="1" x14ac:dyDescent="0.2">
      <c r="A39" s="90"/>
      <c r="B39" s="91"/>
      <c r="C39" s="91"/>
      <c r="D39" s="91"/>
      <c r="E39" s="91"/>
      <c r="F39" s="91"/>
      <c r="G39" s="91"/>
      <c r="H39" s="91"/>
      <c r="I39" s="91"/>
      <c r="J39" s="91"/>
      <c r="K39" s="91"/>
      <c r="L39" s="91"/>
      <c r="M39" s="91"/>
      <c r="N39" s="91"/>
      <c r="O39" s="91"/>
      <c r="P39" s="91"/>
      <c r="Q39" s="91"/>
      <c r="R39" s="91"/>
      <c r="S39" s="91"/>
      <c r="T39" s="91"/>
      <c r="U39" s="91"/>
      <c r="V39" s="91"/>
      <c r="W39" s="95"/>
      <c r="X39" s="95"/>
    </row>
    <row r="40" spans="1:27" s="197" customFormat="1" ht="20.25" customHeight="1" x14ac:dyDescent="0.2">
      <c r="A40" s="322" t="s">
        <v>297</v>
      </c>
      <c r="B40" s="325">
        <v>1.8311430095533678E-2</v>
      </c>
      <c r="C40" s="325">
        <v>-3.4138166470113586E-3</v>
      </c>
      <c r="D40" s="325">
        <v>1.188753847672936E-2</v>
      </c>
      <c r="E40" s="325">
        <v>-3.2645562464669306E-2</v>
      </c>
      <c r="F40" s="325">
        <v>2.3218316672041276E-2</v>
      </c>
      <c r="G40" s="325">
        <v>-1.1827189145764527E-2</v>
      </c>
      <c r="H40" s="325">
        <v>4.4948658496190792E-2</v>
      </c>
      <c r="I40" s="325">
        <v>3.3765222469771365E-2</v>
      </c>
      <c r="J40" s="325">
        <v>1.4646033873522602E-2</v>
      </c>
      <c r="K40" s="325">
        <v>-1.4340344168260039E-3</v>
      </c>
      <c r="L40" s="325">
        <v>-2.3082203535266861E-2</v>
      </c>
      <c r="M40" s="325">
        <v>-0.18809265462093694</v>
      </c>
      <c r="N40" s="325">
        <v>0.1668413086505996</v>
      </c>
      <c r="O40" s="325">
        <v>2.8072175415471759E-2</v>
      </c>
      <c r="P40" s="325">
        <v>-3.7658397287167591E-2</v>
      </c>
      <c r="Q40" s="325">
        <v>-4.3159609120521171E-2</v>
      </c>
      <c r="R40" s="325">
        <v>2.275852259257503E-2</v>
      </c>
      <c r="S40" s="325">
        <v>2.2577056475361561E-2</v>
      </c>
      <c r="T40" s="325">
        <v>2.0139813581890813E-2</v>
      </c>
      <c r="U40" s="325">
        <v>2.2019423978566644E-2</v>
      </c>
      <c r="V40" s="325">
        <v>2.3723625232316605E-2</v>
      </c>
      <c r="W40" s="325">
        <v>1.8910256410256409E-2</v>
      </c>
      <c r="X40" s="325">
        <v>-3.8461538461538464E-2</v>
      </c>
    </row>
    <row r="41" spans="1:27" ht="27" x14ac:dyDescent="0.2">
      <c r="A41" s="2" t="str">
        <f>ALLOC!A43</f>
        <v>Sources : FR6 de septembre 2020 - CAF de La Réunion</v>
      </c>
      <c r="B41" s="105" t="s">
        <v>279</v>
      </c>
      <c r="C41" s="108"/>
      <c r="D41" s="108"/>
      <c r="E41" s="106"/>
      <c r="F41" s="106"/>
      <c r="G41" s="108"/>
      <c r="H41" s="113"/>
      <c r="I41" s="108"/>
      <c r="J41" s="108"/>
      <c r="K41" s="108"/>
      <c r="L41" s="108"/>
      <c r="M41" s="108"/>
      <c r="N41" s="96"/>
      <c r="P41" s="105" t="s">
        <v>249</v>
      </c>
      <c r="Q41" s="107"/>
      <c r="R41" s="107"/>
      <c r="S41" s="107"/>
      <c r="T41" s="107"/>
      <c r="U41" s="108"/>
      <c r="V41" s="108"/>
      <c r="W41" s="108"/>
      <c r="X41" s="108"/>
      <c r="Y41" s="108"/>
      <c r="Z41" s="108"/>
      <c r="AA41" s="108"/>
    </row>
    <row r="42" spans="1:27" s="8" customFormat="1" ht="11.25" customHeight="1" x14ac:dyDescent="0.2">
      <c r="B42" s="527" t="s">
        <v>252</v>
      </c>
      <c r="C42" s="603"/>
      <c r="D42" s="603"/>
      <c r="E42" s="603"/>
      <c r="F42" s="603"/>
      <c r="G42" s="603"/>
      <c r="H42" s="603"/>
      <c r="I42" s="603"/>
      <c r="J42" s="603"/>
      <c r="K42" s="603"/>
      <c r="L42" s="603"/>
      <c r="M42" s="603"/>
      <c r="N42" s="97"/>
      <c r="P42" s="527" t="s">
        <v>254</v>
      </c>
      <c r="Q42" s="527"/>
      <c r="R42" s="527"/>
      <c r="S42" s="527"/>
      <c r="T42" s="527"/>
      <c r="U42" s="527"/>
      <c r="V42" s="527"/>
      <c r="W42" s="527"/>
      <c r="X42" s="527"/>
      <c r="Y42" s="527"/>
      <c r="Z42" s="527"/>
      <c r="AA42" s="527"/>
    </row>
    <row r="43" spans="1:27" s="8" customFormat="1" ht="20.25" customHeight="1" x14ac:dyDescent="0.2">
      <c r="B43" s="603"/>
      <c r="C43" s="603"/>
      <c r="D43" s="603"/>
      <c r="E43" s="603"/>
      <c r="F43" s="603"/>
      <c r="G43" s="603"/>
      <c r="H43" s="603"/>
      <c r="I43" s="603"/>
      <c r="J43" s="603"/>
      <c r="K43" s="603"/>
      <c r="L43" s="603"/>
      <c r="M43" s="603"/>
      <c r="N43" s="97"/>
      <c r="P43" s="527"/>
      <c r="Q43" s="527"/>
      <c r="R43" s="527"/>
      <c r="S43" s="527"/>
      <c r="T43" s="527"/>
      <c r="U43" s="527"/>
      <c r="V43" s="527"/>
      <c r="W43" s="527"/>
      <c r="X43" s="527"/>
      <c r="Y43" s="527"/>
      <c r="Z43" s="527"/>
      <c r="AA43" s="527"/>
    </row>
    <row r="44" spans="1:27" s="8" customFormat="1" x14ac:dyDescent="0.2">
      <c r="B44" s="603"/>
      <c r="C44" s="603"/>
      <c r="D44" s="603"/>
      <c r="E44" s="603"/>
      <c r="F44" s="603"/>
      <c r="G44" s="603"/>
      <c r="H44" s="603"/>
      <c r="I44" s="603"/>
      <c r="J44" s="603"/>
      <c r="K44" s="603"/>
      <c r="L44" s="603"/>
      <c r="M44" s="603"/>
      <c r="N44" s="97"/>
      <c r="P44" s="107"/>
      <c r="Q44" s="107"/>
      <c r="R44" s="107"/>
      <c r="S44" s="107"/>
      <c r="T44" s="107"/>
      <c r="U44" s="107"/>
      <c r="V44" s="107"/>
      <c r="W44" s="107"/>
      <c r="X44" s="107"/>
      <c r="Y44" s="107"/>
      <c r="Z44" s="107"/>
      <c r="AA44" s="107"/>
    </row>
    <row r="45" spans="1:27" s="8" customFormat="1" ht="11.25" customHeight="1" x14ac:dyDescent="0.2">
      <c r="B45" s="527" t="s">
        <v>313</v>
      </c>
      <c r="C45" s="527"/>
      <c r="D45" s="527"/>
      <c r="E45" s="527"/>
      <c r="F45" s="527"/>
      <c r="G45" s="527"/>
      <c r="H45" s="527"/>
      <c r="I45" s="527"/>
      <c r="J45" s="527"/>
      <c r="K45" s="527"/>
      <c r="L45" s="527"/>
      <c r="M45" s="527"/>
      <c r="N45" s="527"/>
      <c r="O45" s="527"/>
      <c r="P45" s="527" t="s">
        <v>255</v>
      </c>
      <c r="Q45" s="527"/>
      <c r="R45" s="527"/>
      <c r="S45" s="527"/>
      <c r="T45" s="527"/>
      <c r="U45" s="527"/>
      <c r="V45" s="527"/>
      <c r="W45" s="527"/>
      <c r="X45" s="527"/>
      <c r="Y45" s="527"/>
      <c r="Z45" s="527"/>
      <c r="AA45" s="527"/>
    </row>
    <row r="46" spans="1:27" s="8" customFormat="1" ht="11.25" x14ac:dyDescent="0.2">
      <c r="B46" s="527"/>
      <c r="C46" s="527"/>
      <c r="D46" s="527"/>
      <c r="E46" s="527"/>
      <c r="F46" s="527"/>
      <c r="G46" s="527"/>
      <c r="H46" s="527"/>
      <c r="I46" s="527"/>
      <c r="J46" s="527"/>
      <c r="K46" s="527"/>
      <c r="L46" s="527"/>
      <c r="M46" s="527"/>
      <c r="N46" s="527"/>
      <c r="O46" s="527"/>
      <c r="P46" s="527"/>
      <c r="Q46" s="527"/>
      <c r="R46" s="527"/>
      <c r="S46" s="527"/>
      <c r="T46" s="527"/>
      <c r="U46" s="527"/>
      <c r="V46" s="527"/>
      <c r="W46" s="527"/>
      <c r="X46" s="527"/>
      <c r="Y46" s="527"/>
      <c r="Z46" s="527"/>
      <c r="AA46" s="527"/>
    </row>
    <row r="47" spans="1:27" s="8" customFormat="1" ht="11.25" x14ac:dyDescent="0.2">
      <c r="B47" s="12"/>
      <c r="C47" s="19"/>
      <c r="D47" s="19"/>
      <c r="E47" s="19"/>
      <c r="F47" s="19"/>
      <c r="G47" s="19"/>
      <c r="H47" s="19"/>
      <c r="I47" s="19"/>
      <c r="J47" s="19"/>
      <c r="K47" s="19"/>
      <c r="L47" s="19"/>
      <c r="M47" s="19"/>
      <c r="N47" s="19"/>
      <c r="P47" s="120" t="s">
        <v>256</v>
      </c>
      <c r="Q47" s="107"/>
      <c r="R47" s="107"/>
      <c r="S47" s="107"/>
      <c r="T47" s="107"/>
      <c r="U47" s="107"/>
      <c r="V47" s="107"/>
      <c r="W47" s="107"/>
      <c r="X47" s="107"/>
      <c r="Y47" s="107"/>
      <c r="Z47" s="107"/>
      <c r="AA47" s="107"/>
    </row>
    <row r="48" spans="1:27" s="8" customFormat="1" ht="11.25" x14ac:dyDescent="0.2">
      <c r="B48" s="18"/>
      <c r="C48" s="19"/>
      <c r="D48" s="19"/>
      <c r="E48" s="19"/>
      <c r="F48" s="19"/>
      <c r="G48" s="19"/>
      <c r="H48" s="19"/>
      <c r="I48" s="19"/>
      <c r="J48" s="19"/>
      <c r="K48" s="19"/>
      <c r="L48" s="19"/>
      <c r="M48" s="19"/>
    </row>
    <row r="49" spans="2:27" s="8" customFormat="1" ht="11.25" x14ac:dyDescent="0.2">
      <c r="B49" s="18"/>
      <c r="C49" s="19"/>
      <c r="D49" s="19"/>
      <c r="E49" s="19"/>
      <c r="F49" s="19"/>
      <c r="G49" s="19"/>
      <c r="H49" s="19"/>
      <c r="I49" s="20"/>
      <c r="J49" s="19"/>
      <c r="K49" s="19"/>
      <c r="L49" s="19"/>
      <c r="M49" s="19"/>
      <c r="N49" s="22"/>
      <c r="O49" s="14"/>
      <c r="P49" s="22"/>
    </row>
    <row r="50" spans="2:27" s="8" customFormat="1" ht="20.25" customHeight="1" x14ac:dyDescent="0.2">
      <c r="B50" s="18"/>
      <c r="C50" s="19"/>
      <c r="D50" s="19"/>
      <c r="E50" s="19"/>
      <c r="F50" s="19"/>
      <c r="G50" s="19"/>
      <c r="H50" s="19"/>
      <c r="I50" s="19"/>
      <c r="J50" s="19"/>
      <c r="K50" s="19"/>
      <c r="L50" s="19"/>
      <c r="M50" s="19"/>
      <c r="N50" s="14"/>
      <c r="P50" s="14"/>
    </row>
    <row r="51" spans="2:27" s="8" customFormat="1" ht="19.5" customHeight="1" x14ac:dyDescent="0.2">
      <c r="B51" s="14"/>
      <c r="C51" s="14"/>
      <c r="D51" s="14"/>
      <c r="E51" s="14"/>
      <c r="F51" s="14"/>
      <c r="G51" s="14"/>
      <c r="H51" s="14"/>
      <c r="I51" s="14"/>
      <c r="J51" s="14"/>
      <c r="K51" s="14"/>
      <c r="L51" s="14"/>
      <c r="M51" s="14"/>
      <c r="N51" s="14"/>
      <c r="O51" s="22"/>
    </row>
    <row r="52" spans="2:27" s="8" customFormat="1" ht="11.25" x14ac:dyDescent="0.2">
      <c r="B52" s="21"/>
      <c r="C52" s="22"/>
      <c r="D52" s="22"/>
      <c r="E52" s="22"/>
      <c r="F52" s="22"/>
      <c r="G52" s="22"/>
      <c r="H52" s="22"/>
      <c r="I52" s="22"/>
      <c r="J52" s="22"/>
      <c r="K52" s="22"/>
      <c r="L52" s="22"/>
      <c r="M52" s="22"/>
      <c r="N52" s="22"/>
      <c r="O52" s="14"/>
      <c r="P52" s="22"/>
    </row>
    <row r="53" spans="2:27" s="8" customFormat="1" ht="22.5" customHeight="1" x14ac:dyDescent="0.2">
      <c r="B53" s="14"/>
      <c r="C53" s="14"/>
      <c r="D53" s="14"/>
      <c r="E53" s="14"/>
      <c r="F53" s="14"/>
      <c r="G53" s="14"/>
      <c r="H53" s="14"/>
      <c r="I53" s="14"/>
      <c r="J53" s="14"/>
      <c r="K53" s="14"/>
      <c r="L53" s="14"/>
      <c r="M53" s="14"/>
      <c r="N53" s="14"/>
      <c r="P53" s="14"/>
    </row>
    <row r="54" spans="2:27" s="8" customFormat="1" x14ac:dyDescent="0.2">
      <c r="B54" s="21"/>
      <c r="C54" s="22"/>
      <c r="D54" s="22"/>
      <c r="E54" s="22"/>
      <c r="F54" s="22"/>
      <c r="G54" s="22"/>
      <c r="H54" s="22"/>
      <c r="I54" s="22"/>
      <c r="J54" s="22"/>
      <c r="K54" s="22"/>
      <c r="L54" s="22"/>
      <c r="M54" s="22"/>
      <c r="N54" s="22"/>
      <c r="O54" s="4"/>
    </row>
    <row r="55" spans="2:27" s="8" customFormat="1" ht="19.5" customHeight="1" x14ac:dyDescent="0.2">
      <c r="B55" s="14"/>
      <c r="C55" s="14"/>
      <c r="D55" s="14"/>
      <c r="E55" s="14"/>
      <c r="F55" s="14"/>
      <c r="G55" s="14"/>
      <c r="H55" s="14"/>
      <c r="I55" s="14"/>
      <c r="J55" s="14"/>
      <c r="K55" s="14"/>
      <c r="L55" s="14"/>
      <c r="M55" s="14"/>
      <c r="N55" s="14"/>
      <c r="O55" s="4"/>
      <c r="P55" s="4"/>
      <c r="Q55" s="4"/>
      <c r="R55" s="4"/>
      <c r="S55" s="4"/>
      <c r="T55" s="4"/>
      <c r="U55" s="4"/>
      <c r="V55" s="4"/>
      <c r="W55" s="4"/>
      <c r="X55" s="4"/>
      <c r="Y55" s="4"/>
      <c r="Z55" s="4"/>
    </row>
    <row r="56" spans="2:27" s="8" customFormat="1" x14ac:dyDescent="0.2">
      <c r="B56" s="21"/>
      <c r="C56" s="22"/>
      <c r="D56" s="22"/>
      <c r="E56" s="22"/>
      <c r="F56" s="22"/>
      <c r="G56" s="22"/>
      <c r="H56" s="22"/>
      <c r="I56" s="22"/>
      <c r="J56" s="22"/>
      <c r="K56" s="22"/>
      <c r="L56" s="22"/>
      <c r="M56" s="22"/>
      <c r="O56" s="4"/>
      <c r="P56" s="4"/>
      <c r="Q56" s="4"/>
      <c r="R56" s="4"/>
      <c r="S56" s="4"/>
      <c r="T56" s="4"/>
      <c r="U56" s="4"/>
      <c r="V56" s="4"/>
      <c r="W56" s="4"/>
      <c r="X56" s="4"/>
      <c r="Y56" s="4"/>
      <c r="Z56" s="4"/>
      <c r="AA56" s="4"/>
    </row>
    <row r="57" spans="2:27" x14ac:dyDescent="0.2">
      <c r="B57" s="14"/>
      <c r="C57" s="14"/>
      <c r="D57" s="14"/>
      <c r="E57" s="14"/>
      <c r="F57" s="14"/>
      <c r="G57" s="14"/>
      <c r="H57" s="14"/>
      <c r="I57" s="14"/>
      <c r="J57" s="14"/>
      <c r="K57" s="14"/>
      <c r="L57" s="14"/>
      <c r="M57" s="14"/>
    </row>
    <row r="58" spans="2:27" x14ac:dyDescent="0.2">
      <c r="B58" s="21"/>
      <c r="C58" s="22"/>
      <c r="D58" s="22"/>
      <c r="E58" s="22"/>
      <c r="F58" s="22"/>
      <c r="G58" s="22"/>
      <c r="H58" s="22"/>
      <c r="I58" s="22"/>
      <c r="J58" s="22"/>
      <c r="K58" s="22"/>
      <c r="L58" s="22"/>
      <c r="M58" s="22"/>
    </row>
    <row r="59" spans="2:27" x14ac:dyDescent="0.2">
      <c r="B59" s="14"/>
      <c r="C59" s="14"/>
      <c r="D59" s="14"/>
      <c r="E59" s="14"/>
      <c r="F59" s="14"/>
      <c r="G59" s="14"/>
      <c r="H59" s="14"/>
      <c r="I59" s="14"/>
      <c r="J59" s="14"/>
      <c r="K59" s="14"/>
      <c r="L59" s="14"/>
      <c r="M59" s="14"/>
    </row>
    <row r="60" spans="2:27" x14ac:dyDescent="0.2">
      <c r="B60" s="8"/>
      <c r="C60" s="8"/>
      <c r="D60" s="8"/>
      <c r="E60" s="8"/>
      <c r="F60" s="8"/>
      <c r="G60" s="8"/>
      <c r="H60" s="8"/>
      <c r="I60" s="8"/>
      <c r="J60" s="8"/>
      <c r="K60" s="8"/>
      <c r="L60" s="8"/>
      <c r="M60" s="8"/>
    </row>
  </sheetData>
  <mergeCells count="31">
    <mergeCell ref="B45:O46"/>
    <mergeCell ref="B3:O3"/>
    <mergeCell ref="T10:T11"/>
    <mergeCell ref="S10:S11"/>
    <mergeCell ref="R9:V9"/>
    <mergeCell ref="P9:Q9"/>
    <mergeCell ref="P3:AA3"/>
    <mergeCell ref="W9:X9"/>
    <mergeCell ref="C5:N6"/>
    <mergeCell ref="Q5:Z6"/>
    <mergeCell ref="P45:AA46"/>
    <mergeCell ref="P42:AA43"/>
    <mergeCell ref="B10:B11"/>
    <mergeCell ref="D10:D11"/>
    <mergeCell ref="B42:M44"/>
    <mergeCell ref="X10:X11"/>
    <mergeCell ref="W17:X17"/>
    <mergeCell ref="W25:X25"/>
    <mergeCell ref="W27:X27"/>
    <mergeCell ref="W32:X32"/>
    <mergeCell ref="A9:A11"/>
    <mergeCell ref="I10:L10"/>
    <mergeCell ref="M10:O10"/>
    <mergeCell ref="C10:C11"/>
    <mergeCell ref="B9:O9"/>
    <mergeCell ref="W10:W11"/>
    <mergeCell ref="Q10:Q11"/>
    <mergeCell ref="P10:P11"/>
    <mergeCell ref="E10:H10"/>
    <mergeCell ref="U10:V10"/>
    <mergeCell ref="R10:R11"/>
  </mergeCells>
  <phoneticPr fontId="16" type="noConversion"/>
  <hyperlinks>
    <hyperlink ref="A8" location="Sommaire!A1" display="Sommaire" xr:uid="{00000000-0004-0000-0500-000000000000}"/>
  </hyperlinks>
  <pageMargins left="0.39370078740157483" right="0.39370078740157483" top="0.59055118110236227" bottom="0.59055118110236227" header="0.51181102362204722" footer="0.51181102362204722"/>
  <pageSetup paperSize="9" scale="78" fitToWidth="3" orientation="landscape" r:id="rId1"/>
  <headerFooter alignWithMargins="0">
    <oddHeader>&amp;R&amp;"Arial,Italique"&amp;8Observatoire Statistiques et Etudes - CAF de la Réunion - Janvier 2022</oddHeader>
  </headerFooter>
  <colBreaks count="1" manualBreakCount="1">
    <brk id="1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6">
    <pageSetUpPr fitToPage="1"/>
  </sheetPr>
  <dimension ref="A3:T60"/>
  <sheetViews>
    <sheetView showGridLines="0" zoomScaleNormal="100" zoomScaleSheetLayoutView="100" workbookViewId="0">
      <selection activeCell="U30" sqref="U30"/>
    </sheetView>
  </sheetViews>
  <sheetFormatPr baseColWidth="10" defaultColWidth="11.42578125" defaultRowHeight="12.75" x14ac:dyDescent="0.2"/>
  <cols>
    <col min="1" max="1" width="16.85546875" style="4" bestFit="1" customWidth="1"/>
    <col min="2" max="2" width="13.140625" style="4" customWidth="1"/>
    <col min="3" max="3" width="11.42578125" style="4"/>
    <col min="4" max="6" width="9.5703125" style="4" customWidth="1"/>
    <col min="7" max="7" width="11.42578125" style="4" bestFit="1" customWidth="1"/>
    <col min="8" max="8" width="11.28515625" style="4" customWidth="1"/>
    <col min="9" max="9" width="10.7109375" style="4" customWidth="1"/>
    <col min="10" max="10" width="11.85546875" style="4" customWidth="1"/>
    <col min="11" max="11" width="12.42578125" style="4" customWidth="1"/>
    <col min="12" max="14" width="10.140625" style="4" customWidth="1"/>
    <col min="15" max="16384" width="11.42578125" style="4"/>
  </cols>
  <sheetData>
    <row r="3" spans="1:19" x14ac:dyDescent="0.2">
      <c r="B3" s="505" t="str">
        <f>ALLOC!B3</f>
        <v>LES ALLOCATAIRES DE LA CAF DE LA REUNION EN 2020</v>
      </c>
      <c r="C3" s="505"/>
      <c r="D3" s="505"/>
      <c r="E3" s="505"/>
      <c r="F3" s="505"/>
      <c r="G3" s="505"/>
      <c r="H3" s="505"/>
      <c r="I3" s="505"/>
      <c r="J3" s="505"/>
      <c r="K3" s="505"/>
      <c r="L3" s="505"/>
      <c r="M3" s="505"/>
      <c r="N3" s="505"/>
      <c r="O3" s="505"/>
      <c r="P3" s="505"/>
      <c r="Q3" s="505"/>
      <c r="R3" s="505"/>
      <c r="S3" s="505"/>
    </row>
    <row r="5" spans="1:19" x14ac:dyDescent="0.2">
      <c r="C5" s="511" t="s">
        <v>134</v>
      </c>
      <c r="D5" s="511"/>
      <c r="E5" s="511"/>
      <c r="F5" s="511"/>
      <c r="G5" s="511"/>
      <c r="H5" s="511"/>
      <c r="I5" s="511"/>
      <c r="J5" s="511"/>
      <c r="K5" s="511"/>
      <c r="L5" s="511"/>
      <c r="M5" s="511"/>
      <c r="N5" s="511"/>
      <c r="O5" s="511"/>
      <c r="P5" s="511"/>
      <c r="Q5" s="511"/>
      <c r="R5" s="511"/>
    </row>
    <row r="6" spans="1:19" s="96" customFormat="1" x14ac:dyDescent="0.2">
      <c r="C6" s="511"/>
      <c r="D6" s="511"/>
      <c r="E6" s="511"/>
      <c r="F6" s="511"/>
      <c r="G6" s="511"/>
      <c r="H6" s="511"/>
      <c r="I6" s="511"/>
      <c r="J6" s="511"/>
      <c r="K6" s="511"/>
      <c r="L6" s="511"/>
      <c r="M6" s="511"/>
      <c r="N6" s="511"/>
      <c r="O6" s="511"/>
      <c r="P6" s="511"/>
      <c r="Q6" s="511"/>
      <c r="R6" s="511"/>
    </row>
    <row r="7" spans="1:19" ht="19.149999999999999" customHeight="1" x14ac:dyDescent="0.2"/>
    <row r="8" spans="1:19" ht="21.6" customHeight="1" thickBot="1" x14ac:dyDescent="0.25">
      <c r="A8" s="62" t="s">
        <v>166</v>
      </c>
      <c r="B8" s="9"/>
      <c r="C8" s="9"/>
      <c r="D8" s="9"/>
      <c r="E8" s="9"/>
      <c r="F8" s="9"/>
      <c r="G8" s="9"/>
      <c r="H8" s="9"/>
      <c r="I8" s="9"/>
      <c r="J8" s="9"/>
      <c r="K8" s="9"/>
      <c r="L8" s="9"/>
      <c r="M8" s="9"/>
      <c r="N8" s="9"/>
      <c r="O8" s="9"/>
      <c r="P8" s="9"/>
      <c r="Q8" s="9"/>
    </row>
    <row r="9" spans="1:19" s="8" customFormat="1" ht="12.75" customHeight="1" thickTop="1" thickBot="1" x14ac:dyDescent="0.25">
      <c r="A9" s="630" t="s">
        <v>32</v>
      </c>
      <c r="B9" s="646" t="s">
        <v>170</v>
      </c>
      <c r="C9" s="647"/>
      <c r="D9" s="647"/>
      <c r="E9" s="647"/>
      <c r="F9" s="647"/>
      <c r="G9" s="647"/>
      <c r="H9" s="647"/>
      <c r="I9" s="647"/>
      <c r="J9" s="647"/>
      <c r="K9" s="647"/>
      <c r="L9" s="647"/>
      <c r="M9" s="647"/>
      <c r="N9" s="647"/>
      <c r="O9" s="647"/>
      <c r="P9" s="647"/>
      <c r="Q9" s="647"/>
      <c r="R9" s="647"/>
      <c r="S9" s="648"/>
    </row>
    <row r="10" spans="1:19" s="8" customFormat="1" ht="12.75" customHeight="1" thickTop="1" x14ac:dyDescent="0.2">
      <c r="A10" s="631"/>
      <c r="B10" s="531" t="s">
        <v>33</v>
      </c>
      <c r="C10" s="532" t="s">
        <v>84</v>
      </c>
      <c r="D10" s="649" t="s">
        <v>82</v>
      </c>
      <c r="E10" s="650"/>
      <c r="F10" s="650"/>
      <c r="G10" s="650"/>
      <c r="H10" s="650"/>
      <c r="I10" s="650"/>
      <c r="J10" s="651"/>
      <c r="K10" s="636" t="s">
        <v>34</v>
      </c>
      <c r="L10" s="637"/>
      <c r="M10" s="637"/>
      <c r="N10" s="637"/>
      <c r="O10" s="637"/>
      <c r="P10" s="637"/>
      <c r="Q10" s="637"/>
      <c r="R10" s="637"/>
      <c r="S10" s="638"/>
    </row>
    <row r="11" spans="1:19" s="8" customFormat="1" ht="15.75" customHeight="1" x14ac:dyDescent="0.2">
      <c r="A11" s="631"/>
      <c r="B11" s="533"/>
      <c r="C11" s="534"/>
      <c r="D11" s="639" t="s">
        <v>208</v>
      </c>
      <c r="E11" s="642" t="s">
        <v>262</v>
      </c>
      <c r="F11" s="642" t="s">
        <v>126</v>
      </c>
      <c r="G11" s="634" t="s">
        <v>131</v>
      </c>
      <c r="H11" s="634" t="s">
        <v>118</v>
      </c>
      <c r="I11" s="634" t="s">
        <v>132</v>
      </c>
      <c r="J11" s="635" t="s">
        <v>75</v>
      </c>
      <c r="K11" s="639" t="s">
        <v>35</v>
      </c>
      <c r="L11" s="634"/>
      <c r="M11" s="634" t="s">
        <v>36</v>
      </c>
      <c r="N11" s="634"/>
      <c r="O11" s="634"/>
      <c r="P11" s="634" t="s">
        <v>37</v>
      </c>
      <c r="Q11" s="634" t="s">
        <v>38</v>
      </c>
      <c r="R11" s="634"/>
      <c r="S11" s="635"/>
    </row>
    <row r="12" spans="1:19" s="8" customFormat="1" ht="28.5" customHeight="1" thickBot="1" x14ac:dyDescent="0.25">
      <c r="A12" s="632"/>
      <c r="B12" s="633"/>
      <c r="C12" s="640"/>
      <c r="D12" s="644"/>
      <c r="E12" s="643"/>
      <c r="F12" s="643"/>
      <c r="G12" s="641"/>
      <c r="H12" s="641"/>
      <c r="I12" s="641"/>
      <c r="J12" s="645"/>
      <c r="K12" s="153" t="s">
        <v>67</v>
      </c>
      <c r="L12" s="152" t="s">
        <v>66</v>
      </c>
      <c r="M12" s="152" t="s">
        <v>68</v>
      </c>
      <c r="N12" s="152" t="s">
        <v>69</v>
      </c>
      <c r="O12" s="152" t="s">
        <v>70</v>
      </c>
      <c r="P12" s="641"/>
      <c r="Q12" s="152" t="s">
        <v>68</v>
      </c>
      <c r="R12" s="152" t="s">
        <v>69</v>
      </c>
      <c r="S12" s="154" t="s">
        <v>70</v>
      </c>
    </row>
    <row r="13" spans="1:19" ht="13.5" thickTop="1" x14ac:dyDescent="0.2">
      <c r="A13" s="34" t="s">
        <v>39</v>
      </c>
      <c r="B13" s="185">
        <v>1871</v>
      </c>
      <c r="C13" s="139">
        <v>3846</v>
      </c>
      <c r="D13" s="185">
        <v>17</v>
      </c>
      <c r="E13" s="187">
        <v>92</v>
      </c>
      <c r="F13" s="187">
        <v>252</v>
      </c>
      <c r="G13" s="187">
        <v>495</v>
      </c>
      <c r="H13" s="187">
        <v>328</v>
      </c>
      <c r="I13" s="187">
        <v>435</v>
      </c>
      <c r="J13" s="186">
        <v>251</v>
      </c>
      <c r="K13" s="185">
        <v>625</v>
      </c>
      <c r="L13" s="187">
        <v>372</v>
      </c>
      <c r="M13" s="187">
        <v>244</v>
      </c>
      <c r="N13" s="187">
        <v>171</v>
      </c>
      <c r="O13" s="187">
        <v>147</v>
      </c>
      <c r="P13" s="187">
        <v>113</v>
      </c>
      <c r="Q13" s="187">
        <v>67</v>
      </c>
      <c r="R13" s="187">
        <v>65</v>
      </c>
      <c r="S13" s="186">
        <v>67</v>
      </c>
    </row>
    <row r="14" spans="1:19" x14ac:dyDescent="0.2">
      <c r="A14" s="35" t="s">
        <v>48</v>
      </c>
      <c r="B14" s="188">
        <v>807</v>
      </c>
      <c r="C14" s="134">
        <v>1941</v>
      </c>
      <c r="D14" s="188">
        <v>12</v>
      </c>
      <c r="E14" s="190">
        <v>53</v>
      </c>
      <c r="F14" s="190">
        <v>107</v>
      </c>
      <c r="G14" s="190">
        <v>228</v>
      </c>
      <c r="H14" s="190">
        <v>158</v>
      </c>
      <c r="I14" s="190">
        <v>162</v>
      </c>
      <c r="J14" s="189">
        <v>87</v>
      </c>
      <c r="K14" s="188">
        <v>227</v>
      </c>
      <c r="L14" s="190">
        <v>127</v>
      </c>
      <c r="M14" s="190">
        <v>104</v>
      </c>
      <c r="N14" s="190">
        <v>75</v>
      </c>
      <c r="O14" s="190">
        <v>78</v>
      </c>
      <c r="P14" s="190">
        <v>60</v>
      </c>
      <c r="Q14" s="190">
        <v>41</v>
      </c>
      <c r="R14" s="190">
        <v>37</v>
      </c>
      <c r="S14" s="189">
        <v>58</v>
      </c>
    </row>
    <row r="15" spans="1:19" x14ac:dyDescent="0.2">
      <c r="A15" s="35" t="s">
        <v>49</v>
      </c>
      <c r="B15" s="188">
        <v>1443</v>
      </c>
      <c r="C15" s="134">
        <v>3013</v>
      </c>
      <c r="D15" s="188">
        <v>9</v>
      </c>
      <c r="E15" s="190">
        <v>61</v>
      </c>
      <c r="F15" s="190">
        <v>222</v>
      </c>
      <c r="G15" s="190">
        <v>303</v>
      </c>
      <c r="H15" s="190">
        <v>280</v>
      </c>
      <c r="I15" s="190">
        <v>368</v>
      </c>
      <c r="J15" s="189">
        <v>199</v>
      </c>
      <c r="K15" s="188">
        <v>520</v>
      </c>
      <c r="L15" s="190">
        <v>222</v>
      </c>
      <c r="M15" s="190">
        <v>133</v>
      </c>
      <c r="N15" s="190">
        <v>89</v>
      </c>
      <c r="O15" s="190">
        <v>65</v>
      </c>
      <c r="P15" s="190">
        <v>153</v>
      </c>
      <c r="Q15" s="190">
        <v>106</v>
      </c>
      <c r="R15" s="190">
        <v>79</v>
      </c>
      <c r="S15" s="189">
        <v>75</v>
      </c>
    </row>
    <row r="16" spans="1:19" x14ac:dyDescent="0.2">
      <c r="A16" s="35" t="s">
        <v>50</v>
      </c>
      <c r="B16" s="188">
        <v>9676</v>
      </c>
      <c r="C16" s="134">
        <v>22743</v>
      </c>
      <c r="D16" s="188">
        <v>109</v>
      </c>
      <c r="E16" s="190">
        <v>577</v>
      </c>
      <c r="F16" s="190">
        <v>1387</v>
      </c>
      <c r="G16" s="190">
        <v>2346</v>
      </c>
      <c r="H16" s="190">
        <v>1921</v>
      </c>
      <c r="I16" s="190">
        <v>2132</v>
      </c>
      <c r="J16" s="189">
        <v>1204</v>
      </c>
      <c r="K16" s="188">
        <v>2847</v>
      </c>
      <c r="L16" s="190">
        <v>1797</v>
      </c>
      <c r="M16" s="190">
        <v>1225</v>
      </c>
      <c r="N16" s="190">
        <v>942</v>
      </c>
      <c r="O16" s="190">
        <v>1104</v>
      </c>
      <c r="P16" s="190">
        <v>625</v>
      </c>
      <c r="Q16" s="190">
        <v>386</v>
      </c>
      <c r="R16" s="190">
        <v>337</v>
      </c>
      <c r="S16" s="189">
        <v>413</v>
      </c>
    </row>
    <row r="17" spans="1:19" x14ac:dyDescent="0.2">
      <c r="A17" s="35" t="s">
        <v>51</v>
      </c>
      <c r="B17" s="188">
        <v>7365</v>
      </c>
      <c r="C17" s="134">
        <v>16762</v>
      </c>
      <c r="D17" s="188">
        <v>89</v>
      </c>
      <c r="E17" s="190">
        <v>478</v>
      </c>
      <c r="F17" s="190">
        <v>1114</v>
      </c>
      <c r="G17" s="190">
        <v>1722</v>
      </c>
      <c r="H17" s="190">
        <v>1390</v>
      </c>
      <c r="I17" s="190">
        <v>1641</v>
      </c>
      <c r="J17" s="189">
        <v>930</v>
      </c>
      <c r="K17" s="188">
        <v>2361</v>
      </c>
      <c r="L17" s="190">
        <v>1334</v>
      </c>
      <c r="M17" s="190">
        <v>939</v>
      </c>
      <c r="N17" s="190">
        <v>685</v>
      </c>
      <c r="O17" s="190">
        <v>861</v>
      </c>
      <c r="P17" s="190">
        <v>421</v>
      </c>
      <c r="Q17" s="190">
        <v>252</v>
      </c>
      <c r="R17" s="190">
        <v>226</v>
      </c>
      <c r="S17" s="189">
        <v>286</v>
      </c>
    </row>
    <row r="18" spans="1:19" x14ac:dyDescent="0.2">
      <c r="A18" s="332" t="s">
        <v>60</v>
      </c>
      <c r="B18" s="333">
        <v>1177</v>
      </c>
      <c r="C18" s="372">
        <v>2550</v>
      </c>
      <c r="D18" s="333">
        <v>10</v>
      </c>
      <c r="E18" s="337">
        <v>61</v>
      </c>
      <c r="F18" s="337">
        <v>154</v>
      </c>
      <c r="G18" s="337">
        <v>275</v>
      </c>
      <c r="H18" s="337">
        <v>234</v>
      </c>
      <c r="I18" s="337">
        <v>284</v>
      </c>
      <c r="J18" s="336">
        <v>159</v>
      </c>
      <c r="K18" s="333">
        <v>392</v>
      </c>
      <c r="L18" s="337">
        <v>183</v>
      </c>
      <c r="M18" s="337">
        <v>135</v>
      </c>
      <c r="N18" s="337">
        <v>98</v>
      </c>
      <c r="O18" s="337">
        <v>73</v>
      </c>
      <c r="P18" s="337">
        <v>103</v>
      </c>
      <c r="Q18" s="337">
        <v>76</v>
      </c>
      <c r="R18" s="337">
        <v>53</v>
      </c>
      <c r="S18" s="336">
        <v>64</v>
      </c>
    </row>
    <row r="19" spans="1:19" x14ac:dyDescent="0.2">
      <c r="A19" s="35" t="s">
        <v>52</v>
      </c>
      <c r="B19" s="188">
        <v>20529</v>
      </c>
      <c r="C19" s="134">
        <v>43260</v>
      </c>
      <c r="D19" s="188">
        <v>204</v>
      </c>
      <c r="E19" s="190">
        <v>1058</v>
      </c>
      <c r="F19" s="190">
        <v>2944</v>
      </c>
      <c r="G19" s="190">
        <v>4916</v>
      </c>
      <c r="H19" s="190">
        <v>4265</v>
      </c>
      <c r="I19" s="190">
        <v>4639</v>
      </c>
      <c r="J19" s="189">
        <v>2498</v>
      </c>
      <c r="K19" s="188">
        <v>7013</v>
      </c>
      <c r="L19" s="190">
        <v>4268</v>
      </c>
      <c r="M19" s="190">
        <v>2722</v>
      </c>
      <c r="N19" s="190">
        <v>1780</v>
      </c>
      <c r="O19" s="190">
        <v>2019</v>
      </c>
      <c r="P19" s="190">
        <v>991</v>
      </c>
      <c r="Q19" s="190">
        <v>557</v>
      </c>
      <c r="R19" s="190">
        <v>529</v>
      </c>
      <c r="S19" s="189">
        <v>649</v>
      </c>
    </row>
    <row r="20" spans="1:19" x14ac:dyDescent="0.2">
      <c r="A20" s="35" t="s">
        <v>59</v>
      </c>
      <c r="B20" s="188">
        <v>4305</v>
      </c>
      <c r="C20" s="134">
        <v>9308</v>
      </c>
      <c r="D20" s="188">
        <v>43</v>
      </c>
      <c r="E20" s="190">
        <v>240</v>
      </c>
      <c r="F20" s="190">
        <v>688</v>
      </c>
      <c r="G20" s="190">
        <v>1087</v>
      </c>
      <c r="H20" s="190">
        <v>876</v>
      </c>
      <c r="I20" s="190">
        <v>921</v>
      </c>
      <c r="J20" s="189">
        <v>448</v>
      </c>
      <c r="K20" s="188">
        <v>1357</v>
      </c>
      <c r="L20" s="190">
        <v>829</v>
      </c>
      <c r="M20" s="190">
        <v>610</v>
      </c>
      <c r="N20" s="190">
        <v>415</v>
      </c>
      <c r="O20" s="190">
        <v>427</v>
      </c>
      <c r="P20" s="190">
        <v>240</v>
      </c>
      <c r="Q20" s="190">
        <v>142</v>
      </c>
      <c r="R20" s="190">
        <v>144</v>
      </c>
      <c r="S20" s="189">
        <v>141</v>
      </c>
    </row>
    <row r="21" spans="1:19" x14ac:dyDescent="0.2">
      <c r="A21" s="35" t="s">
        <v>61</v>
      </c>
      <c r="B21" s="188">
        <v>3221</v>
      </c>
      <c r="C21" s="134">
        <v>6892</v>
      </c>
      <c r="D21" s="188">
        <v>29</v>
      </c>
      <c r="E21" s="190">
        <v>164</v>
      </c>
      <c r="F21" s="190">
        <v>467</v>
      </c>
      <c r="G21" s="190">
        <v>753</v>
      </c>
      <c r="H21" s="190">
        <v>656</v>
      </c>
      <c r="I21" s="190">
        <v>786</v>
      </c>
      <c r="J21" s="189">
        <v>366</v>
      </c>
      <c r="K21" s="188">
        <v>1039</v>
      </c>
      <c r="L21" s="190">
        <v>581</v>
      </c>
      <c r="M21" s="190">
        <v>432</v>
      </c>
      <c r="N21" s="190">
        <v>294</v>
      </c>
      <c r="O21" s="190">
        <v>297</v>
      </c>
      <c r="P21" s="190">
        <v>216</v>
      </c>
      <c r="Q21" s="190">
        <v>147</v>
      </c>
      <c r="R21" s="190">
        <v>113</v>
      </c>
      <c r="S21" s="189">
        <v>102</v>
      </c>
    </row>
    <row r="22" spans="1:19" x14ac:dyDescent="0.2">
      <c r="A22" s="61" t="s">
        <v>43</v>
      </c>
      <c r="B22" s="70">
        <v>3641</v>
      </c>
      <c r="C22" s="373">
        <v>8104</v>
      </c>
      <c r="D22" s="70">
        <v>46</v>
      </c>
      <c r="E22" s="319">
        <v>262</v>
      </c>
      <c r="F22" s="319">
        <v>590</v>
      </c>
      <c r="G22" s="319">
        <v>885</v>
      </c>
      <c r="H22" s="319">
        <v>746</v>
      </c>
      <c r="I22" s="319">
        <v>775</v>
      </c>
      <c r="J22" s="71">
        <v>337</v>
      </c>
      <c r="K22" s="70">
        <v>1075</v>
      </c>
      <c r="L22" s="319">
        <v>705</v>
      </c>
      <c r="M22" s="319">
        <v>554</v>
      </c>
      <c r="N22" s="319">
        <v>417</v>
      </c>
      <c r="O22" s="319">
        <v>398</v>
      </c>
      <c r="P22" s="319">
        <v>157</v>
      </c>
      <c r="Q22" s="319">
        <v>101</v>
      </c>
      <c r="R22" s="319">
        <v>116</v>
      </c>
      <c r="S22" s="71">
        <v>118</v>
      </c>
    </row>
    <row r="23" spans="1:19" x14ac:dyDescent="0.2">
      <c r="A23" s="35" t="s">
        <v>44</v>
      </c>
      <c r="B23" s="188">
        <v>6490</v>
      </c>
      <c r="C23" s="134">
        <v>13884</v>
      </c>
      <c r="D23" s="188">
        <v>73</v>
      </c>
      <c r="E23" s="190">
        <v>390</v>
      </c>
      <c r="F23" s="190">
        <v>854</v>
      </c>
      <c r="G23" s="190">
        <v>1402</v>
      </c>
      <c r="H23" s="190">
        <v>1342</v>
      </c>
      <c r="I23" s="190">
        <v>1613</v>
      </c>
      <c r="J23" s="189">
        <v>816</v>
      </c>
      <c r="K23" s="188">
        <v>2056</v>
      </c>
      <c r="L23" s="190">
        <v>1399</v>
      </c>
      <c r="M23" s="190">
        <v>949</v>
      </c>
      <c r="N23" s="190">
        <v>626</v>
      </c>
      <c r="O23" s="190">
        <v>661</v>
      </c>
      <c r="P23" s="190">
        <v>294</v>
      </c>
      <c r="Q23" s="190">
        <v>147</v>
      </c>
      <c r="R23" s="190">
        <v>161</v>
      </c>
      <c r="S23" s="189">
        <v>197</v>
      </c>
    </row>
    <row r="24" spans="1:19" x14ac:dyDescent="0.2">
      <c r="A24" s="35" t="s">
        <v>54</v>
      </c>
      <c r="B24" s="188">
        <v>5409</v>
      </c>
      <c r="C24" s="134">
        <v>10641</v>
      </c>
      <c r="D24" s="188">
        <v>45</v>
      </c>
      <c r="E24" s="190">
        <v>259</v>
      </c>
      <c r="F24" s="190">
        <v>741</v>
      </c>
      <c r="G24" s="190">
        <v>1243</v>
      </c>
      <c r="H24" s="190">
        <v>1165</v>
      </c>
      <c r="I24" s="190">
        <v>1318</v>
      </c>
      <c r="J24" s="189">
        <v>638</v>
      </c>
      <c r="K24" s="188">
        <v>1929</v>
      </c>
      <c r="L24" s="190">
        <v>1007</v>
      </c>
      <c r="M24" s="190">
        <v>706</v>
      </c>
      <c r="N24" s="190">
        <v>465</v>
      </c>
      <c r="O24" s="190">
        <v>263</v>
      </c>
      <c r="P24" s="190">
        <v>408</v>
      </c>
      <c r="Q24" s="190">
        <v>241</v>
      </c>
      <c r="R24" s="190">
        <v>218</v>
      </c>
      <c r="S24" s="189">
        <v>172</v>
      </c>
    </row>
    <row r="25" spans="1:19" x14ac:dyDescent="0.2">
      <c r="A25" s="35" t="s">
        <v>56</v>
      </c>
      <c r="B25" s="188">
        <v>14569</v>
      </c>
      <c r="C25" s="134">
        <v>28380</v>
      </c>
      <c r="D25" s="188">
        <v>96</v>
      </c>
      <c r="E25" s="190">
        <v>667</v>
      </c>
      <c r="F25" s="190">
        <v>1879</v>
      </c>
      <c r="G25" s="190">
        <v>3291</v>
      </c>
      <c r="H25" s="190">
        <v>3190</v>
      </c>
      <c r="I25" s="190">
        <v>3656</v>
      </c>
      <c r="J25" s="189">
        <v>1790</v>
      </c>
      <c r="K25" s="188">
        <v>5376</v>
      </c>
      <c r="L25" s="190">
        <v>2880</v>
      </c>
      <c r="M25" s="190">
        <v>1869</v>
      </c>
      <c r="N25" s="190">
        <v>1198</v>
      </c>
      <c r="O25" s="190">
        <v>859</v>
      </c>
      <c r="P25" s="190">
        <v>942</v>
      </c>
      <c r="Q25" s="190">
        <v>578</v>
      </c>
      <c r="R25" s="190">
        <v>469</v>
      </c>
      <c r="S25" s="189">
        <v>398</v>
      </c>
    </row>
    <row r="26" spans="1:19" x14ac:dyDescent="0.2">
      <c r="A26" s="332" t="s">
        <v>62</v>
      </c>
      <c r="B26" s="333">
        <v>1096</v>
      </c>
      <c r="C26" s="372">
        <v>2170</v>
      </c>
      <c r="D26" s="333">
        <v>10</v>
      </c>
      <c r="E26" s="337">
        <v>44</v>
      </c>
      <c r="F26" s="337">
        <v>152</v>
      </c>
      <c r="G26" s="337">
        <v>288</v>
      </c>
      <c r="H26" s="337">
        <v>198</v>
      </c>
      <c r="I26" s="337">
        <v>272</v>
      </c>
      <c r="J26" s="336">
        <v>132</v>
      </c>
      <c r="K26" s="333">
        <v>394</v>
      </c>
      <c r="L26" s="337">
        <v>209</v>
      </c>
      <c r="M26" s="337">
        <v>154</v>
      </c>
      <c r="N26" s="337">
        <v>84</v>
      </c>
      <c r="O26" s="337">
        <v>54</v>
      </c>
      <c r="P26" s="337">
        <v>67</v>
      </c>
      <c r="Q26" s="337">
        <v>51</v>
      </c>
      <c r="R26" s="337">
        <v>50</v>
      </c>
      <c r="S26" s="336">
        <v>33</v>
      </c>
    </row>
    <row r="27" spans="1:19" x14ac:dyDescent="0.2">
      <c r="A27" s="35" t="s">
        <v>40</v>
      </c>
      <c r="B27" s="188">
        <v>1009</v>
      </c>
      <c r="C27" s="134">
        <v>1993</v>
      </c>
      <c r="D27" s="188">
        <v>11</v>
      </c>
      <c r="E27" s="190">
        <v>55</v>
      </c>
      <c r="F27" s="190">
        <v>128</v>
      </c>
      <c r="G27" s="190">
        <v>204</v>
      </c>
      <c r="H27" s="190">
        <v>236</v>
      </c>
      <c r="I27" s="190">
        <v>254</v>
      </c>
      <c r="J27" s="189">
        <v>120</v>
      </c>
      <c r="K27" s="188">
        <v>392</v>
      </c>
      <c r="L27" s="190">
        <v>164</v>
      </c>
      <c r="M27" s="190">
        <v>109</v>
      </c>
      <c r="N27" s="190">
        <v>82</v>
      </c>
      <c r="O27" s="190">
        <v>41</v>
      </c>
      <c r="P27" s="190">
        <v>89</v>
      </c>
      <c r="Q27" s="190">
        <v>52</v>
      </c>
      <c r="R27" s="190">
        <v>43</v>
      </c>
      <c r="S27" s="189">
        <v>37</v>
      </c>
    </row>
    <row r="28" spans="1:19" x14ac:dyDescent="0.2">
      <c r="A28" s="35" t="s">
        <v>41</v>
      </c>
      <c r="B28" s="188">
        <v>694</v>
      </c>
      <c r="C28" s="134">
        <v>1428</v>
      </c>
      <c r="D28" s="188">
        <v>9</v>
      </c>
      <c r="E28" s="190">
        <v>35</v>
      </c>
      <c r="F28" s="190">
        <v>98</v>
      </c>
      <c r="G28" s="190">
        <v>169</v>
      </c>
      <c r="H28" s="190">
        <v>132</v>
      </c>
      <c r="I28" s="190">
        <v>148</v>
      </c>
      <c r="J28" s="189">
        <v>103</v>
      </c>
      <c r="K28" s="188">
        <v>216</v>
      </c>
      <c r="L28" s="190">
        <v>136</v>
      </c>
      <c r="M28" s="190">
        <v>81</v>
      </c>
      <c r="N28" s="190">
        <v>69</v>
      </c>
      <c r="O28" s="190">
        <v>36</v>
      </c>
      <c r="P28" s="190">
        <v>61</v>
      </c>
      <c r="Q28" s="190">
        <v>34</v>
      </c>
      <c r="R28" s="190">
        <v>32</v>
      </c>
      <c r="S28" s="189">
        <v>29</v>
      </c>
    </row>
    <row r="29" spans="1:19" x14ac:dyDescent="0.2">
      <c r="A29" s="35" t="s">
        <v>42</v>
      </c>
      <c r="B29" s="188">
        <v>1598</v>
      </c>
      <c r="C29" s="134">
        <v>3066</v>
      </c>
      <c r="D29" s="188">
        <v>11</v>
      </c>
      <c r="E29" s="190">
        <v>75</v>
      </c>
      <c r="F29" s="190">
        <v>193</v>
      </c>
      <c r="G29" s="190">
        <v>348</v>
      </c>
      <c r="H29" s="190">
        <v>365</v>
      </c>
      <c r="I29" s="190">
        <v>377</v>
      </c>
      <c r="J29" s="189">
        <v>227</v>
      </c>
      <c r="K29" s="188">
        <v>559</v>
      </c>
      <c r="L29" s="190">
        <v>325</v>
      </c>
      <c r="M29" s="190">
        <v>228</v>
      </c>
      <c r="N29" s="190">
        <v>114</v>
      </c>
      <c r="O29" s="190">
        <v>74</v>
      </c>
      <c r="P29" s="190">
        <v>105</v>
      </c>
      <c r="Q29" s="190">
        <v>80</v>
      </c>
      <c r="R29" s="190">
        <v>63</v>
      </c>
      <c r="S29" s="189">
        <v>49</v>
      </c>
    </row>
    <row r="30" spans="1:19" x14ac:dyDescent="0.2">
      <c r="A30" s="35" t="s">
        <v>46</v>
      </c>
      <c r="B30" s="188">
        <v>1163</v>
      </c>
      <c r="C30" s="134">
        <v>2232</v>
      </c>
      <c r="D30" s="188">
        <v>10</v>
      </c>
      <c r="E30" s="190">
        <v>64</v>
      </c>
      <c r="F30" s="190">
        <v>146</v>
      </c>
      <c r="G30" s="190">
        <v>284</v>
      </c>
      <c r="H30" s="190">
        <v>233</v>
      </c>
      <c r="I30" s="190">
        <v>276</v>
      </c>
      <c r="J30" s="189">
        <v>149</v>
      </c>
      <c r="K30" s="188">
        <v>413</v>
      </c>
      <c r="L30" s="190">
        <v>236</v>
      </c>
      <c r="M30" s="190">
        <v>164</v>
      </c>
      <c r="N30" s="190">
        <v>98</v>
      </c>
      <c r="O30" s="190">
        <v>63</v>
      </c>
      <c r="P30" s="190">
        <v>80</v>
      </c>
      <c r="Q30" s="190">
        <v>43</v>
      </c>
      <c r="R30" s="190">
        <v>42</v>
      </c>
      <c r="S30" s="189">
        <v>24</v>
      </c>
    </row>
    <row r="31" spans="1:19" x14ac:dyDescent="0.2">
      <c r="A31" s="35" t="s">
        <v>55</v>
      </c>
      <c r="B31" s="188">
        <v>9559</v>
      </c>
      <c r="C31" s="134">
        <v>21532</v>
      </c>
      <c r="D31" s="188">
        <v>114</v>
      </c>
      <c r="E31" s="190">
        <v>626</v>
      </c>
      <c r="F31" s="190">
        <v>1350</v>
      </c>
      <c r="G31" s="190">
        <v>2262</v>
      </c>
      <c r="H31" s="190">
        <v>2042</v>
      </c>
      <c r="I31" s="190">
        <v>2074</v>
      </c>
      <c r="J31" s="189">
        <v>1089</v>
      </c>
      <c r="K31" s="188">
        <v>2826</v>
      </c>
      <c r="L31" s="190">
        <v>1700</v>
      </c>
      <c r="M31" s="190">
        <v>1469</v>
      </c>
      <c r="N31" s="190">
        <v>968</v>
      </c>
      <c r="O31" s="190">
        <v>900</v>
      </c>
      <c r="P31" s="190">
        <v>606</v>
      </c>
      <c r="Q31" s="190">
        <v>389</v>
      </c>
      <c r="R31" s="190">
        <v>315</v>
      </c>
      <c r="S31" s="189">
        <v>386</v>
      </c>
    </row>
    <row r="32" spans="1:19" x14ac:dyDescent="0.2">
      <c r="A32" s="35" t="s">
        <v>53</v>
      </c>
      <c r="B32" s="188">
        <v>6307</v>
      </c>
      <c r="C32" s="134">
        <v>12945</v>
      </c>
      <c r="D32" s="188">
        <v>59</v>
      </c>
      <c r="E32" s="190">
        <v>304</v>
      </c>
      <c r="F32" s="190">
        <v>766</v>
      </c>
      <c r="G32" s="190">
        <v>1378</v>
      </c>
      <c r="H32" s="190">
        <v>1276</v>
      </c>
      <c r="I32" s="190">
        <v>1676</v>
      </c>
      <c r="J32" s="189">
        <v>847</v>
      </c>
      <c r="K32" s="188">
        <v>1999</v>
      </c>
      <c r="L32" s="190">
        <v>1197</v>
      </c>
      <c r="M32" s="190">
        <v>806</v>
      </c>
      <c r="N32" s="190">
        <v>504</v>
      </c>
      <c r="O32" s="190">
        <v>329</v>
      </c>
      <c r="P32" s="190">
        <v>603</v>
      </c>
      <c r="Q32" s="190">
        <v>339</v>
      </c>
      <c r="R32" s="190">
        <v>300</v>
      </c>
      <c r="S32" s="189">
        <v>230</v>
      </c>
    </row>
    <row r="33" spans="1:20" x14ac:dyDescent="0.2">
      <c r="A33" s="35" t="s">
        <v>57</v>
      </c>
      <c r="B33" s="188">
        <v>844</v>
      </c>
      <c r="C33" s="134">
        <v>1694</v>
      </c>
      <c r="D33" s="188">
        <v>8</v>
      </c>
      <c r="E33" s="190">
        <v>37</v>
      </c>
      <c r="F33" s="190">
        <v>109</v>
      </c>
      <c r="G33" s="190">
        <v>200</v>
      </c>
      <c r="H33" s="190">
        <v>149</v>
      </c>
      <c r="I33" s="190">
        <v>237</v>
      </c>
      <c r="J33" s="189">
        <v>104</v>
      </c>
      <c r="K33" s="188">
        <v>285</v>
      </c>
      <c r="L33" s="190">
        <v>151</v>
      </c>
      <c r="M33" s="190">
        <v>106</v>
      </c>
      <c r="N33" s="190">
        <v>76</v>
      </c>
      <c r="O33" s="190">
        <v>42</v>
      </c>
      <c r="P33" s="190">
        <v>79</v>
      </c>
      <c r="Q33" s="190">
        <v>45</v>
      </c>
      <c r="R33" s="190">
        <v>33</v>
      </c>
      <c r="S33" s="189">
        <v>27</v>
      </c>
    </row>
    <row r="34" spans="1:20" x14ac:dyDescent="0.2">
      <c r="A34" s="35" t="s">
        <v>45</v>
      </c>
      <c r="B34" s="188">
        <v>11449</v>
      </c>
      <c r="C34" s="134">
        <v>24158</v>
      </c>
      <c r="D34" s="188">
        <v>134</v>
      </c>
      <c r="E34" s="190">
        <v>697</v>
      </c>
      <c r="F34" s="190">
        <v>1568</v>
      </c>
      <c r="G34" s="190">
        <v>2736</v>
      </c>
      <c r="H34" s="190">
        <v>2215</v>
      </c>
      <c r="I34" s="190">
        <v>2770</v>
      </c>
      <c r="J34" s="189">
        <v>1324</v>
      </c>
      <c r="K34" s="188">
        <v>3534</v>
      </c>
      <c r="L34" s="190">
        <v>2181</v>
      </c>
      <c r="M34" s="190">
        <v>1635</v>
      </c>
      <c r="N34" s="190">
        <v>993</v>
      </c>
      <c r="O34" s="190">
        <v>800</v>
      </c>
      <c r="P34" s="190">
        <v>826</v>
      </c>
      <c r="Q34" s="190">
        <v>557</v>
      </c>
      <c r="R34" s="190">
        <v>494</v>
      </c>
      <c r="S34" s="189">
        <v>428</v>
      </c>
    </row>
    <row r="35" spans="1:20" x14ac:dyDescent="0.2">
      <c r="A35" s="35" t="s">
        <v>47</v>
      </c>
      <c r="B35" s="188">
        <v>1643</v>
      </c>
      <c r="C35" s="134">
        <v>3227</v>
      </c>
      <c r="D35" s="188">
        <v>8</v>
      </c>
      <c r="E35" s="190">
        <v>78</v>
      </c>
      <c r="F35" s="190">
        <v>166</v>
      </c>
      <c r="G35" s="190">
        <v>366</v>
      </c>
      <c r="H35" s="190">
        <v>334</v>
      </c>
      <c r="I35" s="190">
        <v>454</v>
      </c>
      <c r="J35" s="189">
        <v>237</v>
      </c>
      <c r="K35" s="188">
        <v>521</v>
      </c>
      <c r="L35" s="190">
        <v>326</v>
      </c>
      <c r="M35" s="190">
        <v>211</v>
      </c>
      <c r="N35" s="190">
        <v>136</v>
      </c>
      <c r="O35" s="190">
        <v>76</v>
      </c>
      <c r="P35" s="190">
        <v>176</v>
      </c>
      <c r="Q35" s="190">
        <v>88</v>
      </c>
      <c r="R35" s="190">
        <v>61</v>
      </c>
      <c r="S35" s="189">
        <v>48</v>
      </c>
    </row>
    <row r="36" spans="1:20" ht="13.5" thickBot="1" x14ac:dyDescent="0.25">
      <c r="A36" s="35" t="s">
        <v>58</v>
      </c>
      <c r="B36" s="188">
        <v>13507</v>
      </c>
      <c r="C36" s="134">
        <v>27006</v>
      </c>
      <c r="D36" s="188">
        <v>123</v>
      </c>
      <c r="E36" s="190">
        <v>636</v>
      </c>
      <c r="F36" s="190">
        <v>1741</v>
      </c>
      <c r="G36" s="190">
        <v>3057</v>
      </c>
      <c r="H36" s="190">
        <v>2888</v>
      </c>
      <c r="I36" s="190">
        <v>3373</v>
      </c>
      <c r="J36" s="189">
        <v>1687</v>
      </c>
      <c r="K36" s="188">
        <v>4591</v>
      </c>
      <c r="L36" s="190">
        <v>2873</v>
      </c>
      <c r="M36" s="190">
        <v>1822</v>
      </c>
      <c r="N36" s="190">
        <v>1122</v>
      </c>
      <c r="O36" s="190">
        <v>940</v>
      </c>
      <c r="P36" s="190">
        <v>858</v>
      </c>
      <c r="Q36" s="190">
        <v>497</v>
      </c>
      <c r="R36" s="190">
        <v>402</v>
      </c>
      <c r="S36" s="189">
        <v>402</v>
      </c>
    </row>
    <row r="37" spans="1:20" ht="25.5" customHeight="1" thickTop="1" thickBot="1" x14ac:dyDescent="0.25">
      <c r="A37" s="398" t="s">
        <v>309</v>
      </c>
      <c r="B37" s="340">
        <v>261</v>
      </c>
      <c r="C37" s="374">
        <v>536</v>
      </c>
      <c r="D37" s="340">
        <v>6</v>
      </c>
      <c r="E37" s="344">
        <v>26</v>
      </c>
      <c r="F37" s="344">
        <v>71</v>
      </c>
      <c r="G37" s="344">
        <v>89</v>
      </c>
      <c r="H37" s="344">
        <v>31</v>
      </c>
      <c r="I37" s="344">
        <v>25</v>
      </c>
      <c r="J37" s="343">
        <v>13</v>
      </c>
      <c r="K37" s="340">
        <v>83</v>
      </c>
      <c r="L37" s="344">
        <v>51</v>
      </c>
      <c r="M37" s="344">
        <v>52</v>
      </c>
      <c r="N37" s="344">
        <v>20</v>
      </c>
      <c r="O37" s="344">
        <v>27</v>
      </c>
      <c r="P37" s="344">
        <v>11</v>
      </c>
      <c r="Q37" s="344">
        <v>7</v>
      </c>
      <c r="R37" s="344">
        <v>4</v>
      </c>
      <c r="S37" s="343">
        <v>6</v>
      </c>
    </row>
    <row r="38" spans="1:20" s="6" customFormat="1" ht="14.25" thickTop="1" thickBot="1" x14ac:dyDescent="0.25">
      <c r="A38" s="36" t="s">
        <v>63</v>
      </c>
      <c r="B38" s="74">
        <v>129633</v>
      </c>
      <c r="C38" s="75">
        <v>273311</v>
      </c>
      <c r="D38" s="136">
        <v>1285</v>
      </c>
      <c r="E38" s="104">
        <v>7039</v>
      </c>
      <c r="F38" s="104">
        <v>17887</v>
      </c>
      <c r="G38" s="104">
        <v>30327</v>
      </c>
      <c r="H38" s="104">
        <v>26650</v>
      </c>
      <c r="I38" s="104">
        <v>30666</v>
      </c>
      <c r="J38" s="75">
        <v>15755</v>
      </c>
      <c r="K38" s="74">
        <v>42630</v>
      </c>
      <c r="L38" s="76">
        <v>25253</v>
      </c>
      <c r="M38" s="76">
        <v>17459</v>
      </c>
      <c r="N38" s="76">
        <v>11521</v>
      </c>
      <c r="O38" s="76">
        <v>10634</v>
      </c>
      <c r="P38" s="76">
        <v>8284</v>
      </c>
      <c r="Q38" s="76">
        <v>5023</v>
      </c>
      <c r="R38" s="76">
        <v>4386</v>
      </c>
      <c r="S38" s="75">
        <v>4439</v>
      </c>
    </row>
    <row r="39" spans="1:20" s="60" customFormat="1" ht="9" customHeight="1" thickTop="1" x14ac:dyDescent="0.2">
      <c r="A39" s="90"/>
      <c r="B39" s="91"/>
      <c r="C39" s="91"/>
      <c r="D39" s="91"/>
      <c r="E39" s="91"/>
      <c r="F39" s="91"/>
      <c r="G39" s="91"/>
      <c r="H39" s="91"/>
      <c r="I39" s="91"/>
      <c r="J39" s="91"/>
      <c r="K39" s="91"/>
      <c r="L39" s="91"/>
      <c r="M39" s="91"/>
      <c r="N39" s="91"/>
      <c r="O39" s="91"/>
      <c r="P39" s="91"/>
      <c r="Q39" s="91"/>
      <c r="R39" s="91"/>
      <c r="S39" s="91"/>
    </row>
    <row r="40" spans="1:20" s="60" customFormat="1" ht="21.75" customHeight="1" x14ac:dyDescent="0.2">
      <c r="A40" s="322" t="s">
        <v>297</v>
      </c>
      <c r="B40" s="325">
        <v>1.7184152915421011E-2</v>
      </c>
      <c r="C40" s="325">
        <v>1.2334201295646731E-2</v>
      </c>
      <c r="D40" s="325">
        <v>-0.10327983251919051</v>
      </c>
      <c r="E40" s="325">
        <v>-1.6762117614191926E-2</v>
      </c>
      <c r="F40" s="325">
        <v>1.1593711118651736E-2</v>
      </c>
      <c r="G40" s="325">
        <v>2.9464679724362675E-2</v>
      </c>
      <c r="H40" s="325">
        <v>-6.8569724975776998E-3</v>
      </c>
      <c r="I40" s="325">
        <v>2.1893431970408876E-2</v>
      </c>
      <c r="J40" s="325">
        <v>5.9729602475280821E-2</v>
      </c>
      <c r="K40" s="325">
        <v>2.735269309555368E-2</v>
      </c>
      <c r="L40" s="325">
        <v>2.6753405163651149E-2</v>
      </c>
      <c r="M40" s="325">
        <v>1.2526822478687003E-2</v>
      </c>
      <c r="N40" s="325">
        <v>8.1379068953447674E-3</v>
      </c>
      <c r="O40" s="325">
        <v>1.9461221359409451E-2</v>
      </c>
      <c r="P40" s="325">
        <v>1.2218963831867057E-2</v>
      </c>
      <c r="Q40" s="325">
        <v>-1.3356904340993911E-2</v>
      </c>
      <c r="R40" s="325">
        <v>-5.4421768707482989E-3</v>
      </c>
      <c r="S40" s="325">
        <v>-2.7814279456855016E-2</v>
      </c>
    </row>
    <row r="41" spans="1:20" ht="27" x14ac:dyDescent="0.2">
      <c r="A41" s="2" t="str">
        <f>ALLOC!A43</f>
        <v>Sources : FR6 de septembre 2020 - CAF de La Réunion</v>
      </c>
      <c r="K41" s="108"/>
      <c r="L41" s="108"/>
      <c r="M41" s="108"/>
      <c r="P41" s="8"/>
      <c r="Q41" s="8"/>
      <c r="R41" s="8"/>
      <c r="S41" s="8"/>
      <c r="T41" s="8"/>
    </row>
    <row r="42" spans="1:20" s="8" customFormat="1" ht="11.25" customHeight="1" x14ac:dyDescent="0.2">
      <c r="B42" s="105" t="s">
        <v>279</v>
      </c>
      <c r="C42" s="106" t="s">
        <v>281</v>
      </c>
      <c r="D42" s="108"/>
      <c r="E42" s="106"/>
      <c r="F42" s="106"/>
      <c r="G42" s="108"/>
      <c r="H42" s="113"/>
      <c r="I42" s="108"/>
      <c r="J42" s="108"/>
      <c r="K42" s="129"/>
      <c r="L42" s="129"/>
      <c r="M42" s="129"/>
    </row>
    <row r="43" spans="1:20" s="8" customFormat="1" ht="11.25" x14ac:dyDescent="0.2"/>
    <row r="44" spans="1:20" s="8" customFormat="1" ht="11.25" customHeight="1" x14ac:dyDescent="0.2">
      <c r="B44" s="527" t="s">
        <v>313</v>
      </c>
      <c r="C44" s="527"/>
      <c r="D44" s="527"/>
      <c r="E44" s="527"/>
      <c r="F44" s="527"/>
      <c r="G44" s="527"/>
      <c r="H44" s="527"/>
      <c r="I44" s="527"/>
      <c r="J44" s="527"/>
      <c r="K44" s="527"/>
      <c r="L44" s="527"/>
      <c r="M44" s="527"/>
      <c r="N44" s="527"/>
      <c r="O44" s="527"/>
      <c r="P44" s="527"/>
      <c r="Q44" s="527"/>
      <c r="R44" s="527"/>
      <c r="S44" s="527"/>
    </row>
    <row r="45" spans="1:20" s="8" customFormat="1" ht="15.75" customHeight="1" x14ac:dyDescent="0.2">
      <c r="B45" s="527"/>
      <c r="C45" s="527"/>
      <c r="D45" s="527"/>
      <c r="E45" s="527"/>
      <c r="F45" s="527"/>
      <c r="G45" s="527"/>
      <c r="H45" s="527"/>
      <c r="I45" s="527"/>
      <c r="J45" s="527"/>
      <c r="K45" s="527"/>
      <c r="L45" s="527"/>
      <c r="M45" s="527"/>
      <c r="N45" s="527"/>
      <c r="O45" s="527"/>
      <c r="P45" s="527"/>
      <c r="Q45" s="527"/>
      <c r="R45" s="527"/>
      <c r="S45" s="527"/>
    </row>
    <row r="46" spans="1:20" s="8" customFormat="1" ht="11.25" x14ac:dyDescent="0.2"/>
    <row r="47" spans="1:20" s="8" customFormat="1" ht="11.25" x14ac:dyDescent="0.2"/>
    <row r="48" spans="1:20" s="8" customFormat="1" ht="11.25" x14ac:dyDescent="0.2"/>
    <row r="49" spans="2:2" s="8" customFormat="1" ht="11.25" x14ac:dyDescent="0.2"/>
    <row r="50" spans="2:2" s="8" customFormat="1" ht="22.5" customHeight="1" x14ac:dyDescent="0.2"/>
    <row r="51" spans="2:2" s="8" customFormat="1" ht="11.25" x14ac:dyDescent="0.2"/>
    <row r="52" spans="2:2" s="8" customFormat="1" ht="20.25" customHeight="1" x14ac:dyDescent="0.2"/>
    <row r="53" spans="2:2" s="8" customFormat="1" ht="11.25" x14ac:dyDescent="0.2"/>
    <row r="54" spans="2:2" s="8" customFormat="1" ht="19.5" customHeight="1" x14ac:dyDescent="0.2"/>
    <row r="55" spans="2:2" s="8" customFormat="1" ht="11.25" x14ac:dyDescent="0.2"/>
    <row r="56" spans="2:2" s="8" customFormat="1" ht="22.5" customHeight="1" x14ac:dyDescent="0.2"/>
    <row r="57" spans="2:2" s="8" customFormat="1" ht="11.25" x14ac:dyDescent="0.2"/>
    <row r="58" spans="2:2" s="8" customFormat="1" ht="19.5" customHeight="1" x14ac:dyDescent="0.2"/>
    <row r="59" spans="2:2" s="8" customFormat="1" ht="11.25" x14ac:dyDescent="0.2"/>
    <row r="60" spans="2:2" x14ac:dyDescent="0.2">
      <c r="B60" s="8"/>
    </row>
  </sheetData>
  <mergeCells count="20">
    <mergeCell ref="B44:S45"/>
    <mergeCell ref="B3:S3"/>
    <mergeCell ref="I11:I12"/>
    <mergeCell ref="H11:H12"/>
    <mergeCell ref="D10:J10"/>
    <mergeCell ref="E11:E12"/>
    <mergeCell ref="C5:R6"/>
    <mergeCell ref="A9:A12"/>
    <mergeCell ref="B10:B12"/>
    <mergeCell ref="Q11:S11"/>
    <mergeCell ref="K10:S10"/>
    <mergeCell ref="K11:L11"/>
    <mergeCell ref="M11:O11"/>
    <mergeCell ref="C10:C12"/>
    <mergeCell ref="G11:G12"/>
    <mergeCell ref="F11:F12"/>
    <mergeCell ref="D11:D12"/>
    <mergeCell ref="P11:P12"/>
    <mergeCell ref="J11:J12"/>
    <mergeCell ref="B9:S9"/>
  </mergeCells>
  <phoneticPr fontId="16" type="noConversion"/>
  <hyperlinks>
    <hyperlink ref="A8" location="Sommaire!A1" display="Sommaire" xr:uid="{00000000-0004-0000-0600-000000000000}"/>
  </hyperlinks>
  <pageMargins left="0.39370078740157483" right="0.39370078740157483" top="0.59055118110236227" bottom="0.59055118110236227" header="0.51181102362204722" footer="0.51181102362204722"/>
  <pageSetup paperSize="9" scale="85" fitToWidth="3" orientation="landscape" r:id="rId1"/>
  <headerFooter alignWithMargins="0">
    <oddHeader>&amp;R&amp;"Arial,Italique"&amp;8Observatoire Statistiques et Etudes - CAF de la Réunion - Janvier 2022</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10">
    <pageSetUpPr fitToPage="1"/>
  </sheetPr>
  <dimension ref="A3:S63"/>
  <sheetViews>
    <sheetView showGridLines="0" zoomScaleNormal="100" zoomScaleSheetLayoutView="85" workbookViewId="0">
      <selection activeCell="A37" sqref="A37:XFD37"/>
    </sheetView>
  </sheetViews>
  <sheetFormatPr baseColWidth="10" defaultColWidth="11.42578125" defaultRowHeight="12.75" x14ac:dyDescent="0.2"/>
  <cols>
    <col min="1" max="1" width="24.28515625" style="96" customWidth="1"/>
    <col min="2" max="2" width="13.7109375" style="96" customWidth="1"/>
    <col min="3" max="3" width="12.42578125" style="96" customWidth="1"/>
    <col min="4" max="4" width="11" style="96" customWidth="1"/>
    <col min="5" max="5" width="12.42578125" style="96" customWidth="1"/>
    <col min="6" max="9" width="12.5703125" style="96" customWidth="1"/>
    <col min="10" max="10" width="14.7109375" style="96" customWidth="1"/>
    <col min="11" max="11" width="13.85546875" style="96" customWidth="1"/>
    <col min="12" max="12" width="12.85546875" style="96" customWidth="1"/>
    <col min="13" max="16384" width="11.42578125" style="96"/>
  </cols>
  <sheetData>
    <row r="3" spans="1:13" x14ac:dyDescent="0.2">
      <c r="B3" s="505" t="str">
        <f>ALLOC!B3</f>
        <v>LES ALLOCATAIRES DE LA CAF DE LA REUNION EN 2020</v>
      </c>
      <c r="C3" s="505"/>
      <c r="D3" s="505"/>
      <c r="E3" s="505"/>
      <c r="F3" s="505"/>
      <c r="G3" s="505"/>
      <c r="H3" s="505"/>
      <c r="I3" s="505"/>
      <c r="J3" s="505"/>
      <c r="K3" s="505"/>
      <c r="L3" s="505"/>
    </row>
    <row r="5" spans="1:13" x14ac:dyDescent="0.2">
      <c r="C5" s="505" t="s">
        <v>222</v>
      </c>
      <c r="D5" s="505"/>
      <c r="E5" s="505"/>
      <c r="F5" s="505"/>
      <c r="G5" s="505"/>
      <c r="H5" s="505"/>
      <c r="I5" s="505"/>
      <c r="J5" s="505"/>
      <c r="K5" s="505"/>
      <c r="L5" s="505"/>
    </row>
    <row r="6" spans="1:13" x14ac:dyDescent="0.2">
      <c r="C6" s="505"/>
      <c r="D6" s="505"/>
      <c r="E6" s="505"/>
      <c r="F6" s="505"/>
      <c r="G6" s="505"/>
      <c r="H6" s="505"/>
      <c r="I6" s="505"/>
      <c r="J6" s="505"/>
      <c r="K6" s="505"/>
      <c r="L6" s="505"/>
    </row>
    <row r="7" spans="1:13" ht="16.149999999999999" customHeight="1" x14ac:dyDescent="0.2"/>
    <row r="8" spans="1:13" ht="21" customHeight="1" thickBot="1" x14ac:dyDescent="0.25">
      <c r="A8" s="62" t="s">
        <v>166</v>
      </c>
      <c r="B8" s="9"/>
      <c r="C8" s="9"/>
      <c r="D8" s="9"/>
      <c r="E8" s="9"/>
      <c r="F8" s="9"/>
      <c r="G8" s="9"/>
      <c r="H8" s="9"/>
      <c r="I8" s="9"/>
      <c r="J8" s="9"/>
      <c r="K8" s="9"/>
      <c r="L8" s="9"/>
    </row>
    <row r="9" spans="1:13" s="16" customFormat="1" ht="20.45" customHeight="1" thickTop="1" x14ac:dyDescent="0.2">
      <c r="A9" s="517" t="s">
        <v>32</v>
      </c>
      <c r="B9" s="616" t="s">
        <v>222</v>
      </c>
      <c r="C9" s="617"/>
      <c r="D9" s="617"/>
      <c r="E9" s="617"/>
      <c r="F9" s="617"/>
      <c r="G9" s="617"/>
      <c r="H9" s="617"/>
      <c r="I9" s="617"/>
      <c r="J9" s="617"/>
      <c r="K9" s="617"/>
      <c r="L9" s="617"/>
      <c r="M9" s="618"/>
    </row>
    <row r="10" spans="1:13" s="16" customFormat="1" ht="21.75" customHeight="1" x14ac:dyDescent="0.2">
      <c r="A10" s="518"/>
      <c r="B10" s="533" t="s">
        <v>33</v>
      </c>
      <c r="C10" s="614" t="s">
        <v>84</v>
      </c>
      <c r="D10" s="614" t="s">
        <v>223</v>
      </c>
      <c r="E10" s="614" t="s">
        <v>224</v>
      </c>
      <c r="F10" s="621" t="s">
        <v>82</v>
      </c>
      <c r="G10" s="622"/>
      <c r="H10" s="622"/>
      <c r="I10" s="623"/>
      <c r="J10" s="611" t="s">
        <v>280</v>
      </c>
      <c r="K10" s="611"/>
      <c r="L10" s="611"/>
      <c r="M10" s="652"/>
    </row>
    <row r="11" spans="1:13" s="16" customFormat="1" ht="33" customHeight="1" thickBot="1" x14ac:dyDescent="0.25">
      <c r="A11" s="602"/>
      <c r="B11" s="633"/>
      <c r="C11" s="615"/>
      <c r="D11" s="615"/>
      <c r="E11" s="615"/>
      <c r="F11" s="99" t="s">
        <v>4</v>
      </c>
      <c r="G11" s="99" t="s">
        <v>117</v>
      </c>
      <c r="H11" s="98" t="s">
        <v>118</v>
      </c>
      <c r="I11" s="98" t="s">
        <v>119</v>
      </c>
      <c r="J11" s="131" t="s">
        <v>120</v>
      </c>
      <c r="K11" s="131" t="s">
        <v>121</v>
      </c>
      <c r="L11" s="131" t="s">
        <v>122</v>
      </c>
      <c r="M11" s="39" t="s">
        <v>276</v>
      </c>
    </row>
    <row r="12" spans="1:13" ht="13.5" thickTop="1" x14ac:dyDescent="0.2">
      <c r="A12" s="37" t="s">
        <v>39</v>
      </c>
      <c r="B12" s="142">
        <v>2269</v>
      </c>
      <c r="C12" s="187">
        <v>5163</v>
      </c>
      <c r="D12" s="187">
        <v>2245</v>
      </c>
      <c r="E12" s="308">
        <f>+B12/ALLOC!B15</f>
        <v>0.54438579654510555</v>
      </c>
      <c r="F12" s="143">
        <v>149</v>
      </c>
      <c r="G12" s="144">
        <v>910</v>
      </c>
      <c r="H12" s="144">
        <v>475</v>
      </c>
      <c r="I12" s="144">
        <v>735</v>
      </c>
      <c r="J12" s="144">
        <v>1024</v>
      </c>
      <c r="K12" s="144">
        <v>755</v>
      </c>
      <c r="L12" s="144">
        <v>98</v>
      </c>
      <c r="M12" s="145">
        <v>392</v>
      </c>
    </row>
    <row r="13" spans="1:13" x14ac:dyDescent="0.2">
      <c r="A13" s="38" t="s">
        <v>48</v>
      </c>
      <c r="B13" s="146">
        <v>1070</v>
      </c>
      <c r="C13" s="190">
        <v>2860</v>
      </c>
      <c r="D13" s="190">
        <v>1350</v>
      </c>
      <c r="E13" s="309">
        <f>+B13/ALLOC!B16</f>
        <v>0.56167979002624668</v>
      </c>
      <c r="F13" s="147">
        <v>82</v>
      </c>
      <c r="G13" s="148">
        <v>425</v>
      </c>
      <c r="H13" s="148">
        <v>271</v>
      </c>
      <c r="I13" s="148">
        <v>292</v>
      </c>
      <c r="J13" s="148">
        <v>376</v>
      </c>
      <c r="K13" s="148">
        <v>356</v>
      </c>
      <c r="L13" s="148">
        <v>55</v>
      </c>
      <c r="M13" s="149">
        <v>283</v>
      </c>
    </row>
    <row r="14" spans="1:13" x14ac:dyDescent="0.2">
      <c r="A14" s="38" t="s">
        <v>49</v>
      </c>
      <c r="B14" s="188">
        <v>1724</v>
      </c>
      <c r="C14" s="190">
        <v>4041</v>
      </c>
      <c r="D14" s="190">
        <v>1617</v>
      </c>
      <c r="E14" s="309">
        <f>+B14/ALLOC!B17</f>
        <v>0.7094650205761317</v>
      </c>
      <c r="F14" s="147">
        <v>100</v>
      </c>
      <c r="G14" s="148">
        <v>689</v>
      </c>
      <c r="H14" s="190">
        <v>374</v>
      </c>
      <c r="I14" s="148">
        <v>561</v>
      </c>
      <c r="J14" s="148">
        <v>759</v>
      </c>
      <c r="K14" s="148">
        <v>366</v>
      </c>
      <c r="L14" s="148">
        <v>124</v>
      </c>
      <c r="M14" s="189">
        <v>475</v>
      </c>
    </row>
    <row r="15" spans="1:13" x14ac:dyDescent="0.2">
      <c r="A15" s="38" t="s">
        <v>50</v>
      </c>
      <c r="B15" s="188">
        <v>11151</v>
      </c>
      <c r="C15" s="190">
        <v>28430</v>
      </c>
      <c r="D15" s="190">
        <v>13418</v>
      </c>
      <c r="E15" s="309">
        <f>+B15/ALLOC!B18</f>
        <v>0.58480176211453749</v>
      </c>
      <c r="F15" s="147">
        <v>880</v>
      </c>
      <c r="G15" s="148">
        <v>4406</v>
      </c>
      <c r="H15" s="190">
        <v>2533</v>
      </c>
      <c r="I15" s="148">
        <v>3332</v>
      </c>
      <c r="J15" s="148">
        <v>4540</v>
      </c>
      <c r="K15" s="148">
        <v>3933</v>
      </c>
      <c r="L15" s="148">
        <v>538</v>
      </c>
      <c r="M15" s="189">
        <v>2140</v>
      </c>
    </row>
    <row r="16" spans="1:13" x14ac:dyDescent="0.2">
      <c r="A16" s="38" t="s">
        <v>51</v>
      </c>
      <c r="B16" s="146">
        <v>8118</v>
      </c>
      <c r="C16" s="190">
        <v>20014</v>
      </c>
      <c r="D16" s="190">
        <v>9440</v>
      </c>
      <c r="E16" s="309">
        <f>+B16/ALLOC!B19</f>
        <v>0.60900225056264068</v>
      </c>
      <c r="F16" s="147">
        <v>676</v>
      </c>
      <c r="G16" s="148">
        <v>3247</v>
      </c>
      <c r="H16" s="148">
        <v>1790</v>
      </c>
      <c r="I16" s="148">
        <v>2405</v>
      </c>
      <c r="J16" s="148">
        <v>3540</v>
      </c>
      <c r="K16" s="148">
        <v>2905</v>
      </c>
      <c r="L16" s="148">
        <v>347</v>
      </c>
      <c r="M16" s="149">
        <v>1326</v>
      </c>
    </row>
    <row r="17" spans="1:13" x14ac:dyDescent="0.2">
      <c r="A17" s="355" t="s">
        <v>60</v>
      </c>
      <c r="B17" s="172">
        <v>1409</v>
      </c>
      <c r="C17" s="337">
        <v>3318</v>
      </c>
      <c r="D17" s="337">
        <v>1376</v>
      </c>
      <c r="E17" s="309">
        <f>+B17/ALLOC!B20</f>
        <v>0.66840607210626191</v>
      </c>
      <c r="F17" s="356">
        <v>103</v>
      </c>
      <c r="G17" s="173">
        <v>515</v>
      </c>
      <c r="H17" s="173">
        <v>317</v>
      </c>
      <c r="I17" s="173">
        <v>474</v>
      </c>
      <c r="J17" s="173">
        <v>597</v>
      </c>
      <c r="K17" s="173">
        <v>377</v>
      </c>
      <c r="L17" s="173">
        <v>89</v>
      </c>
      <c r="M17" s="174">
        <v>346</v>
      </c>
    </row>
    <row r="18" spans="1:13" x14ac:dyDescent="0.2">
      <c r="A18" s="38" t="s">
        <v>52</v>
      </c>
      <c r="B18" s="188">
        <v>24916</v>
      </c>
      <c r="C18" s="190">
        <v>56658</v>
      </c>
      <c r="D18" s="190">
        <v>25216</v>
      </c>
      <c r="E18" s="309">
        <f>+B18/ALLOC!B21</f>
        <v>0.48180376687164017</v>
      </c>
      <c r="F18" s="191">
        <v>2126</v>
      </c>
      <c r="G18" s="148">
        <v>9412</v>
      </c>
      <c r="H18" s="190">
        <v>5747</v>
      </c>
      <c r="I18" s="190">
        <v>7631</v>
      </c>
      <c r="J18" s="190">
        <v>12029</v>
      </c>
      <c r="K18" s="190">
        <v>8448</v>
      </c>
      <c r="L18" s="148">
        <v>981</v>
      </c>
      <c r="M18" s="149">
        <v>3458</v>
      </c>
    </row>
    <row r="19" spans="1:13" x14ac:dyDescent="0.2">
      <c r="A19" s="38" t="s">
        <v>59</v>
      </c>
      <c r="B19" s="146">
        <v>5325</v>
      </c>
      <c r="C19" s="190">
        <v>12850</v>
      </c>
      <c r="D19" s="190">
        <v>5850</v>
      </c>
      <c r="E19" s="309">
        <f>+B19/ALLOC!B22</f>
        <v>0.50197963800904977</v>
      </c>
      <c r="F19" s="147">
        <v>405</v>
      </c>
      <c r="G19" s="148">
        <v>2131</v>
      </c>
      <c r="H19" s="148">
        <v>1289</v>
      </c>
      <c r="I19" s="148">
        <v>1500</v>
      </c>
      <c r="J19" s="148">
        <v>2205</v>
      </c>
      <c r="K19" s="148">
        <v>1877</v>
      </c>
      <c r="L19" s="148">
        <v>205</v>
      </c>
      <c r="M19" s="149">
        <v>1038</v>
      </c>
    </row>
    <row r="20" spans="1:13" x14ac:dyDescent="0.2">
      <c r="A20" s="38" t="s">
        <v>61</v>
      </c>
      <c r="B20" s="146">
        <v>3866</v>
      </c>
      <c r="C20" s="190">
        <v>9265</v>
      </c>
      <c r="D20" s="190">
        <v>4096</v>
      </c>
      <c r="E20" s="309">
        <f>+B20/ALLOC!B23</f>
        <v>0.53199394523187005</v>
      </c>
      <c r="F20" s="147">
        <v>257</v>
      </c>
      <c r="G20" s="148">
        <v>1499</v>
      </c>
      <c r="H20" s="148">
        <v>902</v>
      </c>
      <c r="I20" s="148">
        <v>1208</v>
      </c>
      <c r="J20" s="148">
        <v>1605</v>
      </c>
      <c r="K20" s="148">
        <v>1290</v>
      </c>
      <c r="L20" s="148">
        <v>194</v>
      </c>
      <c r="M20" s="149">
        <v>777</v>
      </c>
    </row>
    <row r="21" spans="1:13" x14ac:dyDescent="0.2">
      <c r="A21" s="360" t="s">
        <v>43</v>
      </c>
      <c r="B21" s="361">
        <v>4654</v>
      </c>
      <c r="C21" s="319">
        <v>11356</v>
      </c>
      <c r="D21" s="319">
        <v>5397</v>
      </c>
      <c r="E21" s="309">
        <f>+B21/ALLOC!B24</f>
        <v>0.45070695332171218</v>
      </c>
      <c r="F21" s="362">
        <v>447</v>
      </c>
      <c r="G21" s="363">
        <v>1858</v>
      </c>
      <c r="H21" s="363">
        <v>1130</v>
      </c>
      <c r="I21" s="363">
        <v>1219</v>
      </c>
      <c r="J21" s="363">
        <v>1888</v>
      </c>
      <c r="K21" s="363">
        <v>1835</v>
      </c>
      <c r="L21" s="363">
        <v>148</v>
      </c>
      <c r="M21" s="364">
        <v>783</v>
      </c>
    </row>
    <row r="22" spans="1:13" x14ac:dyDescent="0.2">
      <c r="A22" s="38" t="s">
        <v>44</v>
      </c>
      <c r="B22" s="188">
        <v>7505</v>
      </c>
      <c r="C22" s="190">
        <v>17294</v>
      </c>
      <c r="D22" s="190">
        <v>7794</v>
      </c>
      <c r="E22" s="309">
        <f>+B22/ALLOC!B25</f>
        <v>0.5983894115771009</v>
      </c>
      <c r="F22" s="147">
        <v>612</v>
      </c>
      <c r="G22" s="148">
        <v>2652</v>
      </c>
      <c r="H22" s="190">
        <v>1704</v>
      </c>
      <c r="I22" s="148">
        <v>2537</v>
      </c>
      <c r="J22" s="148">
        <v>3562</v>
      </c>
      <c r="K22" s="190">
        <v>2714</v>
      </c>
      <c r="L22" s="148">
        <v>263</v>
      </c>
      <c r="M22" s="149">
        <v>966</v>
      </c>
    </row>
    <row r="23" spans="1:13" x14ac:dyDescent="0.2">
      <c r="A23" s="38" t="s">
        <v>54</v>
      </c>
      <c r="B23" s="188">
        <v>6470</v>
      </c>
      <c r="C23" s="190">
        <v>14246</v>
      </c>
      <c r="D23" s="190">
        <v>5732</v>
      </c>
      <c r="E23" s="309">
        <f>+B23/ALLOC!B26</f>
        <v>0.56974286720676293</v>
      </c>
      <c r="F23" s="147">
        <v>401</v>
      </c>
      <c r="G23" s="148">
        <v>2461</v>
      </c>
      <c r="H23" s="190">
        <v>1629</v>
      </c>
      <c r="I23" s="148">
        <v>1979</v>
      </c>
      <c r="J23" s="190">
        <v>2992</v>
      </c>
      <c r="K23" s="148">
        <v>1860</v>
      </c>
      <c r="L23" s="148">
        <v>339</v>
      </c>
      <c r="M23" s="149">
        <v>1279</v>
      </c>
    </row>
    <row r="24" spans="1:13" x14ac:dyDescent="0.2">
      <c r="A24" s="38" t="s">
        <v>56</v>
      </c>
      <c r="B24" s="188">
        <v>17791</v>
      </c>
      <c r="C24" s="190">
        <v>38872</v>
      </c>
      <c r="D24" s="190">
        <v>15767</v>
      </c>
      <c r="E24" s="309">
        <f>+B24/ALLOC!B27</f>
        <v>0.54345236276995446</v>
      </c>
      <c r="F24" s="147">
        <v>1127</v>
      </c>
      <c r="G24" s="148">
        <v>6432</v>
      </c>
      <c r="H24" s="190">
        <v>4548</v>
      </c>
      <c r="I24" s="190">
        <v>5684</v>
      </c>
      <c r="J24" s="148">
        <v>8507</v>
      </c>
      <c r="K24" s="148">
        <v>5315</v>
      </c>
      <c r="L24" s="148">
        <v>774</v>
      </c>
      <c r="M24" s="189">
        <v>3195</v>
      </c>
    </row>
    <row r="25" spans="1:13" x14ac:dyDescent="0.2">
      <c r="A25" s="355" t="s">
        <v>62</v>
      </c>
      <c r="B25" s="172">
        <v>1395</v>
      </c>
      <c r="C25" s="337">
        <v>3088</v>
      </c>
      <c r="D25" s="337">
        <v>1215</v>
      </c>
      <c r="E25" s="309">
        <f>+B25/ALLOC!B28</f>
        <v>0.60311284046692604</v>
      </c>
      <c r="F25" s="356">
        <v>84</v>
      </c>
      <c r="G25" s="173">
        <v>538</v>
      </c>
      <c r="H25" s="173">
        <v>300</v>
      </c>
      <c r="I25" s="173">
        <v>473</v>
      </c>
      <c r="J25" s="173">
        <v>645</v>
      </c>
      <c r="K25" s="173">
        <v>394</v>
      </c>
      <c r="L25" s="173">
        <v>65</v>
      </c>
      <c r="M25" s="174">
        <v>291</v>
      </c>
    </row>
    <row r="26" spans="1:13" x14ac:dyDescent="0.2">
      <c r="A26" s="38" t="s">
        <v>40</v>
      </c>
      <c r="B26" s="146">
        <v>1211</v>
      </c>
      <c r="C26" s="190">
        <v>2678</v>
      </c>
      <c r="D26" s="190">
        <v>1041</v>
      </c>
      <c r="E26" s="309">
        <f>+B26/ALLOC!B29</f>
        <v>0.6731517509727627</v>
      </c>
      <c r="F26" s="147">
        <v>83</v>
      </c>
      <c r="G26" s="148">
        <v>418</v>
      </c>
      <c r="H26" s="148">
        <v>306</v>
      </c>
      <c r="I26" s="148">
        <v>404</v>
      </c>
      <c r="J26" s="148">
        <v>572</v>
      </c>
      <c r="K26" s="148">
        <v>280</v>
      </c>
      <c r="L26" s="148">
        <v>87</v>
      </c>
      <c r="M26" s="149">
        <v>272</v>
      </c>
    </row>
    <row r="27" spans="1:13" x14ac:dyDescent="0.2">
      <c r="A27" s="38" t="s">
        <v>41</v>
      </c>
      <c r="B27" s="146">
        <v>947</v>
      </c>
      <c r="C27" s="190">
        <v>2185</v>
      </c>
      <c r="D27" s="190">
        <v>910</v>
      </c>
      <c r="E27" s="309">
        <f>+B27/ALLOC!B30</f>
        <v>0.47731854838709675</v>
      </c>
      <c r="F27" s="147">
        <v>76</v>
      </c>
      <c r="G27" s="148">
        <v>356</v>
      </c>
      <c r="H27" s="148">
        <v>234</v>
      </c>
      <c r="I27" s="148">
        <v>281</v>
      </c>
      <c r="J27" s="148">
        <v>405</v>
      </c>
      <c r="K27" s="148">
        <v>268</v>
      </c>
      <c r="L27" s="148">
        <v>51</v>
      </c>
      <c r="M27" s="149">
        <v>223</v>
      </c>
    </row>
    <row r="28" spans="1:13" x14ac:dyDescent="0.2">
      <c r="A28" s="38" t="s">
        <v>42</v>
      </c>
      <c r="B28" s="146">
        <v>2036</v>
      </c>
      <c r="C28" s="190">
        <v>4406</v>
      </c>
      <c r="D28" s="190">
        <v>1714</v>
      </c>
      <c r="E28" s="309">
        <f>+B28/ALLOC!B31</f>
        <v>0.49072065557965777</v>
      </c>
      <c r="F28" s="147">
        <v>148</v>
      </c>
      <c r="G28" s="148">
        <v>710</v>
      </c>
      <c r="H28" s="148">
        <v>527</v>
      </c>
      <c r="I28" s="148">
        <v>651</v>
      </c>
      <c r="J28" s="148">
        <v>932</v>
      </c>
      <c r="K28" s="148">
        <v>576</v>
      </c>
      <c r="L28" s="148">
        <v>105</v>
      </c>
      <c r="M28" s="149">
        <v>423</v>
      </c>
    </row>
    <row r="29" spans="1:13" x14ac:dyDescent="0.2">
      <c r="A29" s="38" t="s">
        <v>46</v>
      </c>
      <c r="B29" s="146">
        <v>1569</v>
      </c>
      <c r="C29" s="190">
        <v>3427</v>
      </c>
      <c r="D29" s="190">
        <v>1384</v>
      </c>
      <c r="E29" s="309">
        <f>+B29/ALLOC!B32</f>
        <v>0.49031249999999998</v>
      </c>
      <c r="F29" s="147">
        <v>115</v>
      </c>
      <c r="G29" s="148">
        <v>576</v>
      </c>
      <c r="H29" s="148">
        <v>386</v>
      </c>
      <c r="I29" s="148">
        <v>492</v>
      </c>
      <c r="J29" s="148">
        <v>722</v>
      </c>
      <c r="K29" s="148">
        <v>467</v>
      </c>
      <c r="L29" s="148">
        <v>76</v>
      </c>
      <c r="M29" s="149">
        <v>304</v>
      </c>
    </row>
    <row r="30" spans="1:13" x14ac:dyDescent="0.2">
      <c r="A30" s="38" t="s">
        <v>55</v>
      </c>
      <c r="B30" s="188">
        <v>11250</v>
      </c>
      <c r="C30" s="190">
        <v>27665</v>
      </c>
      <c r="D30" s="190">
        <v>12711</v>
      </c>
      <c r="E30" s="309">
        <f>+B30/ALLOC!B33</f>
        <v>0.61124694376528121</v>
      </c>
      <c r="F30" s="147">
        <v>966</v>
      </c>
      <c r="G30" s="148">
        <v>4342</v>
      </c>
      <c r="H30" s="190">
        <v>2741</v>
      </c>
      <c r="I30" s="148">
        <v>3201</v>
      </c>
      <c r="J30" s="148">
        <v>4547</v>
      </c>
      <c r="K30" s="190">
        <v>4019</v>
      </c>
      <c r="L30" s="148">
        <v>506</v>
      </c>
      <c r="M30" s="149">
        <v>2178</v>
      </c>
    </row>
    <row r="31" spans="1:13" x14ac:dyDescent="0.2">
      <c r="A31" s="38" t="s">
        <v>53</v>
      </c>
      <c r="B31" s="188">
        <v>7413</v>
      </c>
      <c r="C31" s="190">
        <v>16920</v>
      </c>
      <c r="D31" s="190">
        <v>6787</v>
      </c>
      <c r="E31" s="309">
        <f>+B31/ALLOC!B34</f>
        <v>0.59114832535885165</v>
      </c>
      <c r="F31" s="147">
        <v>493</v>
      </c>
      <c r="G31" s="190">
        <v>2638</v>
      </c>
      <c r="H31" s="148">
        <v>1733</v>
      </c>
      <c r="I31" s="148">
        <v>2549</v>
      </c>
      <c r="J31" s="190">
        <v>3233</v>
      </c>
      <c r="K31" s="148">
        <v>1973</v>
      </c>
      <c r="L31" s="148">
        <v>542</v>
      </c>
      <c r="M31" s="149">
        <v>1665</v>
      </c>
    </row>
    <row r="32" spans="1:13" x14ac:dyDescent="0.2">
      <c r="A32" s="38" t="s">
        <v>57</v>
      </c>
      <c r="B32" s="188">
        <v>1027</v>
      </c>
      <c r="C32" s="190">
        <v>2297</v>
      </c>
      <c r="D32" s="190">
        <v>897</v>
      </c>
      <c r="E32" s="309">
        <f>+B32/ALLOC!B35</f>
        <v>0.61423444976076558</v>
      </c>
      <c r="F32" s="147">
        <v>54</v>
      </c>
      <c r="G32" s="148">
        <v>382</v>
      </c>
      <c r="H32" s="190">
        <v>215</v>
      </c>
      <c r="I32" s="148">
        <v>376</v>
      </c>
      <c r="J32" s="148">
        <v>458</v>
      </c>
      <c r="K32" s="148">
        <v>270</v>
      </c>
      <c r="L32" s="148">
        <v>75</v>
      </c>
      <c r="M32" s="189">
        <v>224</v>
      </c>
    </row>
    <row r="33" spans="1:19" x14ac:dyDescent="0.2">
      <c r="A33" s="38" t="s">
        <v>45</v>
      </c>
      <c r="B33" s="188">
        <v>13895</v>
      </c>
      <c r="C33" s="190">
        <v>32169</v>
      </c>
      <c r="D33" s="190">
        <v>13733</v>
      </c>
      <c r="E33" s="309">
        <f>+B33/ALLOC!B37</f>
        <v>3.7788958389991842</v>
      </c>
      <c r="F33" s="147">
        <v>1197</v>
      </c>
      <c r="G33" s="190">
        <v>5211</v>
      </c>
      <c r="H33" s="148">
        <v>3169</v>
      </c>
      <c r="I33" s="148">
        <v>4318</v>
      </c>
      <c r="J33" s="148">
        <v>5965</v>
      </c>
      <c r="K33" s="148">
        <v>4288</v>
      </c>
      <c r="L33" s="148">
        <v>734</v>
      </c>
      <c r="M33" s="189">
        <v>2908</v>
      </c>
    </row>
    <row r="34" spans="1:19" x14ac:dyDescent="0.2">
      <c r="A34" s="38" t="s">
        <v>47</v>
      </c>
      <c r="B34" s="146">
        <v>2035</v>
      </c>
      <c r="C34" s="190">
        <v>4484</v>
      </c>
      <c r="D34" s="190">
        <v>1740</v>
      </c>
      <c r="E34" s="309">
        <f>+B34/ALLOC!B38</f>
        <v>7.0466428892967212E-2</v>
      </c>
      <c r="F34" s="147">
        <v>131</v>
      </c>
      <c r="G34" s="148">
        <v>695</v>
      </c>
      <c r="H34" s="148">
        <v>503</v>
      </c>
      <c r="I34" s="148">
        <v>706</v>
      </c>
      <c r="J34" s="148">
        <v>893</v>
      </c>
      <c r="K34" s="148">
        <v>543</v>
      </c>
      <c r="L34" s="148">
        <v>156</v>
      </c>
      <c r="M34" s="149">
        <v>443</v>
      </c>
    </row>
    <row r="35" spans="1:19" ht="13.5" thickBot="1" x14ac:dyDescent="0.25">
      <c r="A35" s="38" t="s">
        <v>58</v>
      </c>
      <c r="B35" s="188">
        <v>15407</v>
      </c>
      <c r="C35" s="190">
        <v>33996</v>
      </c>
      <c r="D35" s="190">
        <v>14133</v>
      </c>
      <c r="E35" s="309">
        <f>+B35/ALLOC!B38</f>
        <v>0.53350185255722149</v>
      </c>
      <c r="F35" s="147">
        <v>1081</v>
      </c>
      <c r="G35" s="190">
        <v>5561</v>
      </c>
      <c r="H35" s="148">
        <v>3666</v>
      </c>
      <c r="I35" s="190">
        <v>5099</v>
      </c>
      <c r="J35" s="148">
        <v>7338</v>
      </c>
      <c r="K35" s="190">
        <v>4790</v>
      </c>
      <c r="L35" s="190">
        <v>746</v>
      </c>
      <c r="M35" s="149">
        <v>2533</v>
      </c>
    </row>
    <row r="36" spans="1:19" ht="26.25" customHeight="1" thickTop="1" thickBot="1" x14ac:dyDescent="0.25">
      <c r="A36" s="399" t="s">
        <v>309</v>
      </c>
      <c r="B36" s="368">
        <v>332</v>
      </c>
      <c r="C36" s="344">
        <v>721</v>
      </c>
      <c r="D36" s="344">
        <v>323</v>
      </c>
      <c r="E36" s="309">
        <f>+B36/ALLOC!B39</f>
        <v>0.52119309262166402</v>
      </c>
      <c r="F36" s="369">
        <v>51</v>
      </c>
      <c r="G36" s="370">
        <v>189</v>
      </c>
      <c r="H36" s="370">
        <v>52</v>
      </c>
      <c r="I36" s="370">
        <v>40</v>
      </c>
      <c r="J36" s="370">
        <v>152</v>
      </c>
      <c r="K36" s="370">
        <v>133</v>
      </c>
      <c r="L36" s="370">
        <v>11</v>
      </c>
      <c r="M36" s="371">
        <v>36</v>
      </c>
    </row>
    <row r="37" spans="1:19" s="15" customFormat="1" ht="14.25" thickTop="1" thickBot="1" x14ac:dyDescent="0.25">
      <c r="A37" s="58" t="s">
        <v>63</v>
      </c>
      <c r="B37" s="74">
        <v>154785</v>
      </c>
      <c r="C37" s="74">
        <v>358403</v>
      </c>
      <c r="D37" s="74">
        <v>155886</v>
      </c>
      <c r="E37" s="318">
        <v>0.54420130367828534</v>
      </c>
      <c r="F37" s="74">
        <v>11844</v>
      </c>
      <c r="G37" s="74">
        <v>58253</v>
      </c>
      <c r="H37" s="74">
        <v>36541</v>
      </c>
      <c r="I37" s="74">
        <v>48147</v>
      </c>
      <c r="J37" s="74">
        <v>69486</v>
      </c>
      <c r="K37" s="74">
        <v>50032</v>
      </c>
      <c r="L37" s="74">
        <v>7309</v>
      </c>
      <c r="M37" s="73">
        <v>27958</v>
      </c>
    </row>
    <row r="38" spans="1:19" s="15" customFormat="1" ht="4.5" customHeight="1" thickTop="1" x14ac:dyDescent="0.2">
      <c r="A38" s="90"/>
      <c r="B38" s="91"/>
      <c r="C38" s="91"/>
      <c r="D38" s="91"/>
      <c r="E38" s="310"/>
      <c r="F38" s="91"/>
      <c r="G38" s="91"/>
      <c r="H38" s="91"/>
      <c r="I38" s="91"/>
      <c r="J38" s="91"/>
      <c r="K38" s="91"/>
      <c r="L38" s="91"/>
      <c r="M38" s="91"/>
    </row>
    <row r="39" spans="1:19" s="197" customFormat="1" ht="21.75" customHeight="1" x14ac:dyDescent="0.2">
      <c r="A39" s="322" t="s">
        <v>297</v>
      </c>
      <c r="B39" s="325">
        <v>-6.9672998825952232E-3</v>
      </c>
      <c r="C39" s="325">
        <v>-1.33461435756543E-2</v>
      </c>
      <c r="D39" s="325">
        <v>-1.9843814841362658E-2</v>
      </c>
      <c r="E39" s="325">
        <v>-2.2573665578856608E-2</v>
      </c>
      <c r="F39" s="325">
        <v>-2.7745854539484485E-2</v>
      </c>
      <c r="G39" s="325">
        <v>-8.1556902540352791E-3</v>
      </c>
      <c r="H39" s="325">
        <v>-1.869108682224669E-2</v>
      </c>
      <c r="I39" s="325">
        <v>8.9480301760268225E-3</v>
      </c>
      <c r="J39" s="325">
        <v>8.8857914452478443E-3</v>
      </c>
      <c r="K39" s="325">
        <v>-9.0711031887502468E-3</v>
      </c>
      <c r="L39" s="325">
        <v>-8.4113417446750778E-3</v>
      </c>
      <c r="M39" s="325">
        <v>-4.0431081823174078E-2</v>
      </c>
    </row>
    <row r="40" spans="1:19" ht="18" x14ac:dyDescent="0.2">
      <c r="A40" s="2" t="str">
        <f>ALLOC!A43</f>
        <v>Sources : FR6 de septembre 2020 - CAF de La Réunion</v>
      </c>
      <c r="B40" s="105" t="s">
        <v>278</v>
      </c>
      <c r="C40" s="108"/>
      <c r="D40" s="108"/>
      <c r="E40" s="108"/>
      <c r="F40" s="106"/>
      <c r="G40" s="108"/>
      <c r="H40" s="113"/>
      <c r="I40" s="108"/>
      <c r="J40" s="108"/>
      <c r="K40" s="108"/>
      <c r="L40" s="108"/>
    </row>
    <row r="41" spans="1:19" x14ac:dyDescent="0.2">
      <c r="A41" s="2"/>
      <c r="B41" s="107" t="s">
        <v>296</v>
      </c>
      <c r="C41" s="108"/>
      <c r="D41" s="108"/>
      <c r="E41" s="108"/>
      <c r="F41" s="106"/>
      <c r="G41" s="108"/>
      <c r="H41" s="113"/>
      <c r="I41" s="108"/>
      <c r="J41" s="108"/>
      <c r="K41" s="108"/>
      <c r="L41" s="108"/>
    </row>
    <row r="42" spans="1:19" x14ac:dyDescent="0.2">
      <c r="A42" s="2"/>
      <c r="B42" s="106" t="s">
        <v>257</v>
      </c>
      <c r="C42" s="108"/>
      <c r="D42" s="108"/>
      <c r="E42" s="108"/>
      <c r="F42" s="106"/>
      <c r="G42" s="108"/>
      <c r="H42" s="113"/>
      <c r="I42" s="108"/>
      <c r="J42" s="108"/>
      <c r="K42" s="108"/>
      <c r="L42" s="108"/>
    </row>
    <row r="43" spans="1:19" x14ac:dyDescent="0.2">
      <c r="A43" s="2"/>
      <c r="B43" s="527" t="s">
        <v>313</v>
      </c>
      <c r="C43" s="527"/>
      <c r="D43" s="527"/>
      <c r="E43" s="527"/>
      <c r="F43" s="527"/>
      <c r="G43" s="527"/>
      <c r="H43" s="527"/>
      <c r="I43" s="527"/>
      <c r="J43" s="527"/>
      <c r="K43" s="527"/>
      <c r="L43" s="527"/>
      <c r="M43" s="527"/>
    </row>
    <row r="44" spans="1:19" s="8" customFormat="1" ht="11.25" customHeight="1" x14ac:dyDescent="0.2">
      <c r="B44" s="527"/>
      <c r="C44" s="527"/>
      <c r="D44" s="527"/>
      <c r="E44" s="527"/>
      <c r="F44" s="527"/>
      <c r="G44" s="527"/>
      <c r="H44" s="527"/>
      <c r="I44" s="527"/>
      <c r="J44" s="527"/>
      <c r="K44" s="527"/>
      <c r="L44" s="527"/>
      <c r="M44" s="527"/>
      <c r="N44" s="423"/>
      <c r="O44" s="423"/>
      <c r="P44" s="423"/>
      <c r="Q44" s="423"/>
      <c r="R44" s="423"/>
      <c r="S44" s="423"/>
    </row>
    <row r="45" spans="1:19" s="8" customFormat="1" ht="11.25" x14ac:dyDescent="0.2">
      <c r="B45" s="423"/>
      <c r="C45" s="423"/>
      <c r="D45" s="423"/>
      <c r="E45" s="423"/>
      <c r="F45" s="423"/>
      <c r="G45" s="423"/>
      <c r="H45" s="423"/>
      <c r="I45" s="423"/>
      <c r="J45" s="423"/>
      <c r="K45" s="423"/>
      <c r="L45" s="423"/>
      <c r="M45" s="423"/>
      <c r="N45" s="423"/>
      <c r="O45" s="423"/>
      <c r="P45" s="423"/>
      <c r="Q45" s="423"/>
      <c r="R45" s="423"/>
      <c r="S45" s="423"/>
    </row>
    <row r="46" spans="1:19" s="8" customFormat="1" ht="11.25" x14ac:dyDescent="0.2">
      <c r="B46" s="12"/>
      <c r="C46" s="19"/>
      <c r="D46" s="19"/>
      <c r="E46" s="19"/>
      <c r="F46" s="19"/>
      <c r="G46" s="19"/>
      <c r="H46" s="19"/>
      <c r="I46" s="19"/>
      <c r="J46" s="19"/>
      <c r="K46" s="19"/>
      <c r="L46" s="19"/>
    </row>
    <row r="47" spans="1:19" s="8" customFormat="1" ht="11.25" x14ac:dyDescent="0.2">
      <c r="B47" s="18"/>
      <c r="C47" s="19"/>
      <c r="D47" s="19"/>
      <c r="E47" s="19"/>
      <c r="F47" s="19"/>
      <c r="G47" s="19"/>
      <c r="H47" s="19"/>
      <c r="I47" s="19"/>
      <c r="J47" s="19"/>
      <c r="K47" s="19"/>
      <c r="L47" s="19"/>
    </row>
    <row r="48" spans="1:19" s="8" customFormat="1" ht="11.25" x14ac:dyDescent="0.2">
      <c r="B48" s="46"/>
      <c r="C48" s="14"/>
      <c r="D48" s="14"/>
      <c r="E48" s="14"/>
      <c r="F48" s="14"/>
      <c r="G48" s="14"/>
      <c r="H48" s="14"/>
      <c r="I48" s="14"/>
      <c r="J48" s="14"/>
      <c r="K48" s="14"/>
      <c r="L48" s="14"/>
    </row>
    <row r="49" spans="2:12" s="8" customFormat="1" ht="11.25" x14ac:dyDescent="0.2">
      <c r="B49" s="47"/>
      <c r="C49" s="19"/>
      <c r="D49" s="19"/>
      <c r="E49" s="19"/>
      <c r="F49" s="19"/>
      <c r="G49" s="19"/>
      <c r="H49" s="19"/>
      <c r="I49" s="19"/>
      <c r="J49" s="19"/>
      <c r="K49" s="19"/>
      <c r="L49" s="19"/>
    </row>
    <row r="50" spans="2:12" s="8" customFormat="1" ht="22.5" customHeight="1" x14ac:dyDescent="0.2">
      <c r="B50" s="18"/>
      <c r="C50" s="19"/>
      <c r="D50" s="19"/>
      <c r="E50" s="19"/>
      <c r="F50" s="19"/>
      <c r="G50" s="19"/>
      <c r="H50" s="19"/>
      <c r="I50" s="20"/>
      <c r="J50" s="19"/>
      <c r="K50" s="19"/>
      <c r="L50" s="19"/>
    </row>
    <row r="51" spans="2:12" s="8" customFormat="1" ht="11.25" x14ac:dyDescent="0.2">
      <c r="B51" s="18"/>
      <c r="C51" s="19"/>
      <c r="D51" s="19"/>
      <c r="E51" s="19"/>
      <c r="F51" s="19"/>
      <c r="G51" s="19"/>
      <c r="H51" s="19"/>
      <c r="I51" s="20"/>
      <c r="J51" s="19"/>
      <c r="K51" s="19"/>
      <c r="L51" s="19"/>
    </row>
    <row r="52" spans="2:12" s="8" customFormat="1" ht="20.25" customHeight="1" x14ac:dyDescent="0.2">
      <c r="B52" s="18"/>
      <c r="C52" s="19"/>
      <c r="D52" s="19"/>
      <c r="E52" s="19"/>
      <c r="F52" s="19"/>
      <c r="G52" s="19"/>
      <c r="H52" s="19"/>
      <c r="I52" s="19"/>
      <c r="J52" s="19"/>
      <c r="K52" s="19"/>
      <c r="L52" s="19"/>
    </row>
    <row r="53" spans="2:12" s="8" customFormat="1" ht="11.25" x14ac:dyDescent="0.2">
      <c r="B53" s="18"/>
      <c r="C53" s="19"/>
      <c r="D53" s="19"/>
      <c r="E53" s="19"/>
      <c r="F53" s="19"/>
      <c r="G53" s="19"/>
      <c r="H53" s="19"/>
      <c r="I53" s="19"/>
      <c r="J53" s="19"/>
      <c r="K53" s="19"/>
      <c r="L53" s="19"/>
    </row>
    <row r="54" spans="2:12" s="8" customFormat="1" ht="19.5" customHeight="1" x14ac:dyDescent="0.2">
      <c r="B54" s="14"/>
      <c r="C54" s="14"/>
      <c r="D54" s="14"/>
      <c r="E54" s="14"/>
      <c r="F54" s="14"/>
      <c r="G54" s="14"/>
      <c r="H54" s="14"/>
      <c r="I54" s="14"/>
      <c r="J54" s="14"/>
      <c r="K54" s="14"/>
      <c r="L54" s="14"/>
    </row>
    <row r="55" spans="2:12" s="8" customFormat="1" ht="11.25" x14ac:dyDescent="0.2">
      <c r="B55" s="21"/>
      <c r="C55" s="22"/>
      <c r="D55" s="22"/>
      <c r="E55" s="22"/>
      <c r="F55" s="22"/>
      <c r="G55" s="22"/>
      <c r="H55" s="22"/>
      <c r="I55" s="22"/>
      <c r="J55" s="22"/>
      <c r="K55" s="22"/>
      <c r="L55" s="22"/>
    </row>
    <row r="56" spans="2:12" s="8" customFormat="1" ht="22.5" customHeight="1" x14ac:dyDescent="0.2">
      <c r="B56" s="14"/>
      <c r="C56" s="14"/>
      <c r="D56" s="14"/>
      <c r="E56" s="14"/>
      <c r="F56" s="14"/>
      <c r="G56" s="14"/>
      <c r="H56" s="14"/>
      <c r="I56" s="14"/>
      <c r="J56" s="14"/>
      <c r="K56" s="14"/>
      <c r="L56" s="14"/>
    </row>
    <row r="57" spans="2:12" s="8" customFormat="1" ht="11.25" x14ac:dyDescent="0.2">
      <c r="B57" s="21"/>
      <c r="C57" s="22"/>
      <c r="D57" s="22"/>
      <c r="E57" s="22"/>
      <c r="F57" s="22"/>
      <c r="G57" s="22"/>
      <c r="H57" s="22"/>
      <c r="I57" s="22"/>
      <c r="J57" s="22"/>
      <c r="K57" s="22"/>
      <c r="L57" s="22"/>
    </row>
    <row r="58" spans="2:12" s="8" customFormat="1" ht="19.5" customHeight="1" x14ac:dyDescent="0.2">
      <c r="B58" s="14"/>
      <c r="C58" s="14"/>
      <c r="D58" s="14"/>
      <c r="E58" s="14"/>
      <c r="F58" s="14"/>
      <c r="G58" s="14"/>
      <c r="H58" s="14"/>
      <c r="I58" s="14"/>
      <c r="J58" s="14"/>
      <c r="K58" s="14"/>
      <c r="L58" s="14"/>
    </row>
    <row r="59" spans="2:12" s="8" customFormat="1" ht="11.25" x14ac:dyDescent="0.2">
      <c r="B59" s="21"/>
      <c r="C59" s="22"/>
      <c r="D59" s="22"/>
      <c r="E59" s="22"/>
      <c r="F59" s="22"/>
      <c r="G59" s="22"/>
      <c r="H59" s="22"/>
      <c r="I59" s="22"/>
      <c r="J59" s="22"/>
      <c r="K59" s="22"/>
      <c r="L59" s="22"/>
    </row>
    <row r="60" spans="2:12" x14ac:dyDescent="0.2">
      <c r="B60" s="14"/>
      <c r="C60" s="14"/>
      <c r="D60" s="14"/>
      <c r="E60" s="14"/>
      <c r="F60" s="14"/>
      <c r="G60" s="14"/>
      <c r="H60" s="14"/>
      <c r="I60" s="14"/>
      <c r="J60" s="14"/>
      <c r="K60" s="14"/>
      <c r="L60" s="14"/>
    </row>
    <row r="61" spans="2:12" x14ac:dyDescent="0.2">
      <c r="B61" s="21"/>
      <c r="C61" s="22"/>
      <c r="D61" s="22"/>
      <c r="E61" s="22"/>
      <c r="F61" s="22"/>
      <c r="G61" s="22"/>
      <c r="H61" s="22"/>
      <c r="I61" s="22"/>
      <c r="J61" s="22"/>
      <c r="K61" s="22"/>
      <c r="L61" s="22"/>
    </row>
    <row r="62" spans="2:12" x14ac:dyDescent="0.2">
      <c r="B62" s="14"/>
      <c r="C62" s="14"/>
      <c r="D62" s="14"/>
      <c r="E62" s="14"/>
      <c r="F62" s="14"/>
      <c r="G62" s="14"/>
      <c r="H62" s="14"/>
      <c r="I62" s="14"/>
      <c r="J62" s="14"/>
      <c r="K62" s="14"/>
      <c r="L62" s="14"/>
    </row>
    <row r="63" spans="2:12" x14ac:dyDescent="0.2">
      <c r="B63" s="8"/>
      <c r="C63" s="8"/>
      <c r="D63" s="8"/>
      <c r="E63" s="8"/>
      <c r="F63" s="8"/>
      <c r="G63" s="8"/>
      <c r="H63" s="8"/>
      <c r="I63" s="8"/>
      <c r="J63" s="8"/>
      <c r="K63" s="8"/>
      <c r="L63" s="8"/>
    </row>
  </sheetData>
  <mergeCells count="11">
    <mergeCell ref="C5:L6"/>
    <mergeCell ref="B3:L3"/>
    <mergeCell ref="E10:E11"/>
    <mergeCell ref="D10:D11"/>
    <mergeCell ref="C10:C11"/>
    <mergeCell ref="J10:M10"/>
    <mergeCell ref="B43:M44"/>
    <mergeCell ref="A9:A11"/>
    <mergeCell ref="B9:M9"/>
    <mergeCell ref="B10:B11"/>
    <mergeCell ref="F10:I10"/>
  </mergeCells>
  <hyperlinks>
    <hyperlink ref="A8" location="Sommaire!A1" display="Sommaire" xr:uid="{00000000-0004-0000-0700-000000000000}"/>
  </hyperlinks>
  <pageMargins left="0.39370078740157483" right="0.39370078740157483" top="0.59055118110236227" bottom="0.59055118110236227" header="0.51181102362204722" footer="0.51181102362204722"/>
  <pageSetup paperSize="9" scale="83" fitToWidth="3" orientation="landscape" r:id="rId1"/>
  <headerFooter alignWithMargins="0">
    <oddHeader>&amp;R&amp;"Arial,Italique"&amp;8Observatoire Statistiques et Etudes - CAF de la Réunion - Janvier 2022</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8">
    <pageSetUpPr fitToPage="1"/>
  </sheetPr>
  <dimension ref="A3:P60"/>
  <sheetViews>
    <sheetView showGridLines="0" topLeftCell="A13" zoomScaleNormal="100" zoomScaleSheetLayoutView="90" workbookViewId="0">
      <selection activeCell="A36" sqref="A36:XFD36"/>
    </sheetView>
  </sheetViews>
  <sheetFormatPr baseColWidth="10" defaultColWidth="11.42578125" defaultRowHeight="12.75" x14ac:dyDescent="0.2"/>
  <cols>
    <col min="1" max="1" width="17.140625" style="4" customWidth="1"/>
    <col min="2" max="2" width="13.5703125" style="4" customWidth="1"/>
    <col min="3" max="5" width="14" style="4" customWidth="1"/>
    <col min="6" max="7" width="11.28515625" style="4" customWidth="1"/>
    <col min="8" max="13" width="14" style="4" customWidth="1"/>
    <col min="14" max="14" width="11.42578125" style="4"/>
    <col min="15" max="15" width="13.140625" style="4" customWidth="1"/>
    <col min="16" max="16384" width="11.42578125" style="4"/>
  </cols>
  <sheetData>
    <row r="3" spans="1:15" x14ac:dyDescent="0.2">
      <c r="B3" s="505" t="str">
        <f>ALLOC!B3</f>
        <v>LES ALLOCATAIRES DE LA CAF DE LA REUNION EN 2020</v>
      </c>
      <c r="C3" s="505"/>
      <c r="D3" s="505"/>
      <c r="E3" s="505"/>
      <c r="F3" s="505"/>
      <c r="G3" s="505"/>
      <c r="H3" s="505"/>
      <c r="I3" s="505"/>
      <c r="J3" s="505"/>
      <c r="K3" s="505"/>
      <c r="L3" s="505"/>
      <c r="M3" s="505"/>
      <c r="N3" s="505"/>
      <c r="O3" s="505"/>
    </row>
    <row r="5" spans="1:15" x14ac:dyDescent="0.2">
      <c r="C5" s="511" t="s">
        <v>137</v>
      </c>
      <c r="D5" s="511"/>
      <c r="E5" s="511"/>
      <c r="F5" s="511"/>
      <c r="G5" s="511"/>
      <c r="H5" s="511"/>
      <c r="I5" s="511"/>
      <c r="J5" s="511"/>
      <c r="K5" s="511"/>
      <c r="L5" s="511"/>
      <c r="M5" s="511"/>
      <c r="N5" s="511"/>
      <c r="O5" s="13"/>
    </row>
    <row r="6" spans="1:15" s="96" customFormat="1" x14ac:dyDescent="0.2">
      <c r="C6" s="511"/>
      <c r="D6" s="511"/>
      <c r="E6" s="511"/>
      <c r="F6" s="511"/>
      <c r="G6" s="511"/>
      <c r="H6" s="511"/>
      <c r="I6" s="511"/>
      <c r="J6" s="511"/>
      <c r="K6" s="511"/>
      <c r="L6" s="511"/>
      <c r="M6" s="511"/>
      <c r="N6" s="511"/>
      <c r="O6" s="13"/>
    </row>
    <row r="7" spans="1:15" ht="15" customHeight="1" x14ac:dyDescent="0.2"/>
    <row r="8" spans="1:15" ht="18" customHeight="1" thickBot="1" x14ac:dyDescent="0.25">
      <c r="A8" s="62" t="s">
        <v>166</v>
      </c>
      <c r="B8" s="9"/>
      <c r="C8" s="9"/>
      <c r="D8" s="9"/>
      <c r="E8" s="9"/>
      <c r="F8" s="9"/>
      <c r="G8" s="9"/>
      <c r="H8" s="9"/>
      <c r="I8" s="9"/>
      <c r="J8" s="9"/>
      <c r="K8" s="9"/>
      <c r="L8" s="9"/>
      <c r="M8" s="9"/>
      <c r="N8" s="9"/>
      <c r="O8" s="9"/>
    </row>
    <row r="9" spans="1:15" s="16" customFormat="1" ht="17.25" customHeight="1" thickTop="1" thickBot="1" x14ac:dyDescent="0.25">
      <c r="A9" s="517" t="s">
        <v>32</v>
      </c>
      <c r="B9" s="656" t="s">
        <v>149</v>
      </c>
      <c r="C9" s="657"/>
      <c r="D9" s="657"/>
      <c r="E9" s="657"/>
      <c r="F9" s="657"/>
      <c r="G9" s="657"/>
      <c r="H9" s="653" t="s">
        <v>139</v>
      </c>
      <c r="I9" s="654"/>
      <c r="J9" s="654"/>
      <c r="K9" s="655"/>
      <c r="L9" s="653" t="s">
        <v>202</v>
      </c>
      <c r="M9" s="654"/>
      <c r="N9" s="655"/>
      <c r="O9" s="578" t="s">
        <v>148</v>
      </c>
    </row>
    <row r="10" spans="1:15" s="16" customFormat="1" ht="39" customHeight="1" thickTop="1" thickBot="1" x14ac:dyDescent="0.25">
      <c r="A10" s="518"/>
      <c r="B10" s="25" t="s">
        <v>150</v>
      </c>
      <c r="C10" s="26" t="s">
        <v>151</v>
      </c>
      <c r="D10" s="26" t="s">
        <v>152</v>
      </c>
      <c r="E10" s="26" t="s">
        <v>153</v>
      </c>
      <c r="F10" s="26" t="s">
        <v>154</v>
      </c>
      <c r="G10" s="68" t="s">
        <v>201</v>
      </c>
      <c r="H10" s="64" t="s">
        <v>155</v>
      </c>
      <c r="I10" s="63" t="s">
        <v>156</v>
      </c>
      <c r="J10" s="63" t="s">
        <v>157</v>
      </c>
      <c r="K10" s="88">
        <v>1</v>
      </c>
      <c r="L10" s="65" t="s">
        <v>147</v>
      </c>
      <c r="M10" s="66" t="s">
        <v>159</v>
      </c>
      <c r="N10" s="67" t="s">
        <v>158</v>
      </c>
      <c r="O10" s="576"/>
    </row>
    <row r="11" spans="1:15" ht="13.5" thickTop="1" x14ac:dyDescent="0.2">
      <c r="A11" s="34" t="s">
        <v>39</v>
      </c>
      <c r="B11" s="185">
        <v>218</v>
      </c>
      <c r="C11" s="187">
        <v>682</v>
      </c>
      <c r="D11" s="187">
        <v>1345</v>
      </c>
      <c r="E11" s="187">
        <v>1596</v>
      </c>
      <c r="F11" s="187">
        <v>98</v>
      </c>
      <c r="G11" s="192">
        <v>229</v>
      </c>
      <c r="H11" s="185">
        <v>1888</v>
      </c>
      <c r="I11" s="187">
        <v>475</v>
      </c>
      <c r="J11" s="187">
        <v>281</v>
      </c>
      <c r="K11" s="186">
        <v>1304</v>
      </c>
      <c r="L11" s="185">
        <v>1304</v>
      </c>
      <c r="M11" s="187">
        <v>1824</v>
      </c>
      <c r="N11" s="186">
        <v>820</v>
      </c>
      <c r="O11" s="140">
        <v>220</v>
      </c>
    </row>
    <row r="12" spans="1:15" x14ac:dyDescent="0.2">
      <c r="A12" s="35" t="s">
        <v>48</v>
      </c>
      <c r="B12" s="188">
        <v>68</v>
      </c>
      <c r="C12" s="190">
        <v>288</v>
      </c>
      <c r="D12" s="190">
        <v>612</v>
      </c>
      <c r="E12" s="190">
        <v>823</v>
      </c>
      <c r="F12" s="190">
        <v>27</v>
      </c>
      <c r="G12" s="191">
        <v>87</v>
      </c>
      <c r="H12" s="188">
        <v>941</v>
      </c>
      <c r="I12" s="190">
        <v>234</v>
      </c>
      <c r="J12" s="190">
        <v>132</v>
      </c>
      <c r="K12" s="189">
        <v>513</v>
      </c>
      <c r="L12" s="188">
        <v>513</v>
      </c>
      <c r="M12" s="190">
        <v>875</v>
      </c>
      <c r="N12" s="189">
        <v>432</v>
      </c>
      <c r="O12" s="141">
        <v>85</v>
      </c>
    </row>
    <row r="13" spans="1:15" x14ac:dyDescent="0.2">
      <c r="A13" s="35" t="s">
        <v>49</v>
      </c>
      <c r="B13" s="188">
        <v>128</v>
      </c>
      <c r="C13" s="190">
        <v>652</v>
      </c>
      <c r="D13" s="190">
        <v>835</v>
      </c>
      <c r="E13" s="190">
        <v>689</v>
      </c>
      <c r="F13" s="190">
        <v>19</v>
      </c>
      <c r="G13" s="191">
        <v>107</v>
      </c>
      <c r="H13" s="188">
        <v>886</v>
      </c>
      <c r="I13" s="190">
        <v>255</v>
      </c>
      <c r="J13" s="190">
        <v>233</v>
      </c>
      <c r="K13" s="189">
        <v>954</v>
      </c>
      <c r="L13" s="188">
        <v>954</v>
      </c>
      <c r="M13" s="190">
        <v>1046</v>
      </c>
      <c r="N13" s="189">
        <v>328</v>
      </c>
      <c r="O13" s="141">
        <v>102</v>
      </c>
    </row>
    <row r="14" spans="1:15" x14ac:dyDescent="0.2">
      <c r="A14" s="35" t="s">
        <v>50</v>
      </c>
      <c r="B14" s="188">
        <v>842</v>
      </c>
      <c r="C14" s="190">
        <v>3213</v>
      </c>
      <c r="D14" s="190">
        <v>6516</v>
      </c>
      <c r="E14" s="190">
        <v>7192</v>
      </c>
      <c r="F14" s="190">
        <v>330</v>
      </c>
      <c r="G14" s="191">
        <v>975</v>
      </c>
      <c r="H14" s="188">
        <v>7552</v>
      </c>
      <c r="I14" s="190">
        <v>1858</v>
      </c>
      <c r="J14" s="190">
        <v>1483</v>
      </c>
      <c r="K14" s="189">
        <v>7232</v>
      </c>
      <c r="L14" s="188">
        <v>7232</v>
      </c>
      <c r="M14" s="190">
        <v>7590</v>
      </c>
      <c r="N14" s="189">
        <v>3303</v>
      </c>
      <c r="O14" s="141">
        <v>943</v>
      </c>
    </row>
    <row r="15" spans="1:15" x14ac:dyDescent="0.2">
      <c r="A15" s="35" t="s">
        <v>51</v>
      </c>
      <c r="B15" s="188">
        <v>665</v>
      </c>
      <c r="C15" s="190">
        <v>2430</v>
      </c>
      <c r="D15" s="190">
        <v>4812</v>
      </c>
      <c r="E15" s="190">
        <v>4677</v>
      </c>
      <c r="F15" s="190">
        <v>197</v>
      </c>
      <c r="G15" s="191">
        <v>549</v>
      </c>
      <c r="H15" s="188">
        <v>4819</v>
      </c>
      <c r="I15" s="190">
        <v>1207</v>
      </c>
      <c r="J15" s="190">
        <v>1146</v>
      </c>
      <c r="K15" s="189">
        <v>5630</v>
      </c>
      <c r="L15" s="188">
        <v>5630</v>
      </c>
      <c r="M15" s="190">
        <v>5124</v>
      </c>
      <c r="N15" s="189">
        <v>2048</v>
      </c>
      <c r="O15" s="141">
        <v>528</v>
      </c>
    </row>
    <row r="16" spans="1:15" x14ac:dyDescent="0.2">
      <c r="A16" s="332" t="s">
        <v>60</v>
      </c>
      <c r="B16" s="333">
        <v>114</v>
      </c>
      <c r="C16" s="337">
        <v>481</v>
      </c>
      <c r="D16" s="337">
        <v>763</v>
      </c>
      <c r="E16" s="337">
        <v>618</v>
      </c>
      <c r="F16" s="337">
        <v>22</v>
      </c>
      <c r="G16" s="338">
        <v>110</v>
      </c>
      <c r="H16" s="333">
        <v>752</v>
      </c>
      <c r="I16" s="337">
        <v>242</v>
      </c>
      <c r="J16" s="337">
        <v>187</v>
      </c>
      <c r="K16" s="336">
        <v>819</v>
      </c>
      <c r="L16" s="333">
        <v>819</v>
      </c>
      <c r="M16" s="337">
        <v>919</v>
      </c>
      <c r="N16" s="336">
        <v>262</v>
      </c>
      <c r="O16" s="335">
        <v>108</v>
      </c>
    </row>
    <row r="17" spans="1:15" x14ac:dyDescent="0.2">
      <c r="A17" s="35" t="s">
        <v>52</v>
      </c>
      <c r="B17" s="188">
        <v>5625</v>
      </c>
      <c r="C17" s="190">
        <v>7463</v>
      </c>
      <c r="D17" s="190">
        <v>16057</v>
      </c>
      <c r="E17" s="190">
        <v>18213</v>
      </c>
      <c r="F17" s="190">
        <v>1752</v>
      </c>
      <c r="G17" s="191">
        <v>2604</v>
      </c>
      <c r="H17" s="188">
        <v>22111</v>
      </c>
      <c r="I17" s="190">
        <v>4959</v>
      </c>
      <c r="J17" s="190">
        <v>3371</v>
      </c>
      <c r="K17" s="189">
        <v>18736</v>
      </c>
      <c r="L17" s="188">
        <v>18736</v>
      </c>
      <c r="M17" s="190">
        <v>20874</v>
      </c>
      <c r="N17" s="189">
        <v>9567</v>
      </c>
      <c r="O17" s="141">
        <v>2537</v>
      </c>
    </row>
    <row r="18" spans="1:15" x14ac:dyDescent="0.2">
      <c r="A18" s="35" t="s">
        <v>59</v>
      </c>
      <c r="B18" s="188">
        <v>393</v>
      </c>
      <c r="C18" s="190">
        <v>1544</v>
      </c>
      <c r="D18" s="190">
        <v>3045</v>
      </c>
      <c r="E18" s="190">
        <v>4451</v>
      </c>
      <c r="F18" s="190">
        <v>506</v>
      </c>
      <c r="G18" s="191">
        <v>669</v>
      </c>
      <c r="H18" s="188">
        <v>5311</v>
      </c>
      <c r="I18" s="190">
        <v>974</v>
      </c>
      <c r="J18" s="190">
        <v>637</v>
      </c>
      <c r="K18" s="189">
        <v>3034</v>
      </c>
      <c r="L18" s="188">
        <v>3034</v>
      </c>
      <c r="M18" s="190">
        <v>4095</v>
      </c>
      <c r="N18" s="189">
        <v>2827</v>
      </c>
      <c r="O18" s="141">
        <v>652</v>
      </c>
    </row>
    <row r="19" spans="1:15" x14ac:dyDescent="0.2">
      <c r="A19" s="35" t="s">
        <v>61</v>
      </c>
      <c r="B19" s="188">
        <v>270</v>
      </c>
      <c r="C19" s="190">
        <v>1195</v>
      </c>
      <c r="D19" s="190">
        <v>2149</v>
      </c>
      <c r="E19" s="190">
        <v>2988</v>
      </c>
      <c r="F19" s="190">
        <v>237</v>
      </c>
      <c r="G19" s="191">
        <v>428</v>
      </c>
      <c r="H19" s="188">
        <v>3402</v>
      </c>
      <c r="I19" s="190">
        <v>700</v>
      </c>
      <c r="J19" s="190">
        <v>525</v>
      </c>
      <c r="K19" s="189">
        <v>2224</v>
      </c>
      <c r="L19" s="188">
        <v>2224</v>
      </c>
      <c r="M19" s="190">
        <v>2867</v>
      </c>
      <c r="N19" s="189">
        <v>1760</v>
      </c>
      <c r="O19" s="141">
        <v>416</v>
      </c>
    </row>
    <row r="20" spans="1:15" x14ac:dyDescent="0.2">
      <c r="A20" s="61" t="s">
        <v>43</v>
      </c>
      <c r="B20" s="70">
        <v>407</v>
      </c>
      <c r="C20" s="319">
        <v>1348</v>
      </c>
      <c r="D20" s="319">
        <v>2636</v>
      </c>
      <c r="E20" s="319">
        <v>4591</v>
      </c>
      <c r="F20" s="319">
        <v>622</v>
      </c>
      <c r="G20" s="320">
        <v>722</v>
      </c>
      <c r="H20" s="70">
        <v>5520</v>
      </c>
      <c r="I20" s="319">
        <v>899</v>
      </c>
      <c r="J20" s="319">
        <v>624</v>
      </c>
      <c r="K20" s="71">
        <v>2590</v>
      </c>
      <c r="L20" s="70">
        <v>2590</v>
      </c>
      <c r="M20" s="319">
        <v>3878</v>
      </c>
      <c r="N20" s="71">
        <v>3165</v>
      </c>
      <c r="O20" s="69">
        <v>693</v>
      </c>
    </row>
    <row r="21" spans="1:15" x14ac:dyDescent="0.2">
      <c r="A21" s="35" t="s">
        <v>44</v>
      </c>
      <c r="B21" s="188">
        <v>804</v>
      </c>
      <c r="C21" s="190">
        <v>2393</v>
      </c>
      <c r="D21" s="190">
        <v>4640</v>
      </c>
      <c r="E21" s="190">
        <v>4087</v>
      </c>
      <c r="F21" s="190">
        <v>91</v>
      </c>
      <c r="G21" s="191">
        <v>527</v>
      </c>
      <c r="H21" s="188">
        <v>4679</v>
      </c>
      <c r="I21" s="190">
        <v>1372</v>
      </c>
      <c r="J21" s="190">
        <v>1145</v>
      </c>
      <c r="K21" s="189">
        <v>4829</v>
      </c>
      <c r="L21" s="188">
        <v>4829</v>
      </c>
      <c r="M21" s="190">
        <v>5630</v>
      </c>
      <c r="N21" s="189">
        <v>1566</v>
      </c>
      <c r="O21" s="141">
        <v>517</v>
      </c>
    </row>
    <row r="22" spans="1:15" x14ac:dyDescent="0.2">
      <c r="A22" s="35" t="s">
        <v>54</v>
      </c>
      <c r="B22" s="188">
        <v>504</v>
      </c>
      <c r="C22" s="190">
        <v>2363</v>
      </c>
      <c r="D22" s="190">
        <v>3297</v>
      </c>
      <c r="E22" s="190">
        <v>4095</v>
      </c>
      <c r="F22" s="190">
        <v>424</v>
      </c>
      <c r="G22" s="191">
        <v>673</v>
      </c>
      <c r="H22" s="188">
        <v>5170</v>
      </c>
      <c r="I22" s="190">
        <v>1097</v>
      </c>
      <c r="J22" s="190">
        <v>807</v>
      </c>
      <c r="K22" s="189">
        <v>3630</v>
      </c>
      <c r="L22" s="188">
        <v>3630</v>
      </c>
      <c r="M22" s="190">
        <v>4558</v>
      </c>
      <c r="N22" s="189">
        <v>2516</v>
      </c>
      <c r="O22" s="141">
        <v>652</v>
      </c>
    </row>
    <row r="23" spans="1:15" x14ac:dyDescent="0.2">
      <c r="A23" s="35" t="s">
        <v>56</v>
      </c>
      <c r="B23" s="188">
        <v>1492</v>
      </c>
      <c r="C23" s="190">
        <v>6672</v>
      </c>
      <c r="D23" s="190">
        <v>8830</v>
      </c>
      <c r="E23" s="190">
        <v>12366</v>
      </c>
      <c r="F23" s="190">
        <v>1360</v>
      </c>
      <c r="G23" s="191">
        <v>2017</v>
      </c>
      <c r="H23" s="188">
        <v>15573</v>
      </c>
      <c r="I23" s="190">
        <v>2763</v>
      </c>
      <c r="J23" s="190">
        <v>2174</v>
      </c>
      <c r="K23" s="189">
        <v>10270</v>
      </c>
      <c r="L23" s="188">
        <v>10270</v>
      </c>
      <c r="M23" s="190">
        <v>12629</v>
      </c>
      <c r="N23" s="189">
        <v>7881</v>
      </c>
      <c r="O23" s="141">
        <v>1957</v>
      </c>
    </row>
    <row r="24" spans="1:15" x14ac:dyDescent="0.2">
      <c r="A24" s="332" t="s">
        <v>62</v>
      </c>
      <c r="B24" s="333">
        <v>112</v>
      </c>
      <c r="C24" s="337">
        <v>535</v>
      </c>
      <c r="D24" s="337">
        <v>676</v>
      </c>
      <c r="E24" s="337">
        <v>791</v>
      </c>
      <c r="F24" s="337">
        <v>47</v>
      </c>
      <c r="G24" s="338">
        <v>152</v>
      </c>
      <c r="H24" s="333">
        <v>1083</v>
      </c>
      <c r="I24" s="337">
        <v>251</v>
      </c>
      <c r="J24" s="337">
        <v>148</v>
      </c>
      <c r="K24" s="336">
        <v>683</v>
      </c>
      <c r="L24" s="333">
        <v>683</v>
      </c>
      <c r="M24" s="337">
        <v>1032</v>
      </c>
      <c r="N24" s="336">
        <v>450</v>
      </c>
      <c r="O24" s="335">
        <v>148</v>
      </c>
    </row>
    <row r="25" spans="1:15" x14ac:dyDescent="0.2">
      <c r="A25" s="35" t="s">
        <v>40</v>
      </c>
      <c r="B25" s="188">
        <v>94</v>
      </c>
      <c r="C25" s="190">
        <v>454</v>
      </c>
      <c r="D25" s="190">
        <v>614</v>
      </c>
      <c r="E25" s="190">
        <v>549</v>
      </c>
      <c r="F25" s="190">
        <v>10</v>
      </c>
      <c r="G25" s="191">
        <v>78</v>
      </c>
      <c r="H25" s="188">
        <v>714</v>
      </c>
      <c r="I25" s="190">
        <v>206</v>
      </c>
      <c r="J25" s="190">
        <v>162</v>
      </c>
      <c r="K25" s="189">
        <v>640</v>
      </c>
      <c r="L25" s="188">
        <v>640</v>
      </c>
      <c r="M25" s="190">
        <v>836</v>
      </c>
      <c r="N25" s="189">
        <v>246</v>
      </c>
      <c r="O25" s="141">
        <v>77</v>
      </c>
    </row>
    <row r="26" spans="1:15" x14ac:dyDescent="0.2">
      <c r="A26" s="35" t="s">
        <v>41</v>
      </c>
      <c r="B26" s="188">
        <v>94</v>
      </c>
      <c r="C26" s="190">
        <v>308</v>
      </c>
      <c r="D26" s="190">
        <v>550</v>
      </c>
      <c r="E26" s="190">
        <v>847</v>
      </c>
      <c r="F26" s="190">
        <v>59</v>
      </c>
      <c r="G26" s="191">
        <v>126</v>
      </c>
      <c r="H26" s="188">
        <v>1063</v>
      </c>
      <c r="I26" s="190">
        <v>249</v>
      </c>
      <c r="J26" s="190">
        <v>145</v>
      </c>
      <c r="K26" s="189">
        <v>401</v>
      </c>
      <c r="L26" s="188">
        <v>401</v>
      </c>
      <c r="M26" s="190">
        <v>922</v>
      </c>
      <c r="N26" s="189">
        <v>535</v>
      </c>
      <c r="O26" s="141">
        <v>126</v>
      </c>
    </row>
    <row r="27" spans="1:15" x14ac:dyDescent="0.2">
      <c r="A27" s="35" t="s">
        <v>42</v>
      </c>
      <c r="B27" s="188">
        <v>180</v>
      </c>
      <c r="C27" s="190">
        <v>750</v>
      </c>
      <c r="D27" s="190">
        <v>1051</v>
      </c>
      <c r="E27" s="190">
        <v>1650</v>
      </c>
      <c r="F27" s="190">
        <v>246</v>
      </c>
      <c r="G27" s="191">
        <v>272</v>
      </c>
      <c r="H27" s="188">
        <v>2205</v>
      </c>
      <c r="I27" s="190">
        <v>417</v>
      </c>
      <c r="J27" s="190">
        <v>288</v>
      </c>
      <c r="K27" s="189">
        <v>972</v>
      </c>
      <c r="L27" s="188">
        <v>972</v>
      </c>
      <c r="M27" s="190">
        <v>1710</v>
      </c>
      <c r="N27" s="189">
        <v>1200</v>
      </c>
      <c r="O27" s="141">
        <v>267</v>
      </c>
    </row>
    <row r="28" spans="1:15" x14ac:dyDescent="0.2">
      <c r="A28" s="35" t="s">
        <v>46</v>
      </c>
      <c r="B28" s="188">
        <v>160</v>
      </c>
      <c r="C28" s="190">
        <v>503</v>
      </c>
      <c r="D28" s="190">
        <v>856</v>
      </c>
      <c r="E28" s="190">
        <v>1313</v>
      </c>
      <c r="F28" s="190">
        <v>160</v>
      </c>
      <c r="G28" s="191">
        <v>208</v>
      </c>
      <c r="H28" s="188">
        <v>1692</v>
      </c>
      <c r="I28" s="190">
        <v>337</v>
      </c>
      <c r="J28" s="190">
        <v>229</v>
      </c>
      <c r="K28" s="189">
        <v>741</v>
      </c>
      <c r="L28" s="188">
        <v>741</v>
      </c>
      <c r="M28" s="190">
        <v>1348</v>
      </c>
      <c r="N28" s="189">
        <v>910</v>
      </c>
      <c r="O28" s="141">
        <v>201</v>
      </c>
    </row>
    <row r="29" spans="1:15" x14ac:dyDescent="0.2">
      <c r="A29" s="35" t="s">
        <v>55</v>
      </c>
      <c r="B29" s="188">
        <v>793</v>
      </c>
      <c r="C29" s="190">
        <v>3627</v>
      </c>
      <c r="D29" s="190">
        <v>6165</v>
      </c>
      <c r="E29" s="190">
        <v>6647</v>
      </c>
      <c r="F29" s="190">
        <v>279</v>
      </c>
      <c r="G29" s="191">
        <v>894</v>
      </c>
      <c r="H29" s="188">
        <v>7337</v>
      </c>
      <c r="I29" s="190">
        <v>1802</v>
      </c>
      <c r="J29" s="190">
        <v>1473</v>
      </c>
      <c r="K29" s="189">
        <v>6923</v>
      </c>
      <c r="L29" s="188">
        <v>6923</v>
      </c>
      <c r="M29" s="190">
        <v>7282</v>
      </c>
      <c r="N29" s="189">
        <v>3330</v>
      </c>
      <c r="O29" s="141">
        <v>870</v>
      </c>
    </row>
    <row r="30" spans="1:15" x14ac:dyDescent="0.2">
      <c r="A30" s="35" t="s">
        <v>53</v>
      </c>
      <c r="B30" s="188">
        <v>637</v>
      </c>
      <c r="C30" s="190">
        <v>2396</v>
      </c>
      <c r="D30" s="190">
        <v>4288</v>
      </c>
      <c r="E30" s="190">
        <v>4490</v>
      </c>
      <c r="F30" s="190">
        <v>199</v>
      </c>
      <c r="G30" s="191">
        <v>530</v>
      </c>
      <c r="H30" s="188">
        <v>5224</v>
      </c>
      <c r="I30" s="190">
        <v>1518</v>
      </c>
      <c r="J30" s="190">
        <v>1139</v>
      </c>
      <c r="K30" s="189">
        <v>4143</v>
      </c>
      <c r="L30" s="188">
        <v>4143</v>
      </c>
      <c r="M30" s="190">
        <v>5664</v>
      </c>
      <c r="N30" s="189">
        <v>2217</v>
      </c>
      <c r="O30" s="141">
        <v>516</v>
      </c>
    </row>
    <row r="31" spans="1:15" x14ac:dyDescent="0.2">
      <c r="A31" s="35" t="s">
        <v>57</v>
      </c>
      <c r="B31" s="188">
        <v>91</v>
      </c>
      <c r="C31" s="190">
        <v>336</v>
      </c>
      <c r="D31" s="190">
        <v>564</v>
      </c>
      <c r="E31" s="190">
        <v>590</v>
      </c>
      <c r="F31" s="190">
        <v>8</v>
      </c>
      <c r="G31" s="191">
        <v>83</v>
      </c>
      <c r="H31" s="188">
        <v>725</v>
      </c>
      <c r="I31" s="190">
        <v>187</v>
      </c>
      <c r="J31" s="190">
        <v>138</v>
      </c>
      <c r="K31" s="189">
        <v>540</v>
      </c>
      <c r="L31" s="188">
        <v>540</v>
      </c>
      <c r="M31" s="190">
        <v>784</v>
      </c>
      <c r="N31" s="189">
        <v>266</v>
      </c>
      <c r="O31" s="141">
        <v>82</v>
      </c>
    </row>
    <row r="32" spans="1:15" x14ac:dyDescent="0.2">
      <c r="A32" s="35" t="s">
        <v>45</v>
      </c>
      <c r="B32" s="188">
        <v>2054</v>
      </c>
      <c r="C32" s="190">
        <v>4120</v>
      </c>
      <c r="D32" s="190">
        <v>8460</v>
      </c>
      <c r="E32" s="190">
        <v>9240</v>
      </c>
      <c r="F32" s="190">
        <v>498</v>
      </c>
      <c r="G32" s="191">
        <v>1240</v>
      </c>
      <c r="H32" s="188">
        <v>10876</v>
      </c>
      <c r="I32" s="190">
        <v>2897</v>
      </c>
      <c r="J32" s="190">
        <v>2095</v>
      </c>
      <c r="K32" s="189">
        <v>8550</v>
      </c>
      <c r="L32" s="188">
        <v>8550</v>
      </c>
      <c r="M32" s="190">
        <v>10919</v>
      </c>
      <c r="N32" s="189">
        <v>4949</v>
      </c>
      <c r="O32" s="141">
        <v>1194</v>
      </c>
    </row>
    <row r="33" spans="1:16" x14ac:dyDescent="0.2">
      <c r="A33" s="35" t="s">
        <v>47</v>
      </c>
      <c r="B33" s="188">
        <v>185</v>
      </c>
      <c r="C33" s="190">
        <v>646</v>
      </c>
      <c r="D33" s="190">
        <v>1134</v>
      </c>
      <c r="E33" s="190">
        <v>1411</v>
      </c>
      <c r="F33" s="190">
        <v>114</v>
      </c>
      <c r="G33" s="191">
        <v>187</v>
      </c>
      <c r="H33" s="188">
        <v>1781</v>
      </c>
      <c r="I33" s="190">
        <v>380</v>
      </c>
      <c r="J33" s="190">
        <v>317</v>
      </c>
      <c r="K33" s="189">
        <v>1021</v>
      </c>
      <c r="L33" s="188">
        <v>1021</v>
      </c>
      <c r="M33" s="190">
        <v>1589</v>
      </c>
      <c r="N33" s="189">
        <v>889</v>
      </c>
      <c r="O33" s="141">
        <v>178</v>
      </c>
    </row>
    <row r="34" spans="1:16" ht="13.5" thickBot="1" x14ac:dyDescent="0.25">
      <c r="A34" s="35" t="s">
        <v>58</v>
      </c>
      <c r="B34" s="188">
        <v>2073</v>
      </c>
      <c r="C34" s="190">
        <v>5188</v>
      </c>
      <c r="D34" s="190">
        <v>8797</v>
      </c>
      <c r="E34" s="190">
        <v>10529</v>
      </c>
      <c r="F34" s="190">
        <v>815</v>
      </c>
      <c r="G34" s="191">
        <v>1477</v>
      </c>
      <c r="H34" s="188">
        <v>12277</v>
      </c>
      <c r="I34" s="190">
        <v>2701</v>
      </c>
      <c r="J34" s="190">
        <v>2207</v>
      </c>
      <c r="K34" s="189">
        <v>10259</v>
      </c>
      <c r="L34" s="188">
        <v>10259</v>
      </c>
      <c r="M34" s="190">
        <v>11497</v>
      </c>
      <c r="N34" s="189">
        <v>5688</v>
      </c>
      <c r="O34" s="141">
        <v>1435</v>
      </c>
    </row>
    <row r="35" spans="1:16" ht="27.75" customHeight="1" thickTop="1" thickBot="1" x14ac:dyDescent="0.25">
      <c r="A35" s="400" t="s">
        <v>309</v>
      </c>
      <c r="B35" s="340">
        <v>51</v>
      </c>
      <c r="C35" s="344">
        <v>137</v>
      </c>
      <c r="D35" s="344">
        <v>169</v>
      </c>
      <c r="E35" s="344">
        <v>215</v>
      </c>
      <c r="F35" s="344">
        <v>34</v>
      </c>
      <c r="G35" s="345">
        <v>31</v>
      </c>
      <c r="H35" s="340">
        <v>335</v>
      </c>
      <c r="I35" s="344">
        <v>51</v>
      </c>
      <c r="J35" s="344">
        <v>36</v>
      </c>
      <c r="K35" s="343">
        <v>185</v>
      </c>
      <c r="L35" s="340">
        <v>185</v>
      </c>
      <c r="M35" s="344">
        <v>229</v>
      </c>
      <c r="N35" s="343">
        <v>193</v>
      </c>
      <c r="O35" s="342">
        <v>30</v>
      </c>
    </row>
    <row r="36" spans="1:16" s="6" customFormat="1" ht="14.25" thickTop="1" thickBot="1" x14ac:dyDescent="0.25">
      <c r="A36" s="36" t="s">
        <v>63</v>
      </c>
      <c r="B36" s="74">
        <v>18054</v>
      </c>
      <c r="C36" s="74">
        <v>49724</v>
      </c>
      <c r="D36" s="74">
        <v>88861</v>
      </c>
      <c r="E36" s="74">
        <v>104658</v>
      </c>
      <c r="F36" s="74">
        <v>8154</v>
      </c>
      <c r="G36" s="74">
        <v>14975</v>
      </c>
      <c r="H36" s="74">
        <v>123916</v>
      </c>
      <c r="I36" s="74">
        <v>28031</v>
      </c>
      <c r="J36" s="74">
        <v>21122</v>
      </c>
      <c r="K36" s="74">
        <v>96823</v>
      </c>
      <c r="L36" s="74">
        <v>96823</v>
      </c>
      <c r="M36" s="74">
        <v>115721</v>
      </c>
      <c r="N36" s="74">
        <v>57348</v>
      </c>
      <c r="O36" s="74">
        <v>14534</v>
      </c>
    </row>
    <row r="37" spans="1:16" s="6" customFormat="1" ht="4.5" customHeight="1" thickTop="1" x14ac:dyDescent="0.2">
      <c r="A37" s="90"/>
      <c r="B37" s="91"/>
      <c r="C37" s="91"/>
      <c r="D37" s="91"/>
      <c r="E37" s="91"/>
      <c r="F37" s="91"/>
      <c r="G37" s="91"/>
      <c r="H37" s="91"/>
      <c r="I37" s="91"/>
      <c r="J37" s="91"/>
      <c r="K37" s="91"/>
      <c r="L37" s="91"/>
      <c r="M37" s="91"/>
      <c r="N37" s="91"/>
      <c r="O37" s="91"/>
    </row>
    <row r="38" spans="1:16" s="196" customFormat="1" ht="20.25" customHeight="1" x14ac:dyDescent="0.2">
      <c r="A38" s="322" t="s">
        <v>297</v>
      </c>
      <c r="B38" s="325">
        <v>6.5636424061149889E-2</v>
      </c>
      <c r="C38" s="325">
        <v>1.7456359102244388E-2</v>
      </c>
      <c r="D38" s="325">
        <v>2.2732132206479782E-3</v>
      </c>
      <c r="E38" s="325">
        <v>3.7388446177071988E-2</v>
      </c>
      <c r="F38" s="325">
        <v>3.0291881285258768E-2</v>
      </c>
      <c r="G38" s="325">
        <v>-0.1298831385642738</v>
      </c>
      <c r="H38" s="325">
        <v>2.1054585364279028E-2</v>
      </c>
      <c r="I38" s="325">
        <v>1.4091541507616568E-2</v>
      </c>
      <c r="J38" s="325">
        <v>2.4713568790834202E-2</v>
      </c>
      <c r="K38" s="325">
        <v>2.8660545531536928E-2</v>
      </c>
      <c r="L38" s="325">
        <v>2.8650217407021058E-2</v>
      </c>
      <c r="M38" s="325">
        <v>2.3712204353574545E-2</v>
      </c>
      <c r="N38" s="325">
        <v>1.3653483992467044E-2</v>
      </c>
      <c r="O38" s="325">
        <v>-0.1259804596119444</v>
      </c>
    </row>
    <row r="39" spans="1:16" ht="27" x14ac:dyDescent="0.2">
      <c r="A39" s="2" t="str">
        <f>ALLOC!A43</f>
        <v>Sources : FR6 de septembre 2020 - CAF de La Réunion</v>
      </c>
      <c r="B39" s="105" t="s">
        <v>249</v>
      </c>
      <c r="C39" s="108"/>
      <c r="D39" s="108"/>
      <c r="E39" s="108"/>
      <c r="F39" s="106"/>
      <c r="G39" s="106"/>
      <c r="H39" s="113"/>
      <c r="I39" s="108"/>
      <c r="J39" s="108"/>
      <c r="K39" s="108"/>
      <c r="L39" s="113"/>
      <c r="M39" s="108"/>
      <c r="N39" s="108"/>
      <c r="O39" s="108"/>
      <c r="P39" s="8"/>
    </row>
    <row r="40" spans="1:16" s="8" customFormat="1" ht="21.75" customHeight="1" x14ac:dyDescent="0.2">
      <c r="B40" s="527" t="s">
        <v>258</v>
      </c>
      <c r="C40" s="527"/>
      <c r="D40" s="527"/>
      <c r="E40" s="527"/>
      <c r="F40" s="527"/>
      <c r="G40" s="527"/>
      <c r="H40" s="527"/>
      <c r="I40" s="527"/>
      <c r="J40" s="527"/>
      <c r="K40" s="527"/>
      <c r="L40" s="527"/>
      <c r="M40" s="527"/>
      <c r="N40" s="527"/>
      <c r="O40" s="527"/>
    </row>
    <row r="41" spans="1:16" s="8" customFormat="1" ht="11.25" x14ac:dyDescent="0.2">
      <c r="B41" s="112"/>
      <c r="C41" s="112"/>
      <c r="D41" s="112"/>
      <c r="E41" s="112"/>
      <c r="F41" s="112"/>
      <c r="G41" s="112"/>
      <c r="H41" s="112"/>
      <c r="I41" s="112"/>
      <c r="J41" s="112"/>
      <c r="K41" s="112"/>
      <c r="L41" s="112"/>
      <c r="M41" s="112"/>
      <c r="N41" s="112"/>
      <c r="O41" s="112"/>
    </row>
    <row r="42" spans="1:16" s="8" customFormat="1" ht="20.25" customHeight="1" x14ac:dyDescent="0.2">
      <c r="B42" s="527" t="s">
        <v>259</v>
      </c>
      <c r="C42" s="527"/>
      <c r="D42" s="527"/>
      <c r="E42" s="527"/>
      <c r="F42" s="527"/>
      <c r="G42" s="527"/>
      <c r="H42" s="527"/>
      <c r="I42" s="527"/>
      <c r="J42" s="527"/>
      <c r="K42" s="527"/>
      <c r="L42" s="527"/>
      <c r="M42" s="527"/>
      <c r="N42" s="527"/>
      <c r="O42" s="527"/>
    </row>
    <row r="43" spans="1:16" s="8" customFormat="1" ht="3.75" customHeight="1" x14ac:dyDescent="0.2">
      <c r="B43" s="110"/>
      <c r="C43" s="110"/>
      <c r="D43" s="110"/>
      <c r="E43" s="110"/>
      <c r="F43" s="110"/>
      <c r="G43" s="110"/>
      <c r="H43" s="110"/>
      <c r="I43" s="110"/>
      <c r="J43" s="110"/>
      <c r="K43" s="110"/>
      <c r="L43" s="110"/>
      <c r="M43" s="110"/>
      <c r="N43" s="110"/>
      <c r="O43" s="110"/>
    </row>
    <row r="44" spans="1:16" s="8" customFormat="1" ht="21" customHeight="1" x14ac:dyDescent="0.2">
      <c r="B44" s="527" t="s">
        <v>292</v>
      </c>
      <c r="C44" s="658"/>
      <c r="D44" s="658"/>
      <c r="E44" s="658"/>
      <c r="F44" s="658"/>
      <c r="G44" s="658"/>
      <c r="H44" s="658"/>
      <c r="I44" s="658"/>
      <c r="J44" s="658"/>
      <c r="K44" s="658"/>
      <c r="L44" s="658"/>
      <c r="M44" s="658"/>
      <c r="N44" s="658"/>
      <c r="O44" s="112"/>
    </row>
    <row r="45" spans="1:16" s="8" customFormat="1" ht="3.75" customHeight="1" x14ac:dyDescent="0.2">
      <c r="B45" s="112"/>
      <c r="C45" s="112"/>
      <c r="D45" s="112"/>
      <c r="E45" s="112"/>
      <c r="F45" s="112"/>
      <c r="G45" s="112"/>
      <c r="H45" s="112"/>
      <c r="I45" s="112"/>
      <c r="J45" s="112"/>
      <c r="K45" s="112"/>
      <c r="L45" s="112"/>
      <c r="M45" s="112"/>
      <c r="N45" s="112"/>
      <c r="O45" s="112"/>
    </row>
    <row r="46" spans="1:16" s="8" customFormat="1" ht="11.25" x14ac:dyDescent="0.2">
      <c r="B46" s="413" t="s">
        <v>312</v>
      </c>
      <c r="C46" s="112"/>
      <c r="D46" s="112"/>
      <c r="E46" s="112"/>
      <c r="F46" s="112"/>
      <c r="G46" s="112"/>
      <c r="H46" s="112"/>
      <c r="I46" s="112"/>
      <c r="J46" s="112"/>
      <c r="K46" s="112"/>
      <c r="L46" s="112"/>
      <c r="M46" s="112"/>
      <c r="N46" s="112"/>
      <c r="O46" s="112"/>
    </row>
    <row r="47" spans="1:16" s="8" customFormat="1" ht="11.25" x14ac:dyDescent="0.2">
      <c r="B47" s="112"/>
      <c r="C47" s="112"/>
      <c r="D47" s="112"/>
      <c r="E47" s="112"/>
      <c r="F47" s="112"/>
      <c r="G47" s="112"/>
      <c r="H47" s="112"/>
      <c r="I47" s="112"/>
      <c r="J47" s="112"/>
      <c r="K47" s="112"/>
      <c r="L47" s="112"/>
      <c r="M47" s="112"/>
      <c r="N47" s="112"/>
      <c r="O47" s="112"/>
    </row>
    <row r="48" spans="1:16" s="8" customFormat="1" ht="21" customHeight="1" x14ac:dyDescent="0.2">
      <c r="B48" s="527" t="s">
        <v>260</v>
      </c>
      <c r="C48" s="527"/>
      <c r="D48" s="527"/>
      <c r="E48" s="527"/>
      <c r="F48" s="527"/>
      <c r="G48" s="527"/>
      <c r="H48" s="527"/>
      <c r="I48" s="527"/>
      <c r="J48" s="527"/>
      <c r="K48" s="527"/>
      <c r="L48" s="527"/>
      <c r="M48" s="527"/>
      <c r="N48" s="527"/>
      <c r="O48" s="527"/>
    </row>
    <row r="49" s="8" customFormat="1" ht="11.25" x14ac:dyDescent="0.2"/>
    <row r="50" s="8" customFormat="1" ht="11.25" x14ac:dyDescent="0.2"/>
    <row r="51" s="8" customFormat="1" ht="22.5" customHeight="1" x14ac:dyDescent="0.2"/>
    <row r="52" s="8" customFormat="1" ht="11.25" x14ac:dyDescent="0.2"/>
    <row r="53" s="8" customFormat="1" ht="20.25" customHeight="1" x14ac:dyDescent="0.2"/>
    <row r="54" s="8" customFormat="1" ht="11.25" x14ac:dyDescent="0.2"/>
    <row r="55" s="8" customFormat="1" ht="19.5" customHeight="1" x14ac:dyDescent="0.2"/>
    <row r="56" s="8" customFormat="1" ht="11.25" x14ac:dyDescent="0.2"/>
    <row r="57" s="8" customFormat="1" ht="22.5" customHeight="1" x14ac:dyDescent="0.2"/>
    <row r="58" s="8" customFormat="1" ht="11.25" x14ac:dyDescent="0.2"/>
    <row r="59" s="8" customFormat="1" ht="19.5" customHeight="1" x14ac:dyDescent="0.2"/>
    <row r="60" s="8" customFormat="1" ht="11.25" x14ac:dyDescent="0.2"/>
  </sheetData>
  <mergeCells count="11">
    <mergeCell ref="A9:A10"/>
    <mergeCell ref="B3:O3"/>
    <mergeCell ref="B40:O40"/>
    <mergeCell ref="B42:O42"/>
    <mergeCell ref="C5:N6"/>
    <mergeCell ref="B48:O48"/>
    <mergeCell ref="L9:N9"/>
    <mergeCell ref="H9:K9"/>
    <mergeCell ref="B9:G9"/>
    <mergeCell ref="O9:O10"/>
    <mergeCell ref="B44:N44"/>
  </mergeCells>
  <phoneticPr fontId="16" type="noConversion"/>
  <conditionalFormatting sqref="B11:O35">
    <cfRule type="cellIs" dxfId="0" priority="1" operator="lessThan">
      <formula>5</formula>
    </cfRule>
  </conditionalFormatting>
  <hyperlinks>
    <hyperlink ref="A8" location="Sommaire!A1" display="Sommaire" xr:uid="{00000000-0004-0000-0800-000000000000}"/>
  </hyperlinks>
  <pageMargins left="0.39370078740157483" right="0.39370078740157483" top="0.59055118110236227" bottom="0.59055118110236227" header="0.51181102362204722" footer="0.51181102362204722"/>
  <pageSetup paperSize="9" scale="76" fitToWidth="3" orientation="landscape" r:id="rId1"/>
  <headerFooter alignWithMargins="0">
    <oddHeader>&amp;R&amp;"Arial,Italique"&amp;8Observatoire Statistiques et Etudes - CAF de la Réunion - Janvier 2022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Sommaire</vt:lpstr>
      <vt:lpstr>ALLOC</vt:lpstr>
      <vt:lpstr>PREST_ENF</vt:lpstr>
      <vt:lpstr>AIDE_LOGT</vt:lpstr>
      <vt:lpstr>PPA</vt:lpstr>
      <vt:lpstr>MINIMA_1</vt:lpstr>
      <vt:lpstr>MINIMA_2</vt:lpstr>
      <vt:lpstr>BAS REVENUS</vt:lpstr>
      <vt:lpstr>RESS</vt:lpstr>
      <vt:lpstr>ENFANT</vt:lpstr>
      <vt:lpstr>MONTANTS_PAYES</vt:lpstr>
      <vt:lpstr>QPV</vt:lpstr>
      <vt:lpstr>IRIS</vt:lpstr>
      <vt:lpstr>AIDE_LOGT!Impression_des_titres</vt:lpstr>
      <vt:lpstr>ALLOC!Impression_des_titres</vt:lpstr>
      <vt:lpstr>'BAS REVENUS'!Impression_des_titres</vt:lpstr>
      <vt:lpstr>ENFANT!Impression_des_titres</vt:lpstr>
      <vt:lpstr>MINIMA_1!Impression_des_titres</vt:lpstr>
      <vt:lpstr>PPA!Impression_des_titres</vt:lpstr>
      <vt:lpstr>AIDE_LOGT!Zone_d_impression</vt:lpstr>
      <vt:lpstr>ENFANT!Zone_d_impression</vt:lpstr>
      <vt:lpstr>MINIMA_2!Zone_d_impression</vt:lpstr>
      <vt:lpstr>MONTANTS_PAYES!Zone_d_impression</vt:lpstr>
      <vt:lpstr>PREST_ENF!Zone_d_impression</vt:lpstr>
      <vt:lpstr>RESS!Zone_d_impression</vt:lpstr>
    </vt:vector>
  </TitlesOfParts>
  <Company>CAF DE LA REUNION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fcali974</dc:creator>
  <cp:lastModifiedBy>Farida MANGATA-RAMSAMY 974</cp:lastModifiedBy>
  <cp:lastPrinted>2021-05-19T11:42:30Z</cp:lastPrinted>
  <dcterms:created xsi:type="dcterms:W3CDTF">2007-11-07T07:04:53Z</dcterms:created>
  <dcterms:modified xsi:type="dcterms:W3CDTF">2022-05-31T09:46:12Z</dcterms:modified>
</cp:coreProperties>
</file>