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345" yWindow="-15" windowWidth="12360" windowHeight="12930" tabRatio="631"/>
  </bookViews>
  <sheets>
    <sheet name="Sommaire" sheetId="17" r:id="rId1"/>
    <sheet name="ALLOC" sheetId="2" r:id="rId2"/>
    <sheet name="PREST_ENF" sheetId="4" r:id="rId3"/>
    <sheet name="AIDE_LOGT" sheetId="5" r:id="rId4"/>
    <sheet name="MINIMA_1" sheetId="6" r:id="rId5"/>
    <sheet name="MINIMA_2" sheetId="7" r:id="rId6"/>
    <sheet name="RESS" sheetId="9" r:id="rId7"/>
    <sheet name="ENFANT" sheetId="16" r:id="rId8"/>
    <sheet name="MONTANTS_VERSES" sheetId="12" r:id="rId9"/>
    <sheet name="IRIS" sheetId="18" r:id="rId10"/>
    <sheet name="QPV" sheetId="19" r:id="rId11"/>
  </sheets>
  <definedNames>
    <definedName name="_xlnm._FilterDatabase" localSheetId="9" hidden="1">IRIS!$A$11:$T$340</definedName>
    <definedName name="_xlnm._FilterDatabase" localSheetId="10" hidden="1">QPV!$A$11:$S$60</definedName>
    <definedName name="_xlnm.Print_Titles" localSheetId="3">AIDE_LOGT!$A:$A</definedName>
    <definedName name="_xlnm.Print_Titles" localSheetId="1">ALLOC!$A:$A</definedName>
    <definedName name="_xlnm.Print_Titles" localSheetId="7">ENFANT!$A:$A</definedName>
    <definedName name="_xlnm.Print_Titles" localSheetId="4">MINIMA_1!$A:$A</definedName>
    <definedName name="_xlnm.Print_Area" localSheetId="3">AIDE_LOGT!$A$1:$J$39</definedName>
    <definedName name="_xlnm.Print_Area" localSheetId="1">ALLOC!$A$1:$AG$44</definedName>
    <definedName name="_xlnm.Print_Area" localSheetId="7">ENFANT!$A$1:$X$38</definedName>
    <definedName name="_xlnm.Print_Area" localSheetId="9">IRIS!$A$1:$T$396</definedName>
    <definedName name="_xlnm.Print_Area" localSheetId="5">MINIMA_2!$A$1:$R$39</definedName>
    <definedName name="_xlnm.Print_Area" localSheetId="8">MONTANTS_VERSES!$A$1:$F$63</definedName>
    <definedName name="_xlnm.Print_Area" localSheetId="2">PREST_ENF!$A$1:$Q$52</definedName>
    <definedName name="_xlnm.Print_Area" localSheetId="6">RESS!$A$1:$O$46</definedName>
  </definedNames>
  <calcPr calcId="145621"/>
</workbook>
</file>

<file path=xl/calcChain.xml><?xml version="1.0" encoding="utf-8"?>
<calcChain xmlns="http://schemas.openxmlformats.org/spreadsheetml/2006/main">
  <c r="C56" i="12" l="1"/>
  <c r="C52" i="12"/>
  <c r="D40" i="12" l="1"/>
  <c r="D43" i="12"/>
  <c r="D44" i="12"/>
  <c r="D45" i="12"/>
  <c r="D33" i="12"/>
  <c r="D34" i="12"/>
  <c r="D16" i="12"/>
  <c r="C54" i="12" l="1"/>
  <c r="D54" i="12" s="1"/>
  <c r="C50" i="12"/>
  <c r="C42" i="12"/>
  <c r="D42" i="12" s="1"/>
  <c r="C39" i="12"/>
  <c r="C38" i="12"/>
  <c r="C32" i="12"/>
  <c r="D32" i="12" s="1"/>
  <c r="C31" i="12"/>
  <c r="C27" i="12"/>
  <c r="C26" i="12"/>
  <c r="D26" i="12" s="1"/>
  <c r="C25" i="12"/>
  <c r="D25" i="12" s="1"/>
  <c r="C24" i="12"/>
  <c r="C19" i="12"/>
  <c r="D19" i="12" s="1"/>
  <c r="C18" i="12"/>
  <c r="D18" i="12" s="1"/>
  <c r="C17" i="12"/>
  <c r="D17" i="12" s="1"/>
  <c r="C15" i="12"/>
  <c r="C14" i="12"/>
  <c r="D14" i="12" s="1"/>
  <c r="C20" i="12" l="1"/>
  <c r="D20" i="12" s="1"/>
  <c r="D15" i="12"/>
  <c r="C23" i="12"/>
  <c r="D23" i="12" s="1"/>
  <c r="D24" i="12"/>
  <c r="C35" i="12"/>
  <c r="D35" i="12" s="1"/>
  <c r="D31" i="12"/>
  <c r="C46" i="12"/>
  <c r="D46" i="12" s="1"/>
  <c r="D38" i="12"/>
  <c r="C28" i="12"/>
  <c r="D56" i="12" l="1"/>
  <c r="D28" i="12"/>
</calcChain>
</file>

<file path=xl/sharedStrings.xml><?xml version="1.0" encoding="utf-8"?>
<sst xmlns="http://schemas.openxmlformats.org/spreadsheetml/2006/main" count="3020" uniqueCount="927">
  <si>
    <t>Montants versés (avec droits constatés) 
exercice 2014</t>
  </si>
  <si>
    <t>Ancien complément</t>
  </si>
  <si>
    <t>Majoration vie autonome</t>
  </si>
  <si>
    <t>Complément de ressources</t>
  </si>
  <si>
    <t>Régime du responsable du dossier</t>
  </si>
  <si>
    <t>Régime d'appartenance du responsable du dossier</t>
  </si>
  <si>
    <t>Moins de 25 ans</t>
  </si>
  <si>
    <t>Général</t>
  </si>
  <si>
    <t>Agricole</t>
  </si>
  <si>
    <t>Fonctionnaire</t>
  </si>
  <si>
    <t>Spécial</t>
  </si>
  <si>
    <t>Autres</t>
  </si>
  <si>
    <t>Farida MANGATA-RAMSAMY</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</si>
  <si>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</si>
  <si>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</si>
  <si>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</si>
  <si>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</si>
  <si>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</si>
  <si>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</si>
  <si>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</si>
  <si>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</si>
  <si>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</si>
  <si>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</si>
  <si>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</si>
  <si>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</si>
  <si>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</si>
  <si>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</si>
  <si>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</si>
  <si>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</si>
  <si>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</si>
  <si>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</si>
  <si>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</si>
  <si>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</si>
  <si>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</si>
  <si>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</si>
  <si>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</si>
  <si>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J.Romain CALLY</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</si>
  <si>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</si>
  <si>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</si>
  <si>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</si>
  <si>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</si>
  <si>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</si>
  <si>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</si>
  <si>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</si>
  <si>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</si>
  <si>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</si>
  <si>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</si>
  <si>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</si>
  <si>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</si>
  <si>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</si>
  <si>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</si>
  <si>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</si>
  <si>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</si>
  <si>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</si>
  <si>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</si>
  <si>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</si>
  <si>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</si>
  <si>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</si>
  <si>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</si>
  <si>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</si>
  <si>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</si>
  <si>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</si>
  <si>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</si>
  <si>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</si>
  <si>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</si>
  <si>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</si>
  <si>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</si>
  <si>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</si>
  <si>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</si>
  <si>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</si>
  <si>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</si>
  <si>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</si>
  <si>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</si>
  <si>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</si>
  <si>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</si>
  <si>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</si>
  <si>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moins de 25 ans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</si>
  <si>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</si>
  <si>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</si>
  <si>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</si>
  <si>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</si>
  <si>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</si>
  <si>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</si>
  <si>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</si>
  <si>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</si>
  <si>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</si>
  <si>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</si>
  <si>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</si>
  <si>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</si>
  <si>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</si>
  <si>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</si>
  <si>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</si>
  <si>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Définition</t>
  </si>
  <si>
    <t>Mariés, pacsés ou en concubinage</t>
  </si>
  <si>
    <t>ALLOC</t>
  </si>
  <si>
    <t>Nombre de personnes couvertes</t>
  </si>
  <si>
    <r>
      <t>Composition familiale</t>
    </r>
    <r>
      <rPr>
        <sz val="8"/>
        <rFont val="Arial"/>
        <family val="2"/>
      </rPr>
      <t xml:space="preserve"> : les enfants sont à charge au sens des prestations familiales (âgés de moins de 20 ans)</t>
    </r>
  </si>
  <si>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</si>
  <si>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</si>
  <si>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</si>
  <si>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</si>
  <si>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</si>
  <si>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</si>
  <si>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</si>
  <si>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</si>
  <si>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</si>
  <si>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</si>
  <si>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</si>
  <si>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</si>
  <si>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</si>
  <si>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</si>
  <si>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</si>
  <si>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</si>
  <si>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r>
      <t>CF : Complément Familial</t>
    </r>
    <r>
      <rPr>
        <sz val="8"/>
        <rFont val="Arial"/>
        <family val="2"/>
      </rPr>
      <t xml:space="preserve"> – versée aux familles ayant au moins un enfant à charge âgé de 3 à 5 ans. Prestation soumise à condition de ressources.</t>
    </r>
  </si>
  <si>
    <r>
      <t>AJPP : Allocation Journalière de Présence Parentale</t>
    </r>
    <r>
      <rPr>
        <sz val="8"/>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</si>
  <si>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rFont val="Arial"/>
        <family val="2"/>
      </rPr>
      <t xml:space="preserve"> – versée aux personnes ou familles qui assument la charge d’au moins un enfant orphelin ou abandonné. Prestation non soumise à condition de ressources.</t>
    </r>
  </si>
  <si>
    <t>PREST_ENF</t>
  </si>
  <si>
    <t>LES CARACTERISTIQUES DES ALLOCATAIRES</t>
  </si>
  <si>
    <t>LES AIDES AU LOGEMENT</t>
  </si>
  <si>
    <t xml:space="preserve">LES CARACTERISTIQUES DES ALLOCATAIRES </t>
  </si>
  <si>
    <t>ALF</t>
  </si>
  <si>
    <t>ALS</t>
  </si>
  <si>
    <t>Montant moyen de l'aide au logement</t>
  </si>
  <si>
    <t>Montant médian de l'aide au logement</t>
  </si>
  <si>
    <r>
      <t xml:space="preserve">ALF : Allocation de Logement à caractère Familial </t>
    </r>
    <r>
      <rPr>
        <sz val="8"/>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</si>
  <si>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rFont val="Arial"/>
        <family val="2"/>
      </rPr>
      <t xml:space="preserve"> - versée aux allocataires ayant à faire face à des dépenses de logement et ne bénéficiant pas déjà de l’ALF. Prestation soumise à condition de ressources.</t>
    </r>
  </si>
  <si>
    <t>AIDE_LOGT</t>
  </si>
  <si>
    <t>LES MINIMA SOCIAUX</t>
  </si>
  <si>
    <t>RSO</t>
  </si>
  <si>
    <t>AAH</t>
  </si>
  <si>
    <t>Minima sociaux</t>
  </si>
  <si>
    <t>25 à 39 ans</t>
  </si>
  <si>
    <t>40 à 49 ans</t>
  </si>
  <si>
    <t>50 ans ou plus</t>
  </si>
  <si>
    <t>Personne isolée</t>
  </si>
  <si>
    <t>Famille monoparentale</t>
  </si>
  <si>
    <t>Couple sans enfant</t>
  </si>
  <si>
    <t>Couple avec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</si>
  <si>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</si>
  <si>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</si>
  <si>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</si>
  <si>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</si>
  <si>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</si>
  <si>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</si>
  <si>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</si>
  <si>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</si>
  <si>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</si>
  <si>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</si>
  <si>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</si>
  <si>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</si>
  <si>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r>
      <t>AAH : Allocation aux Adultes Handicapés</t>
    </r>
    <r>
      <rPr>
        <sz val="8"/>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</si>
  <si>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</si>
  <si>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</si>
  <si>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</si>
  <si>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</si>
  <si>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</si>
  <si>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</si>
  <si>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</si>
  <si>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</si>
  <si>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</si>
  <si>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</si>
  <si>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</si>
  <si>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</si>
  <si>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</si>
  <si>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</si>
  <si>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</si>
  <si>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</si>
  <si>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</si>
  <si>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</si>
  <si>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</si>
  <si>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</si>
  <si>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</si>
  <si>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</si>
  <si>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</si>
  <si>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</si>
  <si>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</si>
  <si>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à charge au sens des prestations familiales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</si>
  <si>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</si>
  <si>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</si>
  <si>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</si>
  <si>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</si>
  <si>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</si>
  <si>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</si>
  <si>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</si>
  <si>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Hors département (mutation)</t>
  </si>
  <si>
    <r>
      <t>Personnes couvertes</t>
    </r>
    <r>
      <rPr>
        <sz val="8"/>
        <rFont val="Arial"/>
        <family val="2"/>
      </rPr>
      <t xml:space="preserve"> : comprend l'allocataire, le conjoint éventuel, les enfants et les autres personnes à charge</t>
    </r>
  </si>
  <si>
    <r>
      <t>ARS : Allocation de Rentrée Scolaire</t>
    </r>
    <r>
      <rPr>
        <sz val="8"/>
        <rFont val="Arial"/>
        <family val="2"/>
      </rPr>
      <t xml:space="preserve"> – versée annuellement aux familles ayant au moins un enfant à charge scolarisé ou en apprentissage, âgé de 6 à 18 ans non révolus au 15/09 de la rentrée. Prestation soumise à condition de ressources.</t>
    </r>
  </si>
  <si>
    <r>
      <t>Complément AAH :</t>
    </r>
    <r>
      <rPr>
        <sz val="8"/>
        <rFont val="Arial"/>
        <family val="2"/>
      </rPr>
      <t xml:space="preserve"> un complément d’allocation peut être servi si les personnes handicapées remplissent certaines conditions.</t>
    </r>
  </si>
  <si>
    <r>
      <t>QF CNAF :</t>
    </r>
    <r>
      <rPr>
        <sz val="8"/>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</si>
  <si>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Nombre d'enfants à charge au sens des prestations familiales :</t>
    </r>
    <r>
      <rPr>
        <sz val="8"/>
        <rFont val="Arial"/>
        <family val="2"/>
      </rPr>
      <t xml:space="preserve"> enfant âgé de moins de 20 ans ouvrant droit à au moins une prestation</t>
    </r>
  </si>
  <si>
    <t>Inactifs ou inconnus</t>
  </si>
  <si>
    <r>
      <t>AEEH : Allocation d’Education de l’Enfant Handicapé</t>
    </r>
    <r>
      <rPr>
        <sz val="8"/>
        <rFont val="Arial"/>
        <family val="2"/>
      </rPr>
      <t xml:space="preserve"> – versée aux familles ayant au moins un enfant à charge âgé de 0 à 20 ans révolu présentant un handicap. Prestation non soumise à condition de ressources. Nouvelle appellation de l’AES depuis février 2006.</t>
    </r>
  </si>
  <si>
    <r>
      <t xml:space="preserve">RSA : Revenu de Solidarité Active – </t>
    </r>
    <r>
      <rPr>
        <sz val="8"/>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</si>
  <si>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Ancienneté dans le dispositif 
(Date demande à l'origine RSA versable)</t>
  </si>
  <si>
    <t>Nombre de bénéficiaires</t>
  </si>
  <si>
    <t>RSA généralisé avec majoration isolement</t>
  </si>
  <si>
    <t>Composition familiale au sens du RSA</t>
  </si>
  <si>
    <t>MINIMA SOCIAUX (RSA Socle et/ou RSO et/ou AAH et/ou complément AAH sans AAH)</t>
  </si>
  <si>
    <t>PRESTATIONS</t>
  </si>
  <si>
    <t>Liées à l'accompagnement des familles</t>
  </si>
  <si>
    <t>Complément Familial</t>
  </si>
  <si>
    <t>Allocation de Rentrée Scolaire</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</si>
  <si>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</si>
  <si>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</si>
  <si>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</si>
  <si>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</si>
  <si>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</si>
  <si>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</si>
  <si>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</si>
  <si>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</si>
  <si>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</si>
  <si>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</si>
  <si>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</si>
  <si>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Familial (1)</t>
  </si>
  <si>
    <t>Allocation Logement à caractère Social</t>
  </si>
  <si>
    <t>Prime de déménagement</t>
  </si>
  <si>
    <t>Allocation de Logement Temporaire</t>
  </si>
  <si>
    <t>Sous-total (logement)</t>
  </si>
  <si>
    <t>Liées aux minima sociaux</t>
  </si>
  <si>
    <t>Allocation aux Adultes Handicapés</t>
  </si>
  <si>
    <t>AAH - Ancien Complément</t>
  </si>
  <si>
    <t>AAH - Compléments de Ressources</t>
  </si>
  <si>
    <t>AAH - Majoration Vie Autonome</t>
  </si>
  <si>
    <t>Sous-total (minima sociaux)</t>
  </si>
  <si>
    <t>Liées aux contrats aidés</t>
  </si>
  <si>
    <t>Sous-total (contrats aidés)</t>
  </si>
  <si>
    <t>Frais de tutelles</t>
  </si>
  <si>
    <t>(1) y compris l'ALF "Dom - Mesures spécifiques - compte de tiers"</t>
  </si>
  <si>
    <t>(3) remplacé par le RSA depuis le 01/01/2011</t>
  </si>
  <si>
    <t>N.B. concernant 
les effectifs : un alloctaire peut bénéficier de plusieurs prestations</t>
  </si>
  <si>
    <t>les montants négatifs : suite à la bascule vers le RSA des indus ont été générés</t>
  </si>
  <si>
    <r>
      <t xml:space="preserve">Revenu de Solidarité Active </t>
    </r>
    <r>
      <rPr>
        <sz val="7"/>
        <color indexed="18"/>
        <rFont val="Arial"/>
        <family val="2"/>
      </rPr>
      <t>(RSA Socle et/ou Activité)</t>
    </r>
    <r>
      <rPr>
        <sz val="8"/>
        <color indexed="18"/>
        <rFont val="Arial"/>
        <family val="2"/>
      </rPr>
      <t xml:space="preserve"> + Prime exceptionnelle</t>
    </r>
  </si>
  <si>
    <t>LES MONTANTS VERSES PAR PRESTATION</t>
  </si>
  <si>
    <t>MONTANTS_VERSES</t>
  </si>
  <si>
    <t>Allocations Familiales</t>
  </si>
  <si>
    <t>LES MONTANTS VERSÉS DES PRESTATIONS FAMILIALES ET LÉGALES 
DE LA CAF DE LA REUNION</t>
  </si>
  <si>
    <t>Revenu Minimum d'Insertion (2) (3)</t>
  </si>
  <si>
    <t>QF CNAF non calculé</t>
  </si>
  <si>
    <t>Ressources déclarées en N-2</t>
  </si>
  <si>
    <r>
      <t>Part des prestations CAF dans le revenu final :</t>
    </r>
    <r>
      <rPr>
        <sz val="8"/>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</si>
  <si>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</si>
  <si>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Allocation de Parent Isolé (2) (3)</t>
  </si>
  <si>
    <t>(2) remise sur créances non recouvrées</t>
  </si>
  <si>
    <t>Prime Retour à l'Emploi (3) (2)</t>
  </si>
  <si>
    <t>TABLEAU DE BORD DES PRESTATIONS FAMILIALES ET LEGALES AU 31.12.2015</t>
  </si>
  <si>
    <t>LES ALLOCATAIRES DE LA CAF DE LA REUNION AU 31.12.2015</t>
  </si>
  <si>
    <t>Sources : FILEASC au 31.12.2015 - CAF de La Réunion</t>
  </si>
  <si>
    <r>
      <t>Ressources déclarées en N-2 :</t>
    </r>
    <r>
      <rPr>
        <sz val="8"/>
        <rFont val="Arial"/>
        <family val="2"/>
      </rPr>
      <t xml:space="preserve"> La déclaration des revenus 2013 permet à la Caf d'étudier les droits aux prestations du 1er janvier au 31 décembre 2015.</t>
    </r>
  </si>
  <si>
    <t>PAJE -                        La prestation partagée d'éducation de l'enfant (PreParE)</t>
  </si>
  <si>
    <r>
      <t>PAJE : Prestation d’Accueil du Jeune Enfant</t>
    </r>
    <r>
      <rPr>
        <sz val="8"/>
        <rFont val="Arial"/>
        <family val="2"/>
      </rPr>
      <t xml:space="preserve"> – depuis le 1</t>
    </r>
    <r>
      <rPr>
        <vertAlign val="superscript"/>
        <sz val="8"/>
        <rFont val="Arial"/>
        <family val="2"/>
      </rPr>
      <t>er</t>
    </r>
    <r>
      <rPr>
        <sz val="8"/>
        <rFont val="Arial"/>
        <family val="2"/>
      </rPr>
      <t xml:space="preserve"> janvier 2004, cette nouvelle prestation se substitue aux cinq prestations liées à l’enfance : l’APJE, l’APE, l’AGED, l’AFEAMA et l’AAD. Elle concerne les enfants nés ou adoptés depuis le 1</t>
    </r>
    <r>
      <rPr>
        <vertAlign val="superscript"/>
        <sz val="8"/>
        <rFont val="Arial"/>
        <family val="2"/>
      </rPr>
      <t xml:space="preserve">er </t>
    </r>
    <r>
      <rPr>
        <sz val="8"/>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</si>
  <si>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t>Montants versés (avec droits constatés) 
exercice 2015</t>
  </si>
  <si>
    <t>Evolution des montants 2014/2015 (en %)</t>
  </si>
  <si>
    <t>Nombre d'allocataires en 2015</t>
  </si>
  <si>
    <t>Evolution nombre d'allocataires 2014/2015 (en %)</t>
  </si>
  <si>
    <t>dont Prestation partagée de l'éducation de l'enfant</t>
  </si>
  <si>
    <t>Revenu de SOlidarité</t>
  </si>
  <si>
    <t>Source : bilan comptable exercice 2014/2015 - FILEASC au 31.12.15</t>
  </si>
  <si>
    <t>-</t>
  </si>
  <si>
    <r>
      <t xml:space="preserve">Médiane : </t>
    </r>
    <r>
      <rPr>
        <sz val="8"/>
        <rFont val="Arial"/>
        <family val="2"/>
      </rPr>
      <t>c'est une valeur qui divise une population en deux. La moitié des bénéficiaires d'aide au logement perçoit un montant inférieur à 260,72 euros et l'autre moitié un montant supérieur.</t>
    </r>
  </si>
  <si>
    <r>
      <t>RSO : Revenu de Solidarité</t>
    </r>
    <r>
      <rPr>
        <sz val="8"/>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</si>
  <si>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 xml:space="preserve">Autres </t>
    </r>
    <r>
      <rPr>
        <sz val="8"/>
        <color indexed="18"/>
        <rFont val="Arial"/>
        <family val="2"/>
      </rPr>
      <t>(primes exceptionnelles ARS, primes exceptionnelles PSA, ALINE, RMA, AFEAMA,Prestations payées dans l'Union Européenne) (2)</t>
    </r>
  </si>
  <si>
    <t>&lt;5</t>
  </si>
  <si>
    <t>nc</t>
  </si>
  <si>
    <t>Observatoire Statistiques et Etudes</t>
  </si>
  <si>
    <t>Référents :</t>
  </si>
  <si>
    <t>Kevin VALMONT</t>
  </si>
  <si>
    <t>Toutes utilisations des données présentes dans ce document pour l'alimentation de rapport, étude, analyse, présentation orale ou écrite, ou autre, doivent obligatoirement comporter la mention "Source : CAF Réunion".
Elles ne peuvent pas êtres utilisées à des fins commerciales.</t>
  </si>
  <si>
    <t>&lt;100</t>
  </si>
  <si>
    <r>
      <t>Allocataire - Noyau dur</t>
    </r>
    <r>
      <rPr>
        <sz val="8"/>
        <rFont val="Arial"/>
        <family val="2"/>
      </rPr>
      <t xml:space="preserve"> : Il s'agit des "allocataires au 31 décembre 2015" percevant au moins une prestation mensuelle légale au titre de décembre 2015 (droit valorisé). 
L’allocataire est le titulaire du dossier. Il peut percevoir une ou plusieurs allocations pour son compte ainsi que pour les autres personnes appartenant à son dossier.</t>
    </r>
  </si>
  <si>
    <r>
      <t>Montant du SMIC Brut :</t>
    </r>
    <r>
      <rPr>
        <sz val="8"/>
        <rFont val="Arial"/>
        <family val="2"/>
      </rPr>
      <t xml:space="preserve"> En 2013, le montant est de 1 430,22 € / mois pour 35h hebdo.</t>
    </r>
  </si>
  <si>
    <r>
      <t>AF : Allocations Familiales</t>
    </r>
    <r>
      <rPr>
        <sz val="8"/>
        <rFont val="Arial"/>
        <family val="2"/>
      </rPr>
      <t xml:space="preserve"> – versée dès le 1er enfant à charge dans les DOM. </t>
    </r>
  </si>
  <si>
    <t>DONNEES A L'ECHELLE IRIS</t>
  </si>
  <si>
    <t>IRIS</t>
  </si>
  <si>
    <t>DONNEES A L'ECHELLE QPV</t>
  </si>
  <si>
    <t>QPV</t>
  </si>
  <si>
    <t>Données par IRIS</t>
  </si>
  <si>
    <t>Source : Caisse Nationale d'Allocations Familiales</t>
  </si>
  <si>
    <t>Code département / commune</t>
  </si>
  <si>
    <t>nom de la commune</t>
  </si>
  <si>
    <t>Note (voir définition)</t>
  </si>
  <si>
    <t>Nombre d’allocataires</t>
  </si>
  <si>
    <t>Nombre d’allocataires isolés</t>
  </si>
  <si>
    <t>Nombre de familles monoparentales</t>
  </si>
  <si>
    <t>Nombre d’allocataires en couple sans enfant</t>
  </si>
  <si>
    <t>Nombre d’allocataires en couple avec enfant</t>
  </si>
  <si>
    <t>dont couples avec trois enfants ou plus</t>
  </si>
  <si>
    <t>Nombre d’allocataires percevant une Allocation Logement</t>
  </si>
  <si>
    <t>Nombre d’allocataires percevant l’Allocation Adulte Handicapé</t>
  </si>
  <si>
    <t>Nombre d’allocataires percevant le Revenu de Solidarité Active</t>
  </si>
  <si>
    <t>dont le Revenu de Solidarité Active socle</t>
  </si>
  <si>
    <t>Nombre d’allocataires dont le revenu est constitué à plus de 50 % de prestations sociales</t>
  </si>
  <si>
    <t>Nombre d’allocataires dont le revenu est constitué à 100 % de prestations sociales</t>
  </si>
  <si>
    <t>97402</t>
  </si>
  <si>
    <t>Bras-Panon</t>
  </si>
  <si>
    <t>0101</t>
  </si>
  <si>
    <t>Centre Ville</t>
  </si>
  <si>
    <t>0102</t>
  </si>
  <si>
    <t>La Riviere des Roches</t>
  </si>
  <si>
    <t>0103</t>
  </si>
  <si>
    <t>Les Hauts de la Riviere du Mat</t>
  </si>
  <si>
    <t>0104</t>
  </si>
  <si>
    <t>Les Bas de la Riviere du Mat</t>
  </si>
  <si>
    <t>0105</t>
  </si>
  <si>
    <t>Foret des Hauts de Bras Panon</t>
  </si>
  <si>
    <t>97424</t>
  </si>
  <si>
    <t>La Ville-Les Thermes</t>
  </si>
  <si>
    <t>La Ville-Mare Seche</t>
  </si>
  <si>
    <t>Bras Sec</t>
  </si>
  <si>
    <t>Peter Both-Palmiste Rouge</t>
  </si>
  <si>
    <t>Ilet à Cordes-Ouest Bras Rouge</t>
  </si>
  <si>
    <t>9D601</t>
  </si>
  <si>
    <t>97403</t>
  </si>
  <si>
    <t>Bras Long-Ravine des Citrons</t>
  </si>
  <si>
    <t>Le Serre-La Mare-Grand Fond</t>
  </si>
  <si>
    <t>Zone des Hauts de l'Entre Deux</t>
  </si>
  <si>
    <t>9D602</t>
  </si>
  <si>
    <t>97408</t>
  </si>
  <si>
    <t>Le Camp Magloire</t>
  </si>
  <si>
    <t>La Ravine à Marquet</t>
  </si>
  <si>
    <t>0201</t>
  </si>
  <si>
    <t>Zac St-Laurent</t>
  </si>
  <si>
    <t>0301</t>
  </si>
  <si>
    <t>La Riviere des Galets</t>
  </si>
  <si>
    <t>0302</t>
  </si>
  <si>
    <t>Lit de la Riviere des Galets</t>
  </si>
  <si>
    <t>0303</t>
  </si>
  <si>
    <t>Mafate-La Nouvelle</t>
  </si>
  <si>
    <t>0304</t>
  </si>
  <si>
    <t>Mafate-Gd Place-Aurere-Ilets à B.et M.</t>
  </si>
  <si>
    <t>0401</t>
  </si>
  <si>
    <t>Ste-Therese</t>
  </si>
  <si>
    <t>0501</t>
  </si>
  <si>
    <t>Pichette</t>
  </si>
  <si>
    <t>0601</t>
  </si>
  <si>
    <t>La Ravine à Malheur</t>
  </si>
  <si>
    <t>0602</t>
  </si>
  <si>
    <t>0701</t>
  </si>
  <si>
    <t>Dos d'Ane</t>
  </si>
  <si>
    <t>97407</t>
  </si>
  <si>
    <t>Centre Ville Est</t>
  </si>
  <si>
    <t>Centre Ville Ouest</t>
  </si>
  <si>
    <t>Satec</t>
  </si>
  <si>
    <t>Sidr Basse</t>
  </si>
  <si>
    <t>Sidr Haute-Cite A. Bolon</t>
  </si>
  <si>
    <t>Zac-Cite Coeur Saignant</t>
  </si>
  <si>
    <t>0402</t>
  </si>
  <si>
    <t>Zac-Cites r Verges et l'Lepervanche</t>
  </si>
  <si>
    <t>Zup-Cite Maloya</t>
  </si>
  <si>
    <t>0502</t>
  </si>
  <si>
    <t>Zup Iii</t>
  </si>
  <si>
    <t>0503</t>
  </si>
  <si>
    <t>Zup Iii-Square Jean Xxiii</t>
  </si>
  <si>
    <t>0504</t>
  </si>
  <si>
    <t>Zup-Cite du Stade</t>
  </si>
  <si>
    <t>Riviere des Galets-Cite Ravine à Marquet</t>
  </si>
  <si>
    <t>Riviere des Galets-Village</t>
  </si>
  <si>
    <t>Zone Industrielle Numero 1</t>
  </si>
  <si>
    <t>0702</t>
  </si>
  <si>
    <t>Zones Industrielles Numero 2 et 3</t>
  </si>
  <si>
    <t>0703</t>
  </si>
  <si>
    <t>Zic Port de la Pointe des Galets</t>
  </si>
  <si>
    <t>97422</t>
  </si>
  <si>
    <t>Centre Ville-Mairie</t>
  </si>
  <si>
    <t>Centre Ville-Gendarmerie</t>
  </si>
  <si>
    <t>La Chatoire-La Roseraie</t>
  </si>
  <si>
    <t>Cite de la Sidr-Croisee des 400</t>
  </si>
  <si>
    <t>Le Lycee du Tampon 10eme Km</t>
  </si>
  <si>
    <t>0106</t>
  </si>
  <si>
    <t>Le 11 Eme Km-Couchant de la R. Blanche</t>
  </si>
  <si>
    <t>0107</t>
  </si>
  <si>
    <t>Le 11 Eme Km</t>
  </si>
  <si>
    <t>Le Dassy</t>
  </si>
  <si>
    <t>0202</t>
  </si>
  <si>
    <t>Les 400-La Ravine des Cabris</t>
  </si>
  <si>
    <t>0203</t>
  </si>
  <si>
    <t>La Ravine des Cabris-l'Hermitage</t>
  </si>
  <si>
    <t>0204</t>
  </si>
  <si>
    <t>Les Trois Mares Nord</t>
  </si>
  <si>
    <t>Le 14 Eme Km</t>
  </si>
  <si>
    <t>Le 12 Eme Km</t>
  </si>
  <si>
    <t>Terrain Fleuri-La Pointe</t>
  </si>
  <si>
    <t>Le Bras de Pontho</t>
  </si>
  <si>
    <t>Le Pont d'Yves</t>
  </si>
  <si>
    <t>0801</t>
  </si>
  <si>
    <t>Le 17 Eme Km</t>
  </si>
  <si>
    <t>0901</t>
  </si>
  <si>
    <t>Bras Creux</t>
  </si>
  <si>
    <t>1001</t>
  </si>
  <si>
    <t>Le Petit Tampon-Grand Tampon</t>
  </si>
  <si>
    <t>1101</t>
  </si>
  <si>
    <t>Berive</t>
  </si>
  <si>
    <t>1201</t>
  </si>
  <si>
    <t>Les 19 et 23 Eme Km</t>
  </si>
  <si>
    <t>1202</t>
  </si>
  <si>
    <t>Bois Court-Piton Hyacinthe</t>
  </si>
  <si>
    <t>1203</t>
  </si>
  <si>
    <t>Bourg Murat-Route Notre Dame de la Paix</t>
  </si>
  <si>
    <t>1204</t>
  </si>
  <si>
    <t>Zone Forestiere de la Plaine des Cafres</t>
  </si>
  <si>
    <t>97401</t>
  </si>
  <si>
    <t>La Ville-Bois de Nefles-Le Ruisseau</t>
  </si>
  <si>
    <t>La Ville-Ravine Seche</t>
  </si>
  <si>
    <t>Le Tevelave</t>
  </si>
  <si>
    <t>Foret des Hauts du Tevelave</t>
  </si>
  <si>
    <t>97423</t>
  </si>
  <si>
    <t>Les Trois-Bassins</t>
  </si>
  <si>
    <t>Ecarts de Trois Bassins</t>
  </si>
  <si>
    <t>Foret des Hauts de Trois Bassins</t>
  </si>
  <si>
    <t>La Souris Blanche</t>
  </si>
  <si>
    <t>97404</t>
  </si>
  <si>
    <t>L'Étang-Salé</t>
  </si>
  <si>
    <t>Les Canots</t>
  </si>
  <si>
    <t>l'Etang Sale Les Bains</t>
  </si>
  <si>
    <t>Le Maniron</t>
  </si>
  <si>
    <t>Ravine Seche</t>
  </si>
  <si>
    <t>97405</t>
  </si>
  <si>
    <t>Petite-Île</t>
  </si>
  <si>
    <t>La Ravine du Pont-Manapany Les Hauts</t>
  </si>
  <si>
    <t>Manapany Les Bas-Anse Les Bas</t>
  </si>
  <si>
    <t>Zone Forestiere des Hauts</t>
  </si>
  <si>
    <t>Piton Goyaves</t>
  </si>
  <si>
    <t>9D502</t>
  </si>
  <si>
    <t>97409</t>
  </si>
  <si>
    <t>Saint-André</t>
  </si>
  <si>
    <t>Pont Auguste</t>
  </si>
  <si>
    <t>Centre Ville Mairie</t>
  </si>
  <si>
    <t>Pont Minot</t>
  </si>
  <si>
    <t>Centre Commercial-Lycee S.darriga</t>
  </si>
  <si>
    <t>Chemin du Centre</t>
  </si>
  <si>
    <t>Cambuston-Petit Bazar</t>
  </si>
  <si>
    <t>Cambuston-Centre</t>
  </si>
  <si>
    <t>Cambuston-l'Etang-Bois Rouge</t>
  </si>
  <si>
    <t>Champ Borne</t>
  </si>
  <si>
    <t>Riviere du Mat Les Bas</t>
  </si>
  <si>
    <t>Ravine Creuse</t>
  </si>
  <si>
    <t>La Cressonniere Nord</t>
  </si>
  <si>
    <t>La Cressonniere Sud</t>
  </si>
  <si>
    <t>Mille Roches-Rdm Les Hauts</t>
  </si>
  <si>
    <t>Bras des Chevrettes et Hauts</t>
  </si>
  <si>
    <t>9D404</t>
  </si>
  <si>
    <t>97410</t>
  </si>
  <si>
    <t>Saint-Benoît</t>
  </si>
  <si>
    <t>Centre Ville Rive Gauche</t>
  </si>
  <si>
    <t>Centre Ville-Rive Droite</t>
  </si>
  <si>
    <t>Beaufond-Le Port</t>
  </si>
  <si>
    <t>Beaufond Distillerie</t>
  </si>
  <si>
    <t>Bras Fusil</t>
  </si>
  <si>
    <t>La Confiance-Chemin de Ceinture</t>
  </si>
  <si>
    <t>Bras Canot-Le Cratere</t>
  </si>
  <si>
    <t>0108</t>
  </si>
  <si>
    <t>Bourbier-l'Abondance</t>
  </si>
  <si>
    <t>0109</t>
  </si>
  <si>
    <t>Bourbier-Beauvallon</t>
  </si>
  <si>
    <t>0110</t>
  </si>
  <si>
    <t>Grand Etang-Takamaka-Bebour</t>
  </si>
  <si>
    <t>Ste-Anne-Petit St-Pierre</t>
  </si>
  <si>
    <t>Ste-Anne-St Francois-Le Cap</t>
  </si>
  <si>
    <t>Petit St-Pierre-Les Orangers-H. Delisle</t>
  </si>
  <si>
    <t>9D603</t>
  </si>
  <si>
    <t>97411</t>
  </si>
  <si>
    <t>Saint-Denis</t>
  </si>
  <si>
    <t>La Petite Ile-La Redoute</t>
  </si>
  <si>
    <t>Le Bas de la Riviere</t>
  </si>
  <si>
    <t>Le Barachois-Gare Routiere</t>
  </si>
  <si>
    <t>Marechal Leclerc-La Poste</t>
  </si>
  <si>
    <t>Marechal Leclerc-Le Petit Marche</t>
  </si>
  <si>
    <t>Marechal Leclerc-Le Butor</t>
  </si>
  <si>
    <t>Le Butor-Champ Fleuri</t>
  </si>
  <si>
    <t>Vauban-Bouvet</t>
  </si>
  <si>
    <t>Bouvet-Cgss</t>
  </si>
  <si>
    <t>St-Jacques-Decaen</t>
  </si>
  <si>
    <t>0111</t>
  </si>
  <si>
    <t>Le Jardin de l'Etat-Joinville</t>
  </si>
  <si>
    <t>0112</t>
  </si>
  <si>
    <t>Le Jardin de l'Etat-Bertin</t>
  </si>
  <si>
    <t>0113</t>
  </si>
  <si>
    <t>La Source-Ruisseau des Noirs</t>
  </si>
  <si>
    <t>0114</t>
  </si>
  <si>
    <t>Mazagran-Bois de Nefles</t>
  </si>
  <si>
    <t>0115</t>
  </si>
  <si>
    <t>La Providence-Jacques Coeur</t>
  </si>
  <si>
    <t>0116</t>
  </si>
  <si>
    <t>La Providence-Onf</t>
  </si>
  <si>
    <t>Mairie de Bellepierre-Les Saphirs</t>
  </si>
  <si>
    <t>Hauts de Bellepierre</t>
  </si>
  <si>
    <t>Chd-Iufm</t>
  </si>
  <si>
    <t>Le Brule</t>
  </si>
  <si>
    <t>Foret du Brule</t>
  </si>
  <si>
    <t>St-Francois Bas</t>
  </si>
  <si>
    <t>St-Francois Hauts</t>
  </si>
  <si>
    <t>0403</t>
  </si>
  <si>
    <t>Les Camelias</t>
  </si>
  <si>
    <t>La Trinite-Chateau Morange</t>
  </si>
  <si>
    <t>Le Bas des Rampes-La Chaumiere</t>
  </si>
  <si>
    <t>Ces Montgaillard</t>
  </si>
  <si>
    <t>0505</t>
  </si>
  <si>
    <t>La Mediatheque</t>
  </si>
  <si>
    <t>Les Deux Canons-Finette</t>
  </si>
  <si>
    <t>Lory Les Bas</t>
  </si>
  <si>
    <t>0603</t>
  </si>
  <si>
    <t>La Mairie de Sainte-Clotilde</t>
  </si>
  <si>
    <t>0604</t>
  </si>
  <si>
    <t>l'Ecole d'Application Bossard</t>
  </si>
  <si>
    <t>0605</t>
  </si>
  <si>
    <t>Les Tamarins-Lory Les Hauts</t>
  </si>
  <si>
    <t>0606</t>
  </si>
  <si>
    <t>Clinique Ste-Clotilde</t>
  </si>
  <si>
    <t>Eglise-Piscine du Chaudron</t>
  </si>
  <si>
    <t>Le Mail Ouest</t>
  </si>
  <si>
    <t>Le Mail Est</t>
  </si>
  <si>
    <t>0704</t>
  </si>
  <si>
    <t>Bas du Moufia</t>
  </si>
  <si>
    <t>0705</t>
  </si>
  <si>
    <t>Eudoxie Nonge</t>
  </si>
  <si>
    <t>0706</t>
  </si>
  <si>
    <t>Michel Debre-Damase Legros</t>
  </si>
  <si>
    <t>0707</t>
  </si>
  <si>
    <t>Michel Debre-Mairie du Chaudron</t>
  </si>
  <si>
    <t>0708</t>
  </si>
  <si>
    <t>Commune Prima</t>
  </si>
  <si>
    <t>0709</t>
  </si>
  <si>
    <t>Zone Industrielle du Chaudron</t>
  </si>
  <si>
    <t>Les Olympiades-G.brassens</t>
  </si>
  <si>
    <t>0802</t>
  </si>
  <si>
    <t>Mairie-Pierre et Sable-Bancouliers</t>
  </si>
  <si>
    <t>0803</t>
  </si>
  <si>
    <t>Les Ananas-Hauts du Moufia</t>
  </si>
  <si>
    <t>0804</t>
  </si>
  <si>
    <t>Moufia Est-Les Tulipiers</t>
  </si>
  <si>
    <t>0805</t>
  </si>
  <si>
    <t>l'Eglise-Moulin à Vent</t>
  </si>
  <si>
    <t>0806</t>
  </si>
  <si>
    <t>Ddass-Foucherolles</t>
  </si>
  <si>
    <t>0807</t>
  </si>
  <si>
    <t>Rectorat-Universite</t>
  </si>
  <si>
    <t>Bois de Nefles-Finette</t>
  </si>
  <si>
    <t>0902</t>
  </si>
  <si>
    <t>Mairie et Hauts du Bois de Nefles</t>
  </si>
  <si>
    <t>0903</t>
  </si>
  <si>
    <t>Foret du Bois de Nefles</t>
  </si>
  <si>
    <t>Grand Canal-Le Stade</t>
  </si>
  <si>
    <t>1002</t>
  </si>
  <si>
    <t>Mairie de la Bretagne-Centre</t>
  </si>
  <si>
    <t>1003</t>
  </si>
  <si>
    <t>Bellevue-l'Eglise</t>
  </si>
  <si>
    <t>1004</t>
  </si>
  <si>
    <t>Foret de la Bretagne</t>
  </si>
  <si>
    <t>Domenjod</t>
  </si>
  <si>
    <t>7eme Km-La Vigie-Les Brises</t>
  </si>
  <si>
    <t>9eme Km-Moulin Cader-Colorado</t>
  </si>
  <si>
    <t>12eme Km-Le Ruisseau Blanc</t>
  </si>
  <si>
    <t>1301</t>
  </si>
  <si>
    <t>St-Bernard</t>
  </si>
  <si>
    <t>1302</t>
  </si>
  <si>
    <t>La Montagne-Plaine d'Affouches</t>
  </si>
  <si>
    <t>97418</t>
  </si>
  <si>
    <t>Sainte-Marie</t>
  </si>
  <si>
    <t>Ravine des Chevres-La Convenance</t>
  </si>
  <si>
    <t>Terrain Elisa-Beaufond</t>
  </si>
  <si>
    <t>La Ressource-Bois Rouge</t>
  </si>
  <si>
    <t>La Ressource-Beaumont-Montee Sano</t>
  </si>
  <si>
    <t>Plaine des Fougeres-Beaumont</t>
  </si>
  <si>
    <t>La Grande Montee Centre</t>
  </si>
  <si>
    <t>La Confiance-l'Esperance</t>
  </si>
  <si>
    <t>Plaine des Fougeres-l'Esperance</t>
  </si>
  <si>
    <t>La Riviere des Pluies</t>
  </si>
  <si>
    <t>Gillot-La Mare-Duparc</t>
  </si>
  <si>
    <t>97419</t>
  </si>
  <si>
    <t>Sainte-Rose</t>
  </si>
  <si>
    <t>Zone Forestiere des Hauts de Ste-Rose</t>
  </si>
  <si>
    <t>Piton Ste-Rose</t>
  </si>
  <si>
    <t>Foret des Hauts de Piton Ste-Rose</t>
  </si>
  <si>
    <t>Bois Blanc</t>
  </si>
  <si>
    <t>Foret des Hauts de Bois Blanc</t>
  </si>
  <si>
    <t>La Riviere de l'Est</t>
  </si>
  <si>
    <t>Foret des Hauts de la Riviere de l'Est</t>
  </si>
  <si>
    <t>9D401</t>
  </si>
  <si>
    <t>97420</t>
  </si>
  <si>
    <t>Sainte-Suzanne</t>
  </si>
  <si>
    <t>Village Desprez-La Marine</t>
  </si>
  <si>
    <t>Quartier Francais-Ste Vivienne</t>
  </si>
  <si>
    <t>Quartier Francais-Communes Carron-Ango</t>
  </si>
  <si>
    <t>Deux Rives</t>
  </si>
  <si>
    <t>Foret des Hauts de Ste-Suzanne</t>
  </si>
  <si>
    <t>Bagatelle</t>
  </si>
  <si>
    <t>Les Jacques-Bel Air</t>
  </si>
  <si>
    <t>La Renaissance</t>
  </si>
  <si>
    <t>9D405</t>
  </si>
  <si>
    <t>97412</t>
  </si>
  <si>
    <t>Saint-Joseph</t>
  </si>
  <si>
    <t>Le Butor-Le Stade</t>
  </si>
  <si>
    <t>La Cayenne-Manapany</t>
  </si>
  <si>
    <t>Le Goyave et Hauts</t>
  </si>
  <si>
    <t>Les Jacques-Jean Petit Les Bas</t>
  </si>
  <si>
    <t>Les Lianes</t>
  </si>
  <si>
    <t>La Plaine des Gregues</t>
  </si>
  <si>
    <t>Jean Petit</t>
  </si>
  <si>
    <t>Langevin</t>
  </si>
  <si>
    <t>Foret des Hauts de Langevin</t>
  </si>
  <si>
    <t>Vincendo-Centre-Littoral</t>
  </si>
  <si>
    <t>Parc à Mouton-La Crete-Matouta</t>
  </si>
  <si>
    <t>Foret des Hauts de Vincendo</t>
  </si>
  <si>
    <t>9D403</t>
  </si>
  <si>
    <t>97413</t>
  </si>
  <si>
    <t>Saint-Leu</t>
  </si>
  <si>
    <t>St-Leu Ville</t>
  </si>
  <si>
    <t>l'Etang St-Leu</t>
  </si>
  <si>
    <t>Les Colimacons-Bras Mouton-La Fontaine</t>
  </si>
  <si>
    <t>La Chaloupe-Notre Dame des Champs</t>
  </si>
  <si>
    <t>La Chaloupe-St Christophe-Camelias</t>
  </si>
  <si>
    <t>Foret des Hauts de la Chaloupe</t>
  </si>
  <si>
    <t>Grand Fond-Stella</t>
  </si>
  <si>
    <t>Le Portail-Maduran</t>
  </si>
  <si>
    <t>Le Piton Centre</t>
  </si>
  <si>
    <t>Le Piton Sud</t>
  </si>
  <si>
    <t>Le Plate</t>
  </si>
  <si>
    <t>Foret des Hauts du Plate</t>
  </si>
  <si>
    <t>9D501</t>
  </si>
  <si>
    <t>97414</t>
  </si>
  <si>
    <t>Saint-Louis</t>
  </si>
  <si>
    <t>Roche Maigre</t>
  </si>
  <si>
    <t>Le Pont Neuf</t>
  </si>
  <si>
    <t>Les Cocos-La Palissade</t>
  </si>
  <si>
    <t>Le Bois de Nefles</t>
  </si>
  <si>
    <t>Le Bas de la Ville-Bel Air</t>
  </si>
  <si>
    <t>La Riviere-Centre</t>
  </si>
  <si>
    <t>Le Ruisseau-Terre Rouge</t>
  </si>
  <si>
    <t>Le Gol Les Hauts</t>
  </si>
  <si>
    <t>Le Ruisseau</t>
  </si>
  <si>
    <t>0205</t>
  </si>
  <si>
    <t>Hauts de la Riviere</t>
  </si>
  <si>
    <t>0206</t>
  </si>
  <si>
    <t>La Riviere Est</t>
  </si>
  <si>
    <t>Le Gol</t>
  </si>
  <si>
    <t>Le Ouaki</t>
  </si>
  <si>
    <t>Le Petit Serre-Ilet Furcy</t>
  </si>
  <si>
    <t>Les Makes-Village</t>
  </si>
  <si>
    <t>97415</t>
  </si>
  <si>
    <t>Saint-Paul</t>
  </si>
  <si>
    <t>Gare Routiere-St Charles</t>
  </si>
  <si>
    <t>Mairie-Hopital Gabriel Martin</t>
  </si>
  <si>
    <t>l'Etang</t>
  </si>
  <si>
    <t>Le Stade-Cambaie</t>
  </si>
  <si>
    <t>Grande Fontaine-Le Tour des Roches</t>
  </si>
  <si>
    <t>Bas de la Plaine</t>
  </si>
  <si>
    <t>La Plaine-Bas de Mon Repos</t>
  </si>
  <si>
    <t>Hauts de la Plaine</t>
  </si>
  <si>
    <t>Sans Souci</t>
  </si>
  <si>
    <t>Foret des Hauts de Sans Souci</t>
  </si>
  <si>
    <t>Mafate-Les Orangers-Les Lataniers</t>
  </si>
  <si>
    <t>Le Bois de Nefles-Mon Repos</t>
  </si>
  <si>
    <t>Bois de Nefles-St Paul Centre</t>
  </si>
  <si>
    <t>Bellemene</t>
  </si>
  <si>
    <t>Bois Rouge</t>
  </si>
  <si>
    <t>Le Bernica</t>
  </si>
  <si>
    <t>Fleurimont Hauts-Grande Terre</t>
  </si>
  <si>
    <t>La Renaissance-Lycee Plateau Caillou</t>
  </si>
  <si>
    <t>Plateau Caillou</t>
  </si>
  <si>
    <t>l'Eperon-Tamatave</t>
  </si>
  <si>
    <t>1102</t>
  </si>
  <si>
    <t>St-Gilles Les Hauts Centre et Hauts</t>
  </si>
  <si>
    <t>1103</t>
  </si>
  <si>
    <t>Villele</t>
  </si>
  <si>
    <t>Boucan Canot-Grand Fond</t>
  </si>
  <si>
    <t>Carosse-Ravine St-Gilles</t>
  </si>
  <si>
    <t>St-Gilles Les Bains Centre</t>
  </si>
  <si>
    <t>St-Gilles-l'Ermitage</t>
  </si>
  <si>
    <t>La Saline-l'Ermitage</t>
  </si>
  <si>
    <t>La Saline-Trou d'Eau</t>
  </si>
  <si>
    <t>1401</t>
  </si>
  <si>
    <t>La Saline-l'Ermitage Les Hauts (nord)</t>
  </si>
  <si>
    <t>1402</t>
  </si>
  <si>
    <t>La Saline-La Montee Panon (sud )</t>
  </si>
  <si>
    <t>1403</t>
  </si>
  <si>
    <t>Vue Belle et Hauts</t>
  </si>
  <si>
    <t>1501</t>
  </si>
  <si>
    <t>Le Barrage</t>
  </si>
  <si>
    <t>1502</t>
  </si>
  <si>
    <t>Saint-Coeur-Ravine Daniel</t>
  </si>
  <si>
    <t>1601</t>
  </si>
  <si>
    <t>Tan Rouge</t>
  </si>
  <si>
    <t>1602</t>
  </si>
  <si>
    <t>Foret des Hauts de Tan Rouge</t>
  </si>
  <si>
    <t>1701</t>
  </si>
  <si>
    <t>Le Guillaume-Centre</t>
  </si>
  <si>
    <t>1702</t>
  </si>
  <si>
    <t>Le Guillaume-La Petite France</t>
  </si>
  <si>
    <t>1703</t>
  </si>
  <si>
    <t>Foret des Hauts de la Petite France</t>
  </si>
  <si>
    <t>1704</t>
  </si>
  <si>
    <t>Mafate-Roche Plate-Marla</t>
  </si>
  <si>
    <t>97417</t>
  </si>
  <si>
    <t>Saint-Philippe</t>
  </si>
  <si>
    <t>Centre-Mare Longue-Est</t>
  </si>
  <si>
    <t>Foret des Hauts de St-Philippe</t>
  </si>
  <si>
    <t>Basse Vallee-Le Baril</t>
  </si>
  <si>
    <t>Foret des Hauts de Basse Vallee</t>
  </si>
  <si>
    <t>97416</t>
  </si>
  <si>
    <t>Saint-Pierre</t>
  </si>
  <si>
    <t>Centre Ville Est-La Mairie</t>
  </si>
  <si>
    <t>Centre Ville Ouest-La Poste-Le Marche</t>
  </si>
  <si>
    <t>Zac Banck-La Charite</t>
  </si>
  <si>
    <t>Sidr-Front de Mer</t>
  </si>
  <si>
    <t>Sidr Est-La Cayenne</t>
  </si>
  <si>
    <t>Sidr Ouest-Ravine Blanche</t>
  </si>
  <si>
    <t>Pierrefonds</t>
  </si>
  <si>
    <t>Zones Industrielles 1 et 3</t>
  </si>
  <si>
    <t>Les Casernes-Joli Fond</t>
  </si>
  <si>
    <t>Basse Terre Centre et Hauts-Rn3</t>
  </si>
  <si>
    <t>La Ligne Paradis</t>
  </si>
  <si>
    <t>Zone Industrielle 2</t>
  </si>
  <si>
    <t>Bois d'Olives-Est</t>
  </si>
  <si>
    <t>Bois d'Olives-Ouest</t>
  </si>
  <si>
    <t>La Ravine des Cabris-Centre</t>
  </si>
  <si>
    <t>La Ravine des Cabris-Est</t>
  </si>
  <si>
    <t>La Ravine des Cabris-Sud</t>
  </si>
  <si>
    <t>Les Assises-Trois Mares</t>
  </si>
  <si>
    <t>Les Hauts de la Ravine des Cabris</t>
  </si>
  <si>
    <t>La Ligne des Bambous-Centre</t>
  </si>
  <si>
    <t>La Concession Conde</t>
  </si>
  <si>
    <t>Terre Sainte-La Mairie</t>
  </si>
  <si>
    <t>Terre Sainte-Le Trou du Chat</t>
  </si>
  <si>
    <t>l'Asile-Zac Ocean Indien</t>
  </si>
  <si>
    <t>Terre Rouge-Bassin Plat-Bassin Martin</t>
  </si>
  <si>
    <t>Chsr</t>
  </si>
  <si>
    <t>Grands Bois-Centre</t>
  </si>
  <si>
    <t>Grands Bois Les Hauts-Cafrine-R. Cafres</t>
  </si>
  <si>
    <t>Montvert Les Bas</t>
  </si>
  <si>
    <t>Montvert Les Hauts</t>
  </si>
  <si>
    <t>Foret des Hauts de Montvert</t>
  </si>
  <si>
    <t>97421</t>
  </si>
  <si>
    <t>Centre Salazie</t>
  </si>
  <si>
    <t>Grand Ilet</t>
  </si>
  <si>
    <t>Hell Bourg</t>
  </si>
  <si>
    <t>Gros Morne-Enchaing</t>
  </si>
  <si>
    <t>Mare à Vieille Place</t>
  </si>
  <si>
    <t>Mare à Martin</t>
  </si>
  <si>
    <t>Source</t>
  </si>
  <si>
    <r>
      <t>Les CAF gèrent deux types de prestations</t>
    </r>
    <r>
      <rPr>
        <sz val="9"/>
        <color indexed="8"/>
        <rFont val="Verdana"/>
        <family val="2"/>
      </rPr>
      <t xml:space="preserve"> :</t>
    </r>
  </si>
  <si>
    <t>les prestations légales, dont les barèmes et les conditions d'attribution sont fixés nationalement (ex : allocations familiales, allocation logement, etc...)</t>
  </si>
  <si>
    <t xml:space="preserve">des aides d'action sociale (aides financières individuelles ou interventions de travailleurs sociaux), gérées par chacune des CAF et dont les conditions d'attribution sont spécifiques à chaque caisse (ex : certaines aides au logement spécifiques, dont les seuils de versement varient suivant les actions et les politiques locales). </t>
  </si>
  <si>
    <t>Les données disponibles concernent uniquement les bénéficiaires de prestations légales.</t>
  </si>
  <si>
    <t>Les CAF versent aux personnes rattachées au régime général l'ensemble des prestations légales. Elles versent également un certain nombre de prestations pour des régimes spéciaux (SNCF, RATP).</t>
  </si>
  <si>
    <t>En France métropolitaine, les CAF ne versent pas de prestations aux populations relevant du régime agricole, ce sont les Caisses de Mutualité Sociale Agricole (MSA) qui gèrent l'ensemble des prestations de leurs ressortissants. Dans les Départements d'Outre Mer (DOM) où la MSA n'est pas présente, ce sont les CAF qui versent les prestations à l'ensemble de la population y compris la population relevant du régime agricole.</t>
  </si>
  <si>
    <t>Restrictions méthodologiques</t>
  </si>
  <si>
    <t>Pour des raisons de confidentialité des données individuelles, les variables ne peuvent être diffusées que sur des zones d'au moins 100 allocataires. Les décomptes portant sur des catégories d'allocataires conduisant à des effectifs de moins de 5 allocataires sont également non diffusables.</t>
  </si>
  <si>
    <t xml:space="preserve">Pour les données sur les revenus, le champ est plus restreint et concerne une population de référence qui ne comprend pas les étudiants, les personnes de 65 ans et plus et les régimes spéciaux. En effet, pour ces catégories, la reconstitution de leur revenu disponible à partir des fichiers CAF est impossible ou entachée d'une incertitude importante. </t>
  </si>
  <si>
    <t>Les variables disponibles</t>
  </si>
  <si>
    <t>Note d'attribution au géocodage</t>
  </si>
  <si>
    <t>Variable</t>
  </si>
  <si>
    <t>Libellé</t>
  </si>
  <si>
    <t>Aucun problème particulier</t>
  </si>
  <si>
    <t>A</t>
  </si>
  <si>
    <t>Percou</t>
  </si>
  <si>
    <t>Données non diffusables (zone de taille insuffisante)</t>
  </si>
  <si>
    <t>Ai</t>
  </si>
  <si>
    <t>Nombre d'allocataires isolés</t>
  </si>
  <si>
    <t>Donnée de mauvaise qualité donc non diffusée</t>
  </si>
  <si>
    <t>Am</t>
  </si>
  <si>
    <t>La qualité de géoréférencement d'un quartier dépend de la qualité de géolocalisation à l'intérieur du quartier mais aussi plus largement à l'intérieur de la ou les commune(s) d'appartenance.</t>
  </si>
  <si>
    <t>Acssenf</t>
  </si>
  <si>
    <t>Nombre d'allocataires en couple sans enfant</t>
  </si>
  <si>
    <t>La note d'un quartier est égale à 3 dans 2 cas:</t>
  </si>
  <si>
    <t>Acavenf</t>
  </si>
  <si>
    <t>Nombre d'allocataires en couple avec enfant</t>
  </si>
  <si>
    <t>1/ Le quartier contient plus de 10 % d'adresses géolocalisées avec une qualité moyenne ou mauvaise</t>
  </si>
  <si>
    <t>Ac3enf</t>
  </si>
  <si>
    <t>2/ La ou les commune(s) contenant le quartier a(ont) plus de 10 % d'adresses géolocalisées avec une qualité moyenne ou mauvaise</t>
  </si>
  <si>
    <t>AAL</t>
  </si>
  <si>
    <t>Nombre d'allocataires percevant une Allocation Logement</t>
  </si>
  <si>
    <t>En effet si la qualité de géolocalisation autour du quartier est mauvaise on ne peut pas confirmer que l'adresse est bien à l'extérieur du quartier.</t>
  </si>
  <si>
    <t>AAPL</t>
  </si>
  <si>
    <t>Dont Allocation Personnalisée de Logement (Métropole)</t>
  </si>
  <si>
    <t>AAAH</t>
  </si>
  <si>
    <t>Nombre d'allocataires percevant l'Allocation Adulte Handicapé</t>
  </si>
  <si>
    <t>ARSA</t>
  </si>
  <si>
    <t>Nombre d'allocataires percevant le Revenu de Solidarité Active</t>
  </si>
  <si>
    <t>ARSAS</t>
  </si>
  <si>
    <t>APRES50</t>
  </si>
  <si>
    <t>Nombre d'allocataires dont le revenu est constitué à plus de 50 % des prestations sociales</t>
  </si>
  <si>
    <t>APRES100</t>
  </si>
  <si>
    <t>Nombre d'allocataires dont le revenu est constitué à 100 % des prestations sociales</t>
  </si>
  <si>
    <t>Définitions</t>
  </si>
  <si>
    <t>Allocataires, ayants-droit et population couverte</t>
  </si>
  <si>
    <r>
      <t xml:space="preserve">Les </t>
    </r>
    <r>
      <rPr>
        <b/>
        <sz val="8"/>
        <color indexed="8"/>
        <rFont val="Verdana"/>
        <family val="2"/>
      </rPr>
      <t>allocataires</t>
    </r>
    <r>
      <rPr>
        <sz val="8"/>
        <color indexed="8"/>
        <rFont val="Verdana"/>
        <family val="2"/>
      </rPr>
      <t xml:space="preserve"> des Caisses d'Allocations Familiales sont les personnes qui perçoivent au moins une allocation en regard de leur situation monétaire et/ou familiale. La notion d'allocataire est une notion de foyer. Ainsi, compter des allocataires signifie compter des foyers constitués de personnes seules ou de plusieurs personnes (familles).</t>
    </r>
  </si>
  <si>
    <r>
      <t xml:space="preserve">Les autres membres du foyer allocataire (conjoint, enfants et autres personnes à charge au sens des prestations familiales) sont appelés les </t>
    </r>
    <r>
      <rPr>
        <b/>
        <sz val="8"/>
        <color indexed="8"/>
        <rFont val="Verdana"/>
        <family val="2"/>
      </rPr>
      <t>ayants-droit</t>
    </r>
    <r>
      <rPr>
        <sz val="8"/>
        <color indexed="8"/>
        <rFont val="Verdana"/>
        <family val="2"/>
      </rPr>
      <t xml:space="preserve">. L'ensemble formé par les allocataires et leurs ayants-droit représente les </t>
    </r>
    <r>
      <rPr>
        <b/>
        <sz val="8"/>
        <color indexed="8"/>
        <rFont val="Verdana"/>
        <family val="2"/>
      </rPr>
      <t>personnes couvertes</t>
    </r>
    <r>
      <rPr>
        <sz val="8"/>
        <color indexed="8"/>
        <rFont val="Verdana"/>
        <family val="2"/>
      </rPr>
      <t>.</t>
    </r>
  </si>
  <si>
    <t>Allocation Adulte Handicapé (AAH)</t>
  </si>
  <si>
    <t>Est un minimum social créé par la loi du 30 juin 1975. C'est une prestation versée à tous les handicapés souffrant d'une incapacité évaluée à au moins 80 % (saut dérogation) par la Commission des droits et de l'autonomie des personnes handicapées. Elle ne peut être attribuée avant l'âge de 20 ans, sauf cas particulier. Elle est soumise à un plafond de ressources calcul par ailleurs et peut se cumuler avec une rémunération tirée d'un travail. L'AAH est versée par la CAF et MSA.</t>
  </si>
  <si>
    <t>Allocation Personnalisée au Logement (APL)</t>
  </si>
  <si>
    <t>Fait partie des aides au logement. Elle a été crée en 1977 et s'adresse à toute personne locataire d'un logement neuf ou ancien qui a fait l'objet d'une convention entre le propriétaire et l'état (fixant entre autres l'évolution du loyer, la durée du bail, les normes de confort) ou aux personnes accédant à la propriété (ou déjà propriétaires) et ayant contracté un prêt aidé par l'état (PC, PAS et anciens PAP.) L'APL est versée par les Caf et la MSA.</t>
  </si>
  <si>
    <t>Revenu de Solidarité Active (RSA)</t>
  </si>
  <si>
    <t>Entré en vigueur le 1er juin 2009 en France métropolitaine, il apporte une incitation financière aux personnes sans ressource qui reprennent un emploi (le RSA garantit à quelqu'un qui reprend un travail que ses revenus augmentent). Enfin il complète les ressources des personnes dont l'activité professionnelle ne leur apporte que des revenus limités.</t>
  </si>
  <si>
    <t>Le RSA est versé sans limitation de durée, tant que les revenus du bénéficiaire sont inférieurs au montant maximal du RSA.</t>
  </si>
  <si>
    <t>Le montant versé peut varier si la situation familiale, professionnelle ou les ressources du foyer évoluent.</t>
  </si>
  <si>
    <t>Allocataires dont les ressources sont constituées à 50 % ou 100 % des prestations CAF</t>
  </si>
  <si>
    <t>Ce calcul concerne seulement les allocataires pour lesquels la Caf peut avoir connaissance des ressources. Ne sont pas donc pris en compte :</t>
  </si>
  <si>
    <t>les allocataires (et conjoints) âgés de plus de 65 ans. En effet pour ces populations, les Caf n'ont pas connaissance de l'ensemble de leurs ressources et notamment du minimum vieillesse car il s'agit d'une prestation non imposable ;</t>
  </si>
  <si>
    <t>les allocataires étudiant percevant uniquement l'allocation logement, (leurs ressources sont généralement nulles et augmenteraient à tort le nombre d'allocataires précaires) par contre les étudiants percevant d'autres prestations et ayant notamment une charge familiale sont comptabilisés.</t>
  </si>
  <si>
    <t>Données par quartier</t>
  </si>
  <si>
    <t xml:space="preserve"> QUARTIER DE LA POLITIQUE DE LA VILLE</t>
  </si>
  <si>
    <t>COMPOSITION FAMILIALE</t>
  </si>
  <si>
    <t>PRESTATION PERCUE</t>
  </si>
  <si>
    <t>POIDS DES PRESTATIONS</t>
  </si>
  <si>
    <t>Code du quartier prioritaire</t>
  </si>
  <si>
    <t>Nom du quartier prioritaire</t>
  </si>
  <si>
    <t>Code epci 1 au 1er janvier 2015</t>
  </si>
  <si>
    <t>QP974001</t>
  </si>
  <si>
    <t>QP974002</t>
  </si>
  <si>
    <t>QP974003</t>
  </si>
  <si>
    <t>La Rivière</t>
  </si>
  <si>
    <t>QP974004</t>
  </si>
  <si>
    <t>QP974005</t>
  </si>
  <si>
    <t>Bois de Nèfles Cocos</t>
  </si>
  <si>
    <t>QP974006</t>
  </si>
  <si>
    <t>Cayenne - Butor - Les Quais</t>
  </si>
  <si>
    <t>QP974007</t>
  </si>
  <si>
    <t>Centre Ville - Cités</t>
  </si>
  <si>
    <t>QP974008</t>
  </si>
  <si>
    <t>QP974009</t>
  </si>
  <si>
    <t>Bois D’Olives</t>
  </si>
  <si>
    <t>QP974010</t>
  </si>
  <si>
    <t>Ravine Des Cabris</t>
  </si>
  <si>
    <t>QP974011</t>
  </si>
  <si>
    <t>Ravine Blanche</t>
  </si>
  <si>
    <t>QP974012</t>
  </si>
  <si>
    <t>Basse Terre  -  Joli Fond</t>
  </si>
  <si>
    <t>QP974013</t>
  </si>
  <si>
    <t>Terre Sainte</t>
  </si>
  <si>
    <t>QP974014</t>
  </si>
  <si>
    <t>Condé -  La Concession</t>
  </si>
  <si>
    <t>QP974015</t>
  </si>
  <si>
    <t>Le Verger-La Découverte</t>
  </si>
  <si>
    <t>QP974016</t>
  </si>
  <si>
    <t>QP974017</t>
  </si>
  <si>
    <t>4ème Couronne</t>
  </si>
  <si>
    <t>QP974018</t>
  </si>
  <si>
    <t>1ère et 2ème Couronne</t>
  </si>
  <si>
    <t>QP974019</t>
  </si>
  <si>
    <t>QP974020</t>
  </si>
  <si>
    <t>Cressonnière - Manguiers</t>
  </si>
  <si>
    <t>QP974021</t>
  </si>
  <si>
    <t>QP974022</t>
  </si>
  <si>
    <t>Petit Bazar - Chemin Du Centre - Fayard</t>
  </si>
  <si>
    <t>QP974023</t>
  </si>
  <si>
    <t>Cambuston Centre</t>
  </si>
  <si>
    <t>QP974024</t>
  </si>
  <si>
    <t>Sainte-Anne</t>
  </si>
  <si>
    <t>QP974025</t>
  </si>
  <si>
    <t>Rive Droite de Saint-Benoît</t>
  </si>
  <si>
    <t>QP974026</t>
  </si>
  <si>
    <t>Le Bas De La Rivière</t>
  </si>
  <si>
    <t>QP974027</t>
  </si>
  <si>
    <t>Le Bas Maréchal Leclerc</t>
  </si>
  <si>
    <t>QP974028</t>
  </si>
  <si>
    <t>Le Butor</t>
  </si>
  <si>
    <t>QP974029</t>
  </si>
  <si>
    <t>Vauban</t>
  </si>
  <si>
    <t>QP974030</t>
  </si>
  <si>
    <t>QP974031</t>
  </si>
  <si>
    <t>Les Camélias</t>
  </si>
  <si>
    <t>QP974032</t>
  </si>
  <si>
    <t>QP974033</t>
  </si>
  <si>
    <t>Moufia Les Bas</t>
  </si>
  <si>
    <t>QP974034</t>
  </si>
  <si>
    <t>Primat</t>
  </si>
  <si>
    <t>QP974035</t>
  </si>
  <si>
    <t>Moufia Les Hauts</t>
  </si>
  <si>
    <t>QP974036</t>
  </si>
  <si>
    <t>Portail - Bois De Nèfles</t>
  </si>
  <si>
    <t>QP974037</t>
  </si>
  <si>
    <t>Plateau Caillou Centre</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</si>
  <si>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</si>
  <si>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</si>
  <si>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</si>
  <si>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</si>
  <si>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</si>
  <si>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</si>
  <si>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</si>
  <si>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</si>
  <si>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</si>
  <si>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</si>
  <si>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</si>
  <si>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</si>
  <si>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QP974044</t>
  </si>
  <si>
    <t>QP974045</t>
  </si>
  <si>
    <t>La Châtoire</t>
  </si>
  <si>
    <t>QP974046</t>
  </si>
  <si>
    <t>Les Trois Mares</t>
  </si>
  <si>
    <t>QP974047</t>
  </si>
  <si>
    <t>Les Araucarias</t>
  </si>
  <si>
    <t>QP974048</t>
  </si>
  <si>
    <t>Centre-ville</t>
  </si>
  <si>
    <t>Gaspard - La Réserve</t>
  </si>
  <si>
    <t>Coeur De Saint-Laurent</t>
  </si>
  <si>
    <t>La Source - Bellepierre</t>
  </si>
  <si>
    <t>Sainte Clotilde - Le Chaudron</t>
  </si>
  <si>
    <t>QP974049</t>
  </si>
  <si>
    <t>Bénéficiaires des prestations légales, source CAF (31-12-2015)</t>
  </si>
  <si>
    <t>© Insee - Mise en ligne le 20 juillet 2017</t>
  </si>
  <si>
    <t>EPCI1 et EPCI2</t>
  </si>
  <si>
    <t>* Un quartier de la politique de la ville peut être localisé sur plusieurs communes donc appartenir à plusieurs epci (2 au maximum dans les faits)</t>
  </si>
  <si>
    <t>NOTE</t>
  </si>
  <si>
    <t>Certaines données peuvent être manquantes : les décomptes portant sur des catégories d'allocataires conduisant à des effectifs de moins de 5 allocataires ne sont pas diffusables.</t>
  </si>
  <si>
    <t xml:space="preserve">Pour des raisons de confidentialité des données individuelles, les variables ne peuvent être diffusées que sur des zones d'au moins 100 allocataires. </t>
  </si>
  <si>
    <t>Donnée non diffusée en raison d'anomalies repérées lors de contrôles de cohérence</t>
  </si>
  <si>
    <t>Les données concernant l'aide personnalisée au logement sont manquantes pour les quartiers des DOM car l’APL n’existe pas dans les Dom, l’État privilégiant d’autres formes d’aides au logement, comme des subventions pour les logements sociaux ou très sociaux.</t>
  </si>
  <si>
    <t>DENOMBREMENT DES ALLOCATAIRES DE LA CAF DE LA REUNION AU 31/12/2015  SELON LE QUARTIER DE LA POLITIQUE DE LA VILLE</t>
  </si>
  <si>
    <t>Données non diffusées en raison de fusions de communes rendant impossible la localisation précise des allocataires</t>
  </si>
  <si>
    <t>Code EPCI</t>
  </si>
  <si>
    <t>libellé de l'EPCI</t>
  </si>
  <si>
    <t>Code Iris</t>
  </si>
  <si>
    <t>libellé de l'Iris</t>
  </si>
  <si>
    <t>249740077</t>
  </si>
  <si>
    <t>CA Civis (Communauté Intercommunale des Villes Solidaires)</t>
  </si>
  <si>
    <t>249740093</t>
  </si>
  <si>
    <t>CA Intercommunale de la Réunion Est (Cirest)</t>
  </si>
  <si>
    <t>249740085</t>
  </si>
  <si>
    <t>CA du Sud</t>
  </si>
  <si>
    <t>249740101</t>
  </si>
  <si>
    <t>CA Territoire de la Côte Ouest (Tco)</t>
  </si>
  <si>
    <t>249740119</t>
  </si>
  <si>
    <t>CA Intercommunale du Nord de la Réunion (Cinor)</t>
  </si>
  <si>
    <t>DENOMBREMENT DES ALLOCATAIRES DE LA CAF DE LA REUNION AU 31/12/2015 SELON LES ILOTS REGROUPES POUR L'INFORMATION STATISTIQUE (IRIS)</t>
  </si>
  <si>
    <t>Code unité urbaine</t>
  </si>
  <si>
    <t>Champ : IRIS des communes de plus de 10 000 habitants</t>
  </si>
  <si>
    <t>Champ : quartiers de la politique de la ville</t>
  </si>
  <si>
    <t>Données actualisées à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</si>
</sst>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 _€_-;\-* #,##0\ _€_-;_-* &quot;-&quot;??\ _€_-;_-@_-"/>
    <numFmt numFmtId="165" formatCode="_-* #,##0.0\ _€_-;\-* #,##0.0\ _€_-;_-* &quot;-&quot;??\ _€_-;_-@_-"/>
    <numFmt numFmtId="166" formatCode="0.0%"/>
    <numFmt numFmtId="167" formatCode="_-* #,##0\ _F_-;\-* #,##0\ _F_-;_-* &quot;-&quot;??\ _F_-;_-@_-"/>
    <numFmt numFmtId="168" formatCode="0.0"/>
    <numFmt numFmtId="169" formatCode="#,##0.00\ &quot;€&quot;"/>
    <numFmt numFmtId="170" formatCode="#,##0.00\ &quot;€&quot;;\-#,##0.00\ &quot;€&quot;_-"/>
    <numFmt numFmtId="171" formatCode="_-* #,##0.00\ &quot;€&quot;_-;\-#,##0.00\ &quot;€&quot;_-;_-* &quot;-&quot;??\ &quot;€&quot;_-;_-@_-"/>
    <numFmt numFmtId="172" formatCode="_-* #,##0\ _€_-;\-* #,##0\ _€_-;_-* &quot;-&quot;??\ _€_-;_-* \ @\ _€"/>
    <numFmt numFmtId="173" formatCode="_-* #,##0\ _€_-;\-* #,##0\ _€_-;_-* &quot;-&quot;??\ _€_-;_-_-_-_-_-_-_-_-@\ _€"/>
  </numFmts>
  <fonts count="82" x14ac:knownFonts="1">
    <font>
      <sz val="10"/>
      <name val="Arial"/>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sz val="8"/>
      <name val="Arial"/>
      <family val="2"/>
    </font>
    <font>
      <b/>
      <u/>
      <sz val="8"/>
      <name val="Arial"/>
      <family val="2"/>
    </font>
    <font>
      <b/>
      <sz val="8"/>
      <color indexed="62"/>
      <name val="Arial"/>
      <family val="2"/>
    </font>
    <font>
      <sz val="8"/>
      <name val="Arial"/>
      <family val="2"/>
    </font>
    <font>
      <vertAlign val="superscript"/>
      <sz val="8"/>
      <name val="Arial"/>
      <family val="2"/>
    </font>
    <font>
      <b/>
      <sz val="8"/>
      <color indexed="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0"/>
      <name val="Arial"/>
      <family val="2"/>
    </font>
    <font>
      <b/>
      <sz val="7"/>
      <color indexed="62"/>
      <name val="Arial"/>
      <family val="2"/>
    </font>
    <font>
      <sz val="10"/>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8"/>
      <color indexed="23"/>
      <name val="Arial"/>
      <family val="2"/>
    </font>
    <font>
      <sz val="7"/>
      <name val="Arial"/>
      <family val="2"/>
    </font>
    <font>
      <b/>
      <sz val="7"/>
      <color indexed="18"/>
      <name val="Arial"/>
      <family val="2"/>
    </font>
    <font>
      <i/>
      <sz val="7"/>
      <color indexed="5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7"/>
      <color theme="6"/>
      <name val="Arial"/>
      <family val="2"/>
    </font>
    <font>
      <sz val="10"/>
      <color indexed="10"/>
      <name val="Arial"/>
      <family val="2"/>
    </font>
    <font>
      <sz val="10"/>
      <name val="System"/>
      <family val="2"/>
    </font>
    <font>
      <i/>
      <sz val="10"/>
      <name val="Arial"/>
      <family val="2"/>
    </font>
    <font>
      <sz val="10"/>
      <name val="Times New Roman"/>
      <family val="1"/>
    </font>
    <font>
      <b/>
      <sz val="12"/>
      <name val="Times New Roman"/>
      <family val="1"/>
    </font>
    <font>
      <b/>
      <sz val="13"/>
      <color indexed="63"/>
      <name val="Verdana"/>
      <family val="2"/>
    </font>
    <font>
      <b/>
      <sz val="9"/>
      <color indexed="8"/>
      <name val="Verdana"/>
      <family val="2"/>
    </font>
    <font>
      <sz val="9"/>
      <color indexed="8"/>
      <name val="Verdana"/>
      <family val="2"/>
    </font>
    <font>
      <sz val="9"/>
      <name val="System"/>
      <family val="2"/>
    </font>
    <font>
      <sz val="9"/>
      <name val="Arial"/>
      <family val="2"/>
    </font>
    <font>
      <sz val="7"/>
      <color indexed="8"/>
      <name val="Verdana"/>
      <family val="2"/>
    </font>
    <font>
      <sz val="7"/>
      <name val="System"/>
      <family val="2"/>
    </font>
    <font>
      <b/>
      <sz val="13"/>
      <color indexed="10"/>
      <name val="Verdana"/>
      <family val="2"/>
    </font>
    <font>
      <sz val="10"/>
      <name val="MS Sans Serif"/>
      <family val="2"/>
    </font>
    <font>
      <b/>
      <sz val="9"/>
      <name val="Verdana"/>
      <family val="2"/>
    </font>
    <font>
      <sz val="9"/>
      <name val="Verdana"/>
      <family val="2"/>
    </font>
    <font>
      <sz val="10"/>
      <name val="Verdana"/>
      <family val="2"/>
    </font>
    <font>
      <b/>
      <i/>
      <sz val="13"/>
      <color indexed="63"/>
      <name val="Verdana"/>
      <family val="2"/>
    </font>
    <font>
      <sz val="8"/>
      <color indexed="8"/>
      <name val="Verdana"/>
      <family val="2"/>
    </font>
    <font>
      <b/>
      <sz val="8"/>
      <color indexed="8"/>
      <name val="Verdana"/>
      <family val="2"/>
    </font>
    <font>
      <b/>
      <sz val="10"/>
      <name val="MS Sans Serif"/>
      <family val="2"/>
    </font>
    <font>
      <b/>
      <sz val="14"/>
      <color indexed="61"/>
      <name val="Arial"/>
      <family val="2"/>
    </font>
    <font>
      <b/>
      <sz val="16"/>
      <color indexed="61"/>
      <name val="Arial"/>
      <family val="2"/>
    </font>
    <font>
      <b/>
      <sz val="12"/>
      <name val="Arial"/>
      <family val="2"/>
    </font>
  </fonts>
  <fills count="42">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dotted">
        <color indexed="23"/>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2"/>
      </top>
      <bottom style="medium">
        <color indexed="2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s>
  <cellStyleXfs count="62">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40" fillId="0" borderId="60" applyNumberFormat="0" applyFill="0" applyAlignment="0" applyProtection="0"/>
    <xf numFmtId="0" fontId="41" fillId="0" borderId="61" applyNumberFormat="0" applyFill="0" applyAlignment="0" applyProtection="0"/>
    <xf numFmtId="0" fontId="42" fillId="0" borderId="62" applyNumberFormat="0" applyFill="0" applyAlignment="0" applyProtection="0"/>
    <xf numFmtId="0" fontId="42" fillId="0" borderId="0" applyNumberFormat="0" applyFill="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5" fillId="13" borderId="0" applyNumberFormat="0" applyBorder="0" applyAlignment="0" applyProtection="0"/>
    <xf numFmtId="0" fontId="46" fillId="14" borderId="63" applyNumberFormat="0" applyAlignment="0" applyProtection="0"/>
    <xf numFmtId="0" fontId="47" fillId="15" borderId="64" applyNumberFormat="0" applyAlignment="0" applyProtection="0"/>
    <xf numFmtId="0" fontId="48" fillId="15" borderId="63" applyNumberFormat="0" applyAlignment="0" applyProtection="0"/>
    <xf numFmtId="0" fontId="49" fillId="0" borderId="65" applyNumberFormat="0" applyFill="0" applyAlignment="0" applyProtection="0"/>
    <xf numFmtId="0" fontId="50" fillId="16" borderId="6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8" applyNumberFormat="0" applyFill="0" applyAlignment="0" applyProtection="0"/>
    <xf numFmtId="0" fontId="5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4" fillId="41" borderId="0" applyNumberFormat="0" applyBorder="0" applyAlignment="0" applyProtection="0"/>
    <xf numFmtId="0" fontId="1" fillId="0" borderId="0"/>
    <xf numFmtId="0" fontId="1" fillId="17" borderId="67" applyNumberFormat="0" applyFon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 fillId="0" borderId="0"/>
    <xf numFmtId="0" fontId="59" fillId="0" borderId="0"/>
    <xf numFmtId="0" fontId="59" fillId="0" borderId="0"/>
    <xf numFmtId="0" fontId="59" fillId="0" borderId="0"/>
    <xf numFmtId="0" fontId="61" fillId="0" borderId="0"/>
    <xf numFmtId="0" fontId="59" fillId="0" borderId="0"/>
    <xf numFmtId="0" fontId="2" fillId="0" borderId="0"/>
    <xf numFmtId="0" fontId="59" fillId="0" borderId="0"/>
    <xf numFmtId="0" fontId="71" fillId="0" borderId="0"/>
    <xf numFmtId="43" fontId="2" fillId="0" borderId="0" applyFont="0" applyFill="0" applyBorder="0" applyAlignment="0" applyProtection="0"/>
    <xf numFmtId="0" fontId="59" fillId="0" borderId="0"/>
    <xf numFmtId="0" fontId="59" fillId="0" borderId="0"/>
    <xf numFmtId="0" fontId="2" fillId="0" borderId="0"/>
  </cellStyleXfs>
  <cellXfs count="536">
    <xf numFmtId="0" fontId="0" fillId="0" borderId="0" xfId="0"/>
    <xf numFmtId="0" fontId="9" fillId="0" borderId="0" xfId="2" applyAlignment="1" applyProtection="1"/>
    <xf numFmtId="0" fontId="7" fillId="2" borderId="0" xfId="0" applyFont="1" applyFill="1" applyAlignment="1">
      <alignment vertical="center" wrapText="1"/>
    </xf>
    <xf numFmtId="0" fontId="0" fillId="0" borderId="0" xfId="0" applyAlignment="1">
      <alignment vertical="center"/>
    </xf>
    <xf numFmtId="0" fontId="3" fillId="2" borderId="0" xfId="0" applyFont="1" applyFill="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0" fillId="0" borderId="0" xfId="0" quotePrefix="1" applyNumberFormat="1"/>
    <xf numFmtId="0" fontId="10" fillId="2" borderId="1" xfId="0" applyNumberFormat="1" applyFont="1" applyFill="1" applyBorder="1" applyAlignment="1">
      <alignment horizontal="center" vertical="center" wrapText="1"/>
    </xf>
    <xf numFmtId="0" fontId="8" fillId="0" borderId="0" xfId="0" applyFont="1" applyAlignment="1">
      <alignment horizontal="left"/>
    </xf>
    <xf numFmtId="0" fontId="19" fillId="0" borderId="0" xfId="0" applyFont="1" applyAlignment="1">
      <alignment horizontal="justify"/>
    </xf>
    <xf numFmtId="0" fontId="8" fillId="0" borderId="0" xfId="0" applyFont="1" applyAlignment="1">
      <alignment horizontal="left" vertical="center"/>
    </xf>
    <xf numFmtId="0" fontId="8"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Fill="1" applyAlignment="1">
      <alignment vertical="center"/>
    </xf>
    <xf numFmtId="0" fontId="8" fillId="0" borderId="0" xfId="0" applyFont="1" applyAlignment="1">
      <alignment vertical="center" wrapText="1"/>
    </xf>
    <xf numFmtId="0" fontId="23" fillId="0" borderId="0" xfId="0" applyFont="1" applyAlignment="1">
      <alignment vertical="center"/>
    </xf>
    <xf numFmtId="0" fontId="5" fillId="0" borderId="0" xfId="0" applyFont="1" applyAlignment="1">
      <alignment horizontal="center" vertical="center" wrapText="1"/>
    </xf>
    <xf numFmtId="0" fontId="22" fillId="0" borderId="1" xfId="0" applyFont="1" applyFill="1" applyBorder="1" applyAlignment="1">
      <alignment horizontal="center" vertical="center" wrapText="1"/>
    </xf>
    <xf numFmtId="0" fontId="8" fillId="0" borderId="0" xfId="0" applyFont="1" applyAlignment="1">
      <alignment horizontal="right" vertical="center"/>
    </xf>
    <xf numFmtId="0" fontId="5" fillId="0" borderId="0" xfId="0" applyFont="1" applyAlignment="1">
      <alignment horizontal="right" vertical="center"/>
    </xf>
    <xf numFmtId="0" fontId="19" fillId="0" borderId="0" xfId="0" applyFont="1" applyAlignment="1">
      <alignment horizontal="right"/>
    </xf>
    <xf numFmtId="0" fontId="8" fillId="0" borderId="0" xfId="0" applyFont="1" applyAlignment="1">
      <alignment horizontal="right" vertical="center" wrapText="1"/>
    </xf>
    <xf numFmtId="0" fontId="5" fillId="0" borderId="0" xfId="0" applyFont="1" applyAlignment="1">
      <alignment horizontal="right" vertical="center" wrapText="1"/>
    </xf>
    <xf numFmtId="0" fontId="21" fillId="0" borderId="0" xfId="0" applyFont="1" applyAlignment="1">
      <alignment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0" fillId="0" borderId="0" xfId="0" applyNumberFormat="1" applyAlignment="1">
      <alignment vertical="center"/>
    </xf>
    <xf numFmtId="0" fontId="10" fillId="0" borderId="3" xfId="0"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0" xfId="0" applyFont="1" applyAlignment="1">
      <alignment vertical="center" wrapText="1"/>
    </xf>
    <xf numFmtId="0" fontId="10" fillId="2" borderId="1"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3" borderId="9" xfId="0" quotePrefix="1" applyNumberFormat="1" applyFont="1" applyFill="1" applyBorder="1" applyAlignment="1">
      <alignment vertical="center"/>
    </xf>
    <xf numFmtId="0" fontId="4" fillId="3" borderId="10" xfId="0" quotePrefix="1" applyNumberFormat="1" applyFont="1" applyFill="1" applyBorder="1" applyAlignment="1">
      <alignment vertical="center"/>
    </xf>
    <xf numFmtId="0" fontId="4" fillId="3" borderId="12" xfId="0" applyNumberFormat="1" applyFont="1" applyFill="1" applyBorder="1" applyAlignment="1">
      <alignment vertical="center" wrapText="1"/>
    </xf>
    <xf numFmtId="0" fontId="25" fillId="4" borderId="12" xfId="0" applyFont="1" applyFill="1" applyBorder="1" applyAlignment="1">
      <alignment horizontal="center" vertical="center"/>
    </xf>
    <xf numFmtId="0" fontId="4" fillId="3" borderId="13" xfId="0" quotePrefix="1" applyNumberFormat="1" applyFont="1" applyFill="1" applyBorder="1" applyAlignment="1">
      <alignment vertical="center"/>
    </xf>
    <xf numFmtId="0" fontId="4" fillId="3" borderId="14" xfId="0" quotePrefix="1" applyNumberFormat="1" applyFont="1" applyFill="1" applyBorder="1" applyAlignment="1">
      <alignment vertical="center"/>
    </xf>
    <xf numFmtId="0" fontId="10" fillId="0" borderId="15" xfId="0"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6" fillId="0" borderId="15" xfId="0" applyNumberFormat="1" applyFont="1" applyFill="1" applyBorder="1" applyAlignment="1">
      <alignment horizontal="center" vertical="center" wrapText="1"/>
    </xf>
    <xf numFmtId="0" fontId="28" fillId="0" borderId="0" xfId="0" applyFont="1" applyAlignment="1">
      <alignment vertical="center"/>
    </xf>
    <xf numFmtId="0" fontId="22" fillId="0" borderId="18" xfId="0" applyFont="1" applyFill="1" applyBorder="1" applyAlignment="1">
      <alignment horizontal="center" vertical="center" wrapText="1"/>
    </xf>
    <xf numFmtId="164" fontId="8" fillId="0" borderId="0" xfId="0" applyNumberFormat="1" applyFont="1" applyAlignment="1">
      <alignment vertical="center" wrapText="1"/>
    </xf>
    <xf numFmtId="164" fontId="8" fillId="0" borderId="0" xfId="0" applyNumberFormat="1" applyFont="1" applyAlignment="1">
      <alignment horizontal="right" vertical="center"/>
    </xf>
    <xf numFmtId="44" fontId="8" fillId="0" borderId="0" xfId="0" applyNumberFormat="1" applyFont="1" applyAlignment="1">
      <alignment vertical="center"/>
    </xf>
    <xf numFmtId="164" fontId="5" fillId="0" borderId="0" xfId="0" applyNumberFormat="1" applyFont="1" applyAlignment="1">
      <alignment vertical="center"/>
    </xf>
    <xf numFmtId="0" fontId="10" fillId="2" borderId="20" xfId="0" applyFont="1" applyFill="1" applyBorder="1" applyAlignment="1">
      <alignment horizontal="center" vertical="center" wrapText="1"/>
    </xf>
    <xf numFmtId="0" fontId="26" fillId="0" borderId="21" xfId="0" applyNumberFormat="1" applyFont="1" applyFill="1" applyBorder="1" applyAlignment="1">
      <alignment horizontal="center" vertical="center" wrapText="1"/>
    </xf>
    <xf numFmtId="0" fontId="26" fillId="0" borderId="22" xfId="0" applyNumberFormat="1" applyFont="1" applyFill="1" applyBorder="1" applyAlignment="1">
      <alignment horizontal="center" vertical="center" wrapText="1"/>
    </xf>
    <xf numFmtId="44" fontId="19" fillId="0" borderId="23" xfId="1" applyFont="1" applyBorder="1" applyAlignment="1">
      <alignment vertical="center"/>
    </xf>
    <xf numFmtId="44" fontId="19" fillId="0" borderId="24" xfId="1" applyFont="1" applyBorder="1" applyAlignment="1">
      <alignment vertical="center"/>
    </xf>
    <xf numFmtId="44" fontId="19" fillId="0" borderId="25" xfId="1" applyFont="1" applyBorder="1" applyAlignment="1">
      <alignment vertical="center"/>
    </xf>
    <xf numFmtId="44" fontId="19" fillId="0" borderId="26" xfId="1" applyFont="1" applyBorder="1" applyAlignment="1">
      <alignment vertical="center"/>
    </xf>
    <xf numFmtId="44" fontId="19" fillId="0" borderId="27" xfId="1" applyFont="1" applyBorder="1" applyAlignment="1">
      <alignment vertical="center"/>
    </xf>
    <xf numFmtId="44" fontId="19" fillId="0" borderId="28" xfId="1" applyFont="1" applyBorder="1" applyAlignment="1">
      <alignment vertical="center"/>
    </xf>
    <xf numFmtId="169" fontId="25" fillId="5" borderId="25" xfId="3" applyNumberFormat="1" applyFont="1" applyFill="1" applyBorder="1" applyAlignment="1">
      <alignment vertical="center"/>
    </xf>
    <xf numFmtId="0" fontId="10" fillId="2" borderId="0" xfId="0" applyFont="1" applyFill="1" applyBorder="1" applyAlignment="1">
      <alignment vertical="center" wrapText="1"/>
    </xf>
    <xf numFmtId="169" fontId="25" fillId="5" borderId="26" xfId="3" applyNumberFormat="1" applyFont="1" applyFill="1" applyBorder="1" applyAlignment="1">
      <alignment vertical="center"/>
    </xf>
    <xf numFmtId="0" fontId="10" fillId="0" borderId="3" xfId="0" applyNumberFormat="1" applyFont="1" applyFill="1" applyBorder="1" applyAlignment="1">
      <alignment horizontal="center" vertical="center" wrapText="1"/>
    </xf>
    <xf numFmtId="0" fontId="30" fillId="0" borderId="0" xfId="0" applyFont="1" applyAlignment="1">
      <alignment vertical="center"/>
    </xf>
    <xf numFmtId="0" fontId="4" fillId="3" borderId="19" xfId="0" applyNumberFormat="1" applyFont="1" applyFill="1" applyBorder="1" applyAlignment="1">
      <alignment vertical="center" wrapText="1"/>
    </xf>
    <xf numFmtId="0" fontId="25" fillId="4" borderId="19" xfId="0" applyFont="1" applyFill="1" applyBorder="1" applyAlignment="1">
      <alignment horizontal="center" vertical="center"/>
    </xf>
    <xf numFmtId="0" fontId="10" fillId="0" borderId="29" xfId="0" applyFont="1" applyFill="1" applyBorder="1" applyAlignment="1">
      <alignment horizontal="center" vertical="center" wrapText="1"/>
    </xf>
    <xf numFmtId="43" fontId="21" fillId="7" borderId="33" xfId="3" applyFont="1" applyFill="1" applyBorder="1" applyAlignment="1">
      <alignment horizontal="center" vertical="center" wrapText="1"/>
    </xf>
    <xf numFmtId="0" fontId="8" fillId="0" borderId="0" xfId="0" applyFont="1" applyBorder="1" applyAlignment="1">
      <alignment horizontal="center" vertical="center" wrapText="1"/>
    </xf>
    <xf numFmtId="0" fontId="32" fillId="0" borderId="33" xfId="0" applyFont="1" applyBorder="1" applyAlignment="1">
      <alignment vertical="center"/>
    </xf>
    <xf numFmtId="0" fontId="32" fillId="0" borderId="33" xfId="0" applyFont="1" applyBorder="1" applyAlignment="1">
      <alignment vertical="center" wrapText="1"/>
    </xf>
    <xf numFmtId="44" fontId="8" fillId="6" borderId="33" xfId="1" applyNumberFormat="1" applyFont="1" applyFill="1" applyBorder="1" applyAlignment="1">
      <alignment horizontal="right" vertical="center"/>
    </xf>
    <xf numFmtId="167" fontId="33" fillId="0" borderId="0" xfId="3" applyNumberFormat="1" applyFont="1" applyFill="1" applyBorder="1" applyAlignment="1">
      <alignment vertical="center"/>
    </xf>
    <xf numFmtId="0" fontId="32" fillId="0" borderId="0" xfId="0" applyFont="1" applyAlignment="1">
      <alignment vertical="center"/>
    </xf>
    <xf numFmtId="44" fontId="8" fillId="6" borderId="35" xfId="1" applyNumberFormat="1" applyFont="1" applyFill="1" applyBorder="1" applyAlignment="1">
      <alignment horizontal="right" vertical="center"/>
    </xf>
    <xf numFmtId="0" fontId="32" fillId="0" borderId="0" xfId="0" applyFont="1" applyBorder="1" applyAlignment="1">
      <alignment vertical="center"/>
    </xf>
    <xf numFmtId="44" fontId="8" fillId="6" borderId="33" xfId="1" applyNumberFormat="1" applyFont="1" applyFill="1" applyBorder="1" applyAlignment="1">
      <alignment vertical="center"/>
    </xf>
    <xf numFmtId="164" fontId="8" fillId="6" borderId="33" xfId="3" applyNumberFormat="1" applyFont="1" applyFill="1" applyBorder="1" applyAlignment="1">
      <alignment vertical="center"/>
    </xf>
    <xf numFmtId="0" fontId="35" fillId="0" borderId="0" xfId="0" applyFont="1" applyAlignment="1">
      <alignment vertical="center"/>
    </xf>
    <xf numFmtId="44" fontId="36" fillId="0" borderId="0" xfId="1" applyFont="1" applyFill="1" applyBorder="1" applyAlignment="1">
      <alignment horizontal="right" vertical="center"/>
    </xf>
    <xf numFmtId="166" fontId="37" fillId="0" borderId="0" xfId="4" applyNumberFormat="1" applyFont="1" applyFill="1" applyBorder="1" applyAlignment="1">
      <alignment horizontal="center" vertical="center"/>
    </xf>
    <xf numFmtId="164" fontId="37" fillId="0" borderId="0" xfId="3" applyNumberFormat="1" applyFont="1" applyFill="1" applyBorder="1" applyAlignment="1">
      <alignment vertical="center"/>
    </xf>
    <xf numFmtId="164" fontId="37" fillId="0" borderId="0" xfId="3" applyNumberFormat="1" applyFont="1" applyFill="1" applyBorder="1" applyAlignment="1">
      <alignment horizontal="center" vertical="center"/>
    </xf>
    <xf numFmtId="0" fontId="36" fillId="0" borderId="0" xfId="0" applyFont="1" applyFill="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xf numFmtId="44" fontId="36" fillId="0" borderId="0" xfId="0" applyNumberFormat="1" applyFont="1" applyAlignment="1">
      <alignment vertical="center"/>
    </xf>
    <xf numFmtId="0" fontId="36" fillId="0" borderId="0" xfId="0" applyFont="1" applyFill="1" applyAlignment="1">
      <alignment horizontal="center" vertical="center"/>
    </xf>
    <xf numFmtId="0" fontId="9" fillId="9" borderId="0" xfId="2" applyFill="1" applyAlignment="1" applyProtection="1">
      <alignment horizontal="center" vertical="center"/>
    </xf>
    <xf numFmtId="0" fontId="11" fillId="7" borderId="33" xfId="0" applyFont="1" applyFill="1" applyBorder="1" applyAlignment="1">
      <alignment horizontal="center" vertical="center" wrapText="1"/>
    </xf>
    <xf numFmtId="0" fontId="30" fillId="0" borderId="0" xfId="0" applyFont="1" applyBorder="1" applyAlignment="1">
      <alignment vertical="center"/>
    </xf>
    <xf numFmtId="44" fontId="30" fillId="0" borderId="0" xfId="1" applyFont="1" applyFill="1" applyBorder="1" applyAlignment="1">
      <alignment horizontal="right" vertical="center"/>
    </xf>
    <xf numFmtId="44" fontId="30" fillId="0" borderId="0" xfId="0" applyNumberFormat="1" applyFont="1" applyAlignment="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36" fillId="0" borderId="0" xfId="0" quotePrefix="1" applyNumberFormat="1" applyFont="1" applyAlignment="1">
      <alignment vertical="center"/>
    </xf>
    <xf numFmtId="0" fontId="6" fillId="3" borderId="37" xfId="0" applyNumberFormat="1" applyFont="1" applyFill="1" applyBorder="1" applyAlignment="1">
      <alignment horizontal="center" vertical="center" wrapText="1"/>
    </xf>
    <xf numFmtId="0" fontId="6" fillId="3" borderId="36" xfId="0" applyNumberFormat="1" applyFont="1" applyFill="1" applyBorder="1" applyAlignment="1">
      <alignment horizontal="center" vertical="center" wrapText="1"/>
    </xf>
    <xf numFmtId="0" fontId="6" fillId="3" borderId="39"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44" fontId="19" fillId="0" borderId="0" xfId="1" quotePrefix="1" applyFont="1" applyBorder="1" applyAlignment="1">
      <alignment vertical="center"/>
    </xf>
    <xf numFmtId="172" fontId="5" fillId="0" borderId="13" xfId="3" quotePrefix="1" applyNumberFormat="1" applyFont="1" applyBorder="1" applyAlignment="1">
      <alignment vertical="center"/>
    </xf>
    <xf numFmtId="172" fontId="5" fillId="0" borderId="24" xfId="3" quotePrefix="1" applyNumberFormat="1" applyFont="1" applyBorder="1" applyAlignment="1">
      <alignment vertical="center"/>
    </xf>
    <xf numFmtId="172" fontId="5" fillId="0" borderId="23" xfId="3" quotePrefix="1" applyNumberFormat="1" applyFont="1" applyBorder="1" applyAlignment="1">
      <alignment vertical="center"/>
    </xf>
    <xf numFmtId="172" fontId="5" fillId="0" borderId="40" xfId="3" quotePrefix="1" applyNumberFormat="1" applyFont="1" applyBorder="1" applyAlignment="1">
      <alignment vertical="center"/>
    </xf>
    <xf numFmtId="172" fontId="5" fillId="0" borderId="27" xfId="3" quotePrefix="1" applyNumberFormat="1" applyFont="1" applyBorder="1" applyAlignment="1">
      <alignment vertical="center"/>
    </xf>
    <xf numFmtId="172" fontId="5" fillId="0" borderId="28" xfId="3" quotePrefix="1" applyNumberFormat="1" applyFont="1" applyBorder="1" applyAlignment="1">
      <alignment vertical="center"/>
    </xf>
    <xf numFmtId="172" fontId="5" fillId="0" borderId="33" xfId="3" quotePrefix="1" applyNumberFormat="1" applyFont="1" applyBorder="1" applyAlignment="1">
      <alignment vertical="center"/>
    </xf>
    <xf numFmtId="172" fontId="5" fillId="0" borderId="19" xfId="3" quotePrefix="1" applyNumberFormat="1" applyFont="1" applyBorder="1" applyAlignment="1">
      <alignment vertical="center"/>
    </xf>
    <xf numFmtId="172" fontId="5" fillId="0" borderId="25" xfId="3" quotePrefix="1" applyNumberFormat="1" applyFont="1" applyBorder="1" applyAlignment="1">
      <alignment vertical="center"/>
    </xf>
    <xf numFmtId="172" fontId="5" fillId="0" borderId="26" xfId="3" quotePrefix="1" applyNumberFormat="1" applyFont="1" applyBorder="1" applyAlignment="1">
      <alignment vertical="center"/>
    </xf>
    <xf numFmtId="172" fontId="5" fillId="0" borderId="42" xfId="3" quotePrefix="1" applyNumberFormat="1" applyFont="1" applyBorder="1" applyAlignment="1">
      <alignment vertical="center"/>
    </xf>
    <xf numFmtId="172" fontId="27" fillId="0" borderId="25" xfId="3" quotePrefix="1" applyNumberFormat="1" applyFont="1" applyBorder="1" applyAlignment="1">
      <alignment vertical="center"/>
    </xf>
    <xf numFmtId="172" fontId="27" fillId="0" borderId="42" xfId="3" quotePrefix="1" applyNumberFormat="1" applyFont="1" applyBorder="1" applyAlignment="1">
      <alignment vertical="center"/>
    </xf>
    <xf numFmtId="172" fontId="25" fillId="5" borderId="19" xfId="3" quotePrefix="1" applyNumberFormat="1" applyFont="1" applyFill="1" applyBorder="1" applyAlignment="1">
      <alignment vertical="center"/>
    </xf>
    <xf numFmtId="172" fontId="25" fillId="5" borderId="25" xfId="3" quotePrefix="1" applyNumberFormat="1" applyFont="1" applyFill="1" applyBorder="1" applyAlignment="1">
      <alignment vertical="center"/>
    </xf>
    <xf numFmtId="172" fontId="25" fillId="5" borderId="26" xfId="3" quotePrefix="1" applyNumberFormat="1" applyFont="1" applyFill="1" applyBorder="1" applyAlignment="1">
      <alignment vertical="center"/>
    </xf>
    <xf numFmtId="172" fontId="25" fillId="5" borderId="42" xfId="3" quotePrefix="1" applyNumberFormat="1" applyFont="1" applyFill="1" applyBorder="1" applyAlignment="1">
      <alignment vertical="center"/>
    </xf>
    <xf numFmtId="172" fontId="5" fillId="0" borderId="14" xfId="3" quotePrefix="1" applyNumberFormat="1" applyFont="1" applyBorder="1" applyAlignment="1">
      <alignment vertical="center"/>
    </xf>
    <xf numFmtId="172" fontId="25" fillId="5" borderId="25" xfId="3" applyNumberFormat="1" applyFont="1" applyFill="1" applyBorder="1" applyAlignment="1">
      <alignment vertical="center"/>
    </xf>
    <xf numFmtId="172" fontId="25" fillId="5" borderId="42" xfId="3" applyNumberFormat="1" applyFont="1" applyFill="1" applyBorder="1" applyAlignment="1">
      <alignment vertical="center"/>
    </xf>
    <xf numFmtId="172" fontId="5" fillId="0" borderId="24" xfId="3" applyNumberFormat="1" applyFont="1" applyBorder="1" applyAlignment="1">
      <alignment vertical="center"/>
    </xf>
    <xf numFmtId="172" fontId="5" fillId="0" borderId="44" xfId="3" applyNumberFormat="1" applyFont="1" applyBorder="1" applyAlignment="1">
      <alignment vertical="center"/>
    </xf>
    <xf numFmtId="172" fontId="5" fillId="0" borderId="40" xfId="3" applyNumberFormat="1" applyFont="1" applyBorder="1" applyAlignment="1">
      <alignment vertical="center"/>
    </xf>
    <xf numFmtId="172" fontId="5" fillId="0" borderId="23" xfId="3" applyNumberFormat="1" applyFont="1" applyBorder="1" applyAlignment="1">
      <alignment vertical="center"/>
    </xf>
    <xf numFmtId="172" fontId="5" fillId="0" borderId="45" xfId="3" applyNumberFormat="1" applyFont="1" applyBorder="1" applyAlignment="1">
      <alignment vertical="center"/>
    </xf>
    <xf numFmtId="172" fontId="5" fillId="0" borderId="40" xfId="3" applyNumberFormat="1" applyFont="1" applyBorder="1" applyAlignment="1">
      <alignment horizontal="center" vertical="center"/>
    </xf>
    <xf numFmtId="172" fontId="5" fillId="0" borderId="23" xfId="3" applyNumberFormat="1" applyFont="1" applyBorder="1" applyAlignment="1">
      <alignment horizontal="center" vertical="center"/>
    </xf>
    <xf numFmtId="172" fontId="5" fillId="0" borderId="27" xfId="3" applyNumberFormat="1" applyFont="1" applyBorder="1" applyAlignment="1">
      <alignment vertical="center"/>
    </xf>
    <xf numFmtId="172" fontId="5" fillId="0" borderId="34" xfId="3" applyNumberFormat="1" applyFont="1" applyBorder="1" applyAlignment="1">
      <alignment vertical="center"/>
    </xf>
    <xf numFmtId="172" fontId="5" fillId="0" borderId="33" xfId="3" applyNumberFormat="1" applyFont="1" applyBorder="1" applyAlignment="1">
      <alignment vertical="center"/>
    </xf>
    <xf numFmtId="172" fontId="5" fillId="0" borderId="28" xfId="3" applyNumberFormat="1" applyFont="1" applyBorder="1" applyAlignment="1">
      <alignment vertical="center"/>
    </xf>
    <xf numFmtId="172" fontId="5" fillId="0" borderId="35" xfId="3" applyNumberFormat="1" applyFont="1" applyBorder="1" applyAlignment="1">
      <alignment vertical="center"/>
    </xf>
    <xf numFmtId="172" fontId="5" fillId="0" borderId="33" xfId="3" applyNumberFormat="1" applyFont="1" applyBorder="1" applyAlignment="1">
      <alignment horizontal="center" vertical="center"/>
    </xf>
    <xf numFmtId="172" fontId="5" fillId="0" borderId="28" xfId="3" applyNumberFormat="1" applyFont="1" applyBorder="1" applyAlignment="1">
      <alignment horizontal="center" vertical="center"/>
    </xf>
    <xf numFmtId="172" fontId="5" fillId="0" borderId="34" xfId="3" quotePrefix="1" applyNumberFormat="1" applyFont="1" applyBorder="1" applyAlignment="1">
      <alignment vertical="center"/>
    </xf>
    <xf numFmtId="172" fontId="5" fillId="0" borderId="34" xfId="3" applyNumberFormat="1" applyFont="1" applyBorder="1" applyAlignment="1">
      <alignment horizontal="right" vertical="center"/>
    </xf>
    <xf numFmtId="172" fontId="5" fillId="0" borderId="44" xfId="3" quotePrefix="1" applyNumberFormat="1" applyFont="1" applyBorder="1" applyAlignment="1">
      <alignment vertical="center"/>
    </xf>
    <xf numFmtId="172" fontId="5" fillId="0" borderId="25" xfId="3" applyNumberFormat="1" applyFont="1" applyBorder="1" applyAlignment="1">
      <alignment vertical="center"/>
    </xf>
    <xf numFmtId="172" fontId="5" fillId="0" borderId="46" xfId="3" applyNumberFormat="1" applyFont="1" applyBorder="1" applyAlignment="1">
      <alignment vertical="center"/>
    </xf>
    <xf numFmtId="172" fontId="5" fillId="0" borderId="42" xfId="3" applyNumberFormat="1" applyFont="1" applyBorder="1" applyAlignment="1">
      <alignment vertical="center"/>
    </xf>
    <xf numFmtId="172" fontId="5" fillId="0" borderId="26" xfId="3" applyNumberFormat="1" applyFont="1" applyBorder="1" applyAlignment="1">
      <alignment vertical="center"/>
    </xf>
    <xf numFmtId="172" fontId="5" fillId="0" borderId="47" xfId="3" applyNumberFormat="1" applyFont="1" applyBorder="1" applyAlignment="1">
      <alignment vertical="center"/>
    </xf>
    <xf numFmtId="172" fontId="5" fillId="0" borderId="42" xfId="3" applyNumberFormat="1" applyFont="1" applyBorder="1" applyAlignment="1">
      <alignment horizontal="center" vertical="center"/>
    </xf>
    <xf numFmtId="172" fontId="5" fillId="0" borderId="26" xfId="3" applyNumberFormat="1" applyFont="1" applyBorder="1" applyAlignment="1">
      <alignment horizontal="center" vertical="center"/>
    </xf>
    <xf numFmtId="172" fontId="25" fillId="5" borderId="46" xfId="3" quotePrefix="1" applyNumberFormat="1" applyFont="1" applyFill="1" applyBorder="1" applyAlignment="1">
      <alignment vertical="center"/>
    </xf>
    <xf numFmtId="172" fontId="25" fillId="5" borderId="25" xfId="3" quotePrefix="1" applyNumberFormat="1" applyFont="1" applyFill="1" applyBorder="1" applyAlignment="1">
      <alignment horizontal="center" vertical="center"/>
    </xf>
    <xf numFmtId="172" fontId="25" fillId="5" borderId="42" xfId="3" quotePrefix="1" applyNumberFormat="1" applyFont="1" applyFill="1" applyBorder="1" applyAlignment="1">
      <alignment horizontal="center" vertical="center"/>
    </xf>
    <xf numFmtId="172" fontId="25" fillId="5" borderId="26" xfId="3" quotePrefix="1" applyNumberFormat="1" applyFont="1" applyFill="1" applyBorder="1" applyAlignment="1">
      <alignment horizontal="center" vertical="center"/>
    </xf>
    <xf numFmtId="172" fontId="5" fillId="0" borderId="46" xfId="3" quotePrefix="1" applyNumberFormat="1" applyFont="1" applyBorder="1" applyAlignment="1">
      <alignment vertical="center"/>
    </xf>
    <xf numFmtId="172" fontId="5" fillId="0" borderId="47" xfId="3" quotePrefix="1" applyNumberFormat="1" applyFont="1" applyBorder="1" applyAlignment="1">
      <alignment vertical="center"/>
    </xf>
    <xf numFmtId="9" fontId="6" fillId="3" borderId="39" xfId="0" applyNumberFormat="1" applyFont="1" applyFill="1" applyBorder="1" applyAlignment="1">
      <alignment horizontal="center" vertical="center" wrapText="1"/>
    </xf>
    <xf numFmtId="173" fontId="34" fillId="0" borderId="33" xfId="0" applyNumberFormat="1" applyFont="1" applyBorder="1" applyAlignment="1">
      <alignment vertical="center" wrapText="1"/>
    </xf>
    <xf numFmtId="0" fontId="12" fillId="5" borderId="0" xfId="0" applyFont="1" applyFill="1" applyAlignment="1">
      <alignment horizontal="center" vertical="center"/>
    </xf>
    <xf numFmtId="0" fontId="8"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vertical="center"/>
    </xf>
    <xf numFmtId="0" fontId="5" fillId="0" borderId="0" xfId="0" applyFont="1" applyAlignment="1">
      <alignment horizontal="center" vertical="center"/>
    </xf>
    <xf numFmtId="0" fontId="4"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43" fontId="27" fillId="0" borderId="0" xfId="3" applyFont="1" applyFill="1" applyBorder="1" applyAlignment="1">
      <alignment vertical="center"/>
    </xf>
    <xf numFmtId="43" fontId="27" fillId="0" borderId="0" xfId="3" applyFont="1" applyFill="1" applyBorder="1" applyAlignment="1">
      <alignment horizontal="center" vertical="center"/>
    </xf>
    <xf numFmtId="0" fontId="4" fillId="0" borderId="0" xfId="0" applyFont="1" applyAlignment="1">
      <alignment vertical="center"/>
    </xf>
    <xf numFmtId="44" fontId="5" fillId="0" borderId="33" xfId="1" applyFont="1" applyBorder="1" applyAlignment="1">
      <alignment horizontal="right" vertical="center"/>
    </xf>
    <xf numFmtId="44" fontId="5" fillId="6" borderId="33" xfId="0" applyNumberFormat="1" applyFont="1" applyFill="1" applyBorder="1"/>
    <xf numFmtId="10" fontId="5" fillId="0" borderId="33" xfId="4" applyNumberFormat="1" applyFont="1" applyBorder="1" applyAlignment="1">
      <alignment horizontal="center" vertical="center"/>
    </xf>
    <xf numFmtId="167" fontId="27" fillId="6" borderId="34" xfId="3" applyNumberFormat="1" applyFont="1" applyFill="1" applyBorder="1" applyAlignment="1">
      <alignment vertical="center"/>
    </xf>
    <xf numFmtId="0" fontId="4" fillId="0" borderId="33" xfId="0" applyFont="1" applyBorder="1" applyAlignment="1">
      <alignment vertical="center"/>
    </xf>
    <xf numFmtId="44" fontId="4" fillId="0" borderId="33" xfId="1" applyFont="1" applyBorder="1" applyAlignment="1">
      <alignment horizontal="right" vertical="center"/>
    </xf>
    <xf numFmtId="10" fontId="5" fillId="0" borderId="5" xfId="4" applyNumberFormat="1" applyFont="1" applyBorder="1" applyAlignment="1">
      <alignment horizontal="center" vertical="center"/>
    </xf>
    <xf numFmtId="44" fontId="5" fillId="0" borderId="0" xfId="1" applyFont="1" applyAlignment="1">
      <alignment horizontal="right" vertical="center"/>
    </xf>
    <xf numFmtId="168" fontId="5" fillId="0" borderId="0" xfId="0" applyNumberFormat="1" applyFont="1" applyAlignment="1">
      <alignment horizontal="center" vertical="center"/>
    </xf>
    <xf numFmtId="167" fontId="5" fillId="0" borderId="0" xfId="3" applyNumberFormat="1" applyFont="1" applyAlignment="1">
      <alignment vertical="center"/>
    </xf>
    <xf numFmtId="10" fontId="5" fillId="0" borderId="0" xfId="4" applyNumberFormat="1" applyFont="1" applyBorder="1" applyAlignment="1">
      <alignment horizontal="center" vertical="center"/>
    </xf>
    <xf numFmtId="44" fontId="5" fillId="6" borderId="33" xfId="1" applyNumberFormat="1" applyFont="1" applyFill="1" applyBorder="1" applyAlignment="1">
      <alignment horizontal="right" vertical="center"/>
    </xf>
    <xf numFmtId="167" fontId="5" fillId="6" borderId="33" xfId="3" applyNumberFormat="1" applyFont="1" applyFill="1" applyBorder="1" applyAlignment="1">
      <alignment vertical="center"/>
    </xf>
    <xf numFmtId="167" fontId="5" fillId="6" borderId="34" xfId="3" applyNumberFormat="1" applyFont="1" applyFill="1" applyBorder="1" applyAlignment="1">
      <alignment vertical="center"/>
    </xf>
    <xf numFmtId="44" fontId="5" fillId="6" borderId="33" xfId="0" applyNumberFormat="1" applyFont="1" applyFill="1" applyBorder="1" applyAlignment="1">
      <alignment vertical="center"/>
    </xf>
    <xf numFmtId="167" fontId="5" fillId="0" borderId="5" xfId="3" applyNumberFormat="1" applyFont="1" applyFill="1" applyBorder="1" applyAlignment="1">
      <alignment vertical="center"/>
    </xf>
    <xf numFmtId="167" fontId="5" fillId="0" borderId="0" xfId="3" applyNumberFormat="1" applyFont="1" applyFill="1" applyBorder="1" applyAlignment="1">
      <alignment vertical="center"/>
    </xf>
    <xf numFmtId="167" fontId="5" fillId="0" borderId="0" xfId="3" applyNumberFormat="1" applyFont="1" applyBorder="1" applyAlignment="1">
      <alignment vertical="center"/>
    </xf>
    <xf numFmtId="10" fontId="5" fillId="0" borderId="8" xfId="4" applyNumberFormat="1" applyFont="1" applyBorder="1" applyAlignment="1">
      <alignment horizontal="center" vertical="center"/>
    </xf>
    <xf numFmtId="44" fontId="5" fillId="0" borderId="35" xfId="1" applyFont="1" applyBorder="1" applyAlignment="1">
      <alignment horizontal="right" vertical="center"/>
    </xf>
    <xf numFmtId="44" fontId="5" fillId="6" borderId="33" xfId="1" applyNumberFormat="1" applyFont="1" applyFill="1" applyBorder="1" applyAlignment="1">
      <alignment vertical="center"/>
    </xf>
    <xf numFmtId="167" fontId="5" fillId="0" borderId="18" xfId="3" applyNumberFormat="1" applyFont="1" applyFill="1" applyBorder="1" applyAlignment="1">
      <alignment vertical="center"/>
    </xf>
    <xf numFmtId="10" fontId="5" fillId="0" borderId="0" xfId="4" applyNumberFormat="1" applyFont="1" applyFill="1" applyBorder="1" applyAlignment="1">
      <alignment horizontal="center" vertical="center"/>
    </xf>
    <xf numFmtId="44" fontId="4" fillId="0" borderId="35" xfId="1" applyFont="1" applyBorder="1" applyAlignment="1">
      <alignment horizontal="right" vertical="center"/>
    </xf>
    <xf numFmtId="171" fontId="5" fillId="0" borderId="33" xfId="1" applyNumberFormat="1" applyFont="1" applyBorder="1" applyAlignment="1">
      <alignment horizontal="right" vertical="center"/>
    </xf>
    <xf numFmtId="170" fontId="5" fillId="6" borderId="33" xfId="1" quotePrefix="1" applyNumberFormat="1" applyFont="1" applyFill="1" applyBorder="1" applyAlignment="1">
      <alignment horizontal="right" vertical="center"/>
    </xf>
    <xf numFmtId="167" fontId="5" fillId="0" borderId="35" xfId="3" applyNumberFormat="1" applyFont="1" applyFill="1" applyBorder="1" applyAlignment="1">
      <alignment vertical="center"/>
    </xf>
    <xf numFmtId="10" fontId="5" fillId="0" borderId="38" xfId="4" applyNumberFormat="1" applyFont="1" applyBorder="1" applyAlignment="1">
      <alignment horizontal="center" vertical="center"/>
    </xf>
    <xf numFmtId="170" fontId="5" fillId="6" borderId="33" xfId="0" quotePrefix="1" applyNumberFormat="1" applyFont="1" applyFill="1" applyBorder="1" applyAlignment="1">
      <alignment horizontal="right"/>
    </xf>
    <xf numFmtId="167" fontId="5" fillId="6" borderId="33" xfId="3" applyNumberFormat="1" applyFont="1" applyFill="1" applyBorder="1" applyAlignment="1">
      <alignment horizontal="right" vertical="center"/>
    </xf>
    <xf numFmtId="167" fontId="5" fillId="0" borderId="0" xfId="3" applyNumberFormat="1" applyFont="1" applyBorder="1" applyAlignment="1">
      <alignment horizontal="right" vertical="center"/>
    </xf>
    <xf numFmtId="165" fontId="5" fillId="0" borderId="0" xfId="3" applyNumberFormat="1" applyFont="1" applyFill="1" applyBorder="1" applyAlignment="1">
      <alignment horizontal="center" vertical="center"/>
    </xf>
    <xf numFmtId="44" fontId="5" fillId="0" borderId="0" xfId="1" applyFont="1" applyBorder="1" applyAlignment="1">
      <alignment horizontal="right" vertical="center"/>
    </xf>
    <xf numFmtId="168" fontId="5" fillId="0" borderId="0" xfId="4" applyNumberFormat="1" applyFont="1" applyBorder="1" applyAlignment="1">
      <alignment horizontal="center" vertical="center"/>
    </xf>
    <xf numFmtId="0" fontId="4" fillId="0" borderId="0" xfId="0" applyFont="1" applyBorder="1" applyAlignment="1">
      <alignment vertical="center"/>
    </xf>
    <xf numFmtId="168" fontId="5" fillId="0" borderId="0" xfId="4" quotePrefix="1" applyNumberFormat="1" applyFont="1" applyBorder="1" applyAlignment="1">
      <alignment horizontal="center" vertical="center"/>
    </xf>
    <xf numFmtId="44" fontId="5" fillId="6" borderId="35" xfId="1" applyNumberFormat="1" applyFont="1" applyFill="1" applyBorder="1" applyAlignment="1">
      <alignment horizontal="right" vertical="center"/>
    </xf>
    <xf numFmtId="10" fontId="5" fillId="0" borderId="6" xfId="4" applyNumberFormat="1" applyFont="1" applyBorder="1" applyAlignment="1">
      <alignment horizontal="center" vertical="center"/>
    </xf>
    <xf numFmtId="168" fontId="5" fillId="0" borderId="0" xfId="0" applyNumberFormat="1" applyFont="1" applyFill="1" applyBorder="1" applyAlignment="1">
      <alignment horizontal="center" vertical="center"/>
    </xf>
    <xf numFmtId="167" fontId="4" fillId="0" borderId="0" xfId="3" applyNumberFormat="1" applyFont="1" applyBorder="1" applyAlignment="1">
      <alignment vertical="center"/>
    </xf>
    <xf numFmtId="165" fontId="4" fillId="0" borderId="0" xfId="3" applyNumberFormat="1" applyFont="1" applyFill="1" applyBorder="1" applyAlignment="1">
      <alignment horizontal="center" vertical="center"/>
    </xf>
    <xf numFmtId="168" fontId="5" fillId="0" borderId="6" xfId="0" applyNumberFormat="1" applyFont="1" applyBorder="1" applyAlignment="1">
      <alignment horizontal="center" vertical="center"/>
    </xf>
    <xf numFmtId="165" fontId="5" fillId="0" borderId="0" xfId="0" applyNumberFormat="1" applyFont="1" applyFill="1" applyAlignment="1">
      <alignment horizontal="center" vertical="center"/>
    </xf>
    <xf numFmtId="0" fontId="4" fillId="0" borderId="33" xfId="0" applyFont="1" applyBorder="1" applyAlignment="1">
      <alignment vertical="center" wrapText="1"/>
    </xf>
    <xf numFmtId="168" fontId="5" fillId="0" borderId="0" xfId="0" applyNumberFormat="1" applyFont="1" applyBorder="1" applyAlignment="1">
      <alignment horizontal="center" vertical="center"/>
    </xf>
    <xf numFmtId="0" fontId="5" fillId="0" borderId="0" xfId="0" applyFont="1" applyFill="1" applyBorder="1" applyAlignment="1">
      <alignment vertical="center"/>
    </xf>
    <xf numFmtId="165" fontId="5" fillId="0" borderId="0" xfId="0" applyNumberFormat="1" applyFont="1" applyFill="1" applyBorder="1" applyAlignment="1">
      <alignment horizontal="center" vertical="center"/>
    </xf>
    <xf numFmtId="0" fontId="5" fillId="0" borderId="0" xfId="0" applyFont="1" applyBorder="1" applyAlignment="1">
      <alignment vertical="center"/>
    </xf>
    <xf numFmtId="0" fontId="4" fillId="8" borderId="33" xfId="0" applyFont="1" applyFill="1" applyBorder="1" applyAlignment="1">
      <alignment vertical="center"/>
    </xf>
    <xf numFmtId="44" fontId="4" fillId="8" borderId="33" xfId="1" applyNumberFormat="1" applyFont="1" applyFill="1" applyBorder="1" applyAlignment="1">
      <alignment horizontal="right" vertical="center"/>
    </xf>
    <xf numFmtId="10" fontId="8" fillId="0" borderId="33" xfId="4" applyNumberFormat="1" applyFont="1" applyBorder="1" applyAlignment="1">
      <alignment horizontal="center" vertical="center"/>
    </xf>
    <xf numFmtId="10" fontId="5" fillId="0" borderId="33" xfId="4" quotePrefix="1" applyNumberFormat="1" applyFont="1" applyBorder="1" applyAlignment="1">
      <alignment horizontal="center" vertical="center"/>
    </xf>
    <xf numFmtId="0" fontId="25" fillId="0" borderId="0" xfId="0" applyFont="1" applyFill="1" applyBorder="1" applyAlignment="1">
      <alignment horizontal="center" vertical="center"/>
    </xf>
    <xf numFmtId="172" fontId="25" fillId="0" borderId="0" xfId="3" quotePrefix="1" applyNumberFormat="1" applyFont="1" applyFill="1" applyBorder="1" applyAlignment="1">
      <alignment vertical="center"/>
    </xf>
    <xf numFmtId="10" fontId="25" fillId="0" borderId="0" xfId="3" quotePrefix="1" applyNumberFormat="1" applyFont="1" applyFill="1" applyBorder="1" applyAlignment="1">
      <alignment vertical="center"/>
    </xf>
    <xf numFmtId="172" fontId="25" fillId="0" borderId="0" xfId="3" applyNumberFormat="1" applyFont="1" applyFill="1" applyBorder="1" applyAlignment="1">
      <alignment vertical="center"/>
    </xf>
    <xf numFmtId="169" fontId="25" fillId="0" borderId="0" xfId="3" applyNumberFormat="1" applyFont="1" applyFill="1" applyBorder="1" applyAlignment="1">
      <alignment vertical="center"/>
    </xf>
    <xf numFmtId="172" fontId="25" fillId="0" borderId="0" xfId="3" quotePrefix="1" applyNumberFormat="1" applyFont="1" applyFill="1" applyBorder="1" applyAlignment="1">
      <alignment horizontal="center" vertical="center"/>
    </xf>
    <xf numFmtId="172" fontId="5" fillId="0" borderId="3" xfId="3" quotePrefix="1" applyNumberFormat="1" applyFont="1" applyBorder="1" applyAlignment="1">
      <alignment vertical="center"/>
    </xf>
    <xf numFmtId="172" fontId="5" fillId="0" borderId="15" xfId="3" quotePrefix="1" applyNumberFormat="1" applyFont="1" applyBorder="1" applyAlignment="1">
      <alignment vertical="center"/>
    </xf>
    <xf numFmtId="172" fontId="5" fillId="0" borderId="29" xfId="3" quotePrefix="1" applyNumberFormat="1" applyFont="1" applyBorder="1" applyAlignment="1">
      <alignment vertical="center"/>
    </xf>
    <xf numFmtId="0" fontId="4" fillId="3" borderId="22" xfId="0" quotePrefix="1" applyNumberFormat="1" applyFont="1" applyFill="1" applyBorder="1" applyAlignment="1">
      <alignment vertical="center"/>
    </xf>
    <xf numFmtId="172" fontId="5" fillId="0" borderId="16" xfId="3" quotePrefix="1" applyNumberFormat="1" applyFont="1" applyBorder="1" applyAlignment="1">
      <alignment vertical="center"/>
    </xf>
    <xf numFmtId="44" fontId="19" fillId="0" borderId="15" xfId="1" applyFont="1" applyBorder="1" applyAlignment="1">
      <alignment vertical="center"/>
    </xf>
    <xf numFmtId="0" fontId="4" fillId="3" borderId="11" xfId="0" quotePrefix="1" applyNumberFormat="1" applyFont="1" applyFill="1" applyBorder="1" applyAlignment="1">
      <alignment vertical="center"/>
    </xf>
    <xf numFmtId="172" fontId="5" fillId="0" borderId="22" xfId="3" quotePrefix="1" applyNumberFormat="1" applyFont="1" applyBorder="1" applyAlignment="1">
      <alignment vertical="center"/>
    </xf>
    <xf numFmtId="172" fontId="5" fillId="0" borderId="16" xfId="3" applyNumberFormat="1" applyFont="1" applyBorder="1" applyAlignment="1">
      <alignment vertical="center"/>
    </xf>
    <xf numFmtId="172" fontId="5" fillId="0" borderId="29" xfId="3" applyNumberFormat="1" applyFont="1" applyBorder="1" applyAlignment="1">
      <alignment vertical="center"/>
    </xf>
    <xf numFmtId="172" fontId="5" fillId="0" borderId="3" xfId="3" applyNumberFormat="1" applyFont="1" applyBorder="1" applyAlignment="1">
      <alignment vertical="center"/>
    </xf>
    <xf numFmtId="172" fontId="5" fillId="0" borderId="15" xfId="3" applyNumberFormat="1" applyFont="1" applyBorder="1" applyAlignment="1">
      <alignment vertical="center"/>
    </xf>
    <xf numFmtId="172" fontId="5" fillId="0" borderId="21" xfId="3" applyNumberFormat="1" applyFont="1" applyBorder="1" applyAlignment="1">
      <alignment vertical="center"/>
    </xf>
    <xf numFmtId="172" fontId="5" fillId="0" borderId="3" xfId="3" applyNumberFormat="1" applyFont="1" applyBorder="1" applyAlignment="1">
      <alignment horizontal="center" vertical="center"/>
    </xf>
    <xf numFmtId="172" fontId="5" fillId="0" borderId="15" xfId="3" applyNumberFormat="1" applyFont="1" applyBorder="1" applyAlignment="1">
      <alignment horizontal="center" vertical="center"/>
    </xf>
    <xf numFmtId="172" fontId="5" fillId="0" borderId="45" xfId="3" quotePrefix="1" applyNumberFormat="1" applyFont="1" applyBorder="1" applyAlignment="1">
      <alignment vertical="center"/>
    </xf>
    <xf numFmtId="172" fontId="5" fillId="0" borderId="35" xfId="3" quotePrefix="1" applyNumberFormat="1" applyFont="1" applyBorder="1" applyAlignment="1">
      <alignment vertical="center"/>
    </xf>
    <xf numFmtId="172" fontId="5" fillId="0" borderId="21" xfId="3" quotePrefix="1" applyNumberFormat="1" applyFont="1" applyBorder="1" applyAlignment="1">
      <alignment vertical="center"/>
    </xf>
    <xf numFmtId="44" fontId="19" fillId="0" borderId="16" xfId="1" applyFont="1" applyBorder="1" applyAlignment="1">
      <alignment vertical="center"/>
    </xf>
    <xf numFmtId="172" fontId="5" fillId="6" borderId="33" xfId="3" applyNumberFormat="1" applyFont="1" applyFill="1" applyBorder="1" applyAlignment="1">
      <alignment vertical="center"/>
    </xf>
    <xf numFmtId="0" fontId="2" fillId="0" borderId="0" xfId="49"/>
    <xf numFmtId="0" fontId="24" fillId="0" borderId="0" xfId="49" applyFont="1"/>
    <xf numFmtId="0" fontId="14" fillId="0" borderId="0" xfId="49" applyFont="1"/>
    <xf numFmtId="0" fontId="2" fillId="0" borderId="0" xfId="49" applyFont="1"/>
    <xf numFmtId="0" fontId="2" fillId="0" borderId="0" xfId="49" quotePrefix="1"/>
    <xf numFmtId="0" fontId="38" fillId="0" borderId="0" xfId="49" applyFont="1" applyAlignment="1">
      <alignment vertical="top"/>
    </xf>
    <xf numFmtId="0" fontId="11" fillId="0" borderId="6" xfId="49" applyFont="1" applyBorder="1"/>
    <xf numFmtId="0" fontId="11" fillId="0" borderId="0" xfId="49" applyFont="1" applyBorder="1"/>
    <xf numFmtId="0" fontId="2" fillId="0" borderId="0" xfId="49" applyBorder="1"/>
    <xf numFmtId="0" fontId="11" fillId="0" borderId="31" xfId="49" applyFont="1" applyBorder="1" applyAlignment="1">
      <alignment vertical="center"/>
    </xf>
    <xf numFmtId="0" fontId="11" fillId="0" borderId="0" xfId="49" applyFont="1" applyBorder="1" applyAlignment="1">
      <alignment vertical="center"/>
    </xf>
    <xf numFmtId="0" fontId="11" fillId="0" borderId="7" xfId="49" applyFont="1" applyBorder="1"/>
    <xf numFmtId="0" fontId="11" fillId="0" borderId="8" xfId="49" applyFont="1" applyBorder="1"/>
    <xf numFmtId="0" fontId="11" fillId="0" borderId="8" xfId="49" applyFont="1" applyBorder="1" applyAlignment="1">
      <alignment vertical="center"/>
    </xf>
    <xf numFmtId="0" fontId="11" fillId="0" borderId="32" xfId="49" applyFont="1" applyBorder="1" applyAlignment="1">
      <alignment vertical="center"/>
    </xf>
    <xf numFmtId="0" fontId="12" fillId="5" borderId="0" xfId="0" applyFont="1" applyFill="1" applyAlignment="1">
      <alignment vertical="center"/>
    </xf>
    <xf numFmtId="0" fontId="14" fillId="0" borderId="0" xfId="0" applyFont="1"/>
    <xf numFmtId="0" fontId="38" fillId="0" borderId="0" xfId="0" applyFont="1" applyAlignment="1">
      <alignment vertical="top"/>
    </xf>
    <xf numFmtId="0" fontId="2" fillId="0" borderId="0" xfId="51" applyFont="1"/>
    <xf numFmtId="1" fontId="2" fillId="0" borderId="0" xfId="51" applyNumberFormat="1" applyFont="1"/>
    <xf numFmtId="0" fontId="60" fillId="0" borderId="0" xfId="52" applyFont="1"/>
    <xf numFmtId="0" fontId="2" fillId="0" borderId="0" xfId="50" applyFont="1"/>
    <xf numFmtId="1" fontId="2" fillId="0" borderId="0" xfId="50" applyNumberFormat="1" applyFont="1"/>
    <xf numFmtId="0" fontId="9" fillId="0" borderId="0" xfId="2" applyFill="1" applyAlignment="1" applyProtection="1">
      <alignment horizontal="center" vertical="center"/>
    </xf>
    <xf numFmtId="0" fontId="2" fillId="0" borderId="0" xfId="50" applyFont="1" applyFill="1"/>
    <xf numFmtId="0" fontId="11" fillId="0" borderId="0" xfId="50" applyFont="1" applyBorder="1" applyAlignment="1">
      <alignment horizontal="center" vertical="center" wrapText="1"/>
    </xf>
    <xf numFmtId="0" fontId="2" fillId="0" borderId="0" xfId="54" applyFont="1"/>
    <xf numFmtId="0" fontId="11" fillId="0" borderId="33" xfId="55" applyFont="1" applyBorder="1" applyAlignment="1">
      <alignment horizontal="center" wrapText="1"/>
    </xf>
    <xf numFmtId="0" fontId="11" fillId="0" borderId="33" xfId="56" applyFont="1" applyBorder="1" applyAlignment="1">
      <alignment horizontal="center" wrapText="1"/>
    </xf>
    <xf numFmtId="0" fontId="11" fillId="0" borderId="0" xfId="51" applyFont="1" applyAlignment="1">
      <alignment wrapText="1"/>
    </xf>
    <xf numFmtId="0" fontId="2" fillId="0" borderId="33" xfId="49" applyBorder="1"/>
    <xf numFmtId="0" fontId="63" fillId="0" borderId="77" xfId="51" applyFont="1" applyBorder="1" applyAlignment="1">
      <alignment horizontal="left" indent="1"/>
    </xf>
    <xf numFmtId="0" fontId="59" fillId="0" borderId="0" xfId="51"/>
    <xf numFmtId="0" fontId="64" fillId="0" borderId="0" xfId="51" applyFont="1" applyAlignment="1">
      <alignment horizontal="left"/>
    </xf>
    <xf numFmtId="0" fontId="66" fillId="0" borderId="0" xfId="51" applyFont="1"/>
    <xf numFmtId="0" fontId="67" fillId="0" borderId="0" xfId="51" applyFont="1"/>
    <xf numFmtId="1" fontId="67" fillId="0" borderId="0" xfId="51" applyNumberFormat="1" applyFont="1"/>
    <xf numFmtId="0" fontId="65" fillId="0" borderId="0" xfId="51" applyFont="1" applyAlignment="1">
      <alignment horizontal="left" indent="1"/>
    </xf>
    <xf numFmtId="0" fontId="65" fillId="0" borderId="0" xfId="51" applyFont="1" applyAlignment="1">
      <alignment horizontal="left"/>
    </xf>
    <xf numFmtId="0" fontId="68" fillId="0" borderId="0" xfId="51" applyFont="1" applyAlignment="1">
      <alignment horizontal="left"/>
    </xf>
    <xf numFmtId="0" fontId="69" fillId="0" borderId="0" xfId="51" applyFont="1"/>
    <xf numFmtId="0" fontId="36" fillId="0" borderId="0" xfId="51" applyFont="1"/>
    <xf numFmtId="1" fontId="36" fillId="0" borderId="0" xfId="51" applyNumberFormat="1" applyFont="1"/>
    <xf numFmtId="0" fontId="70" fillId="0" borderId="77" xfId="50" applyFont="1" applyBorder="1" applyAlignment="1">
      <alignment horizontal="left" indent="1"/>
    </xf>
    <xf numFmtId="0" fontId="64" fillId="2" borderId="78" xfId="51" applyFont="1" applyFill="1" applyBorder="1" applyAlignment="1">
      <alignment horizontal="center" vertical="top" wrapText="1"/>
    </xf>
    <xf numFmtId="0" fontId="64" fillId="2" borderId="79" xfId="51" applyFont="1" applyFill="1" applyBorder="1" applyAlignment="1">
      <alignment horizontal="center" vertical="top" wrapText="1"/>
    </xf>
    <xf numFmtId="0" fontId="2" fillId="0" borderId="80" xfId="51" applyFont="1" applyBorder="1"/>
    <xf numFmtId="0" fontId="2" fillId="0" borderId="81" xfId="51" applyFont="1" applyBorder="1"/>
    <xf numFmtId="0" fontId="73" fillId="0" borderId="0" xfId="49" applyFont="1"/>
    <xf numFmtId="0" fontId="74" fillId="0" borderId="0" xfId="49" applyFont="1"/>
    <xf numFmtId="0" fontId="65" fillId="0" borderId="82" xfId="51" applyFont="1" applyBorder="1" applyAlignment="1">
      <alignment vertical="top" wrapText="1"/>
    </xf>
    <xf numFmtId="0" fontId="65" fillId="0" borderId="79" xfId="50" applyFont="1" applyBorder="1" applyAlignment="1">
      <alignment vertical="top"/>
    </xf>
    <xf numFmtId="0" fontId="67" fillId="0" borderId="80" xfId="51" applyFont="1" applyBorder="1"/>
    <xf numFmtId="0" fontId="67" fillId="0" borderId="81" xfId="51" applyFont="1" applyBorder="1"/>
    <xf numFmtId="0" fontId="65" fillId="0" borderId="79" xfId="51" applyFont="1" applyBorder="1" applyAlignment="1">
      <alignment vertical="top"/>
    </xf>
    <xf numFmtId="0" fontId="73" fillId="0" borderId="0" xfId="57" applyFont="1" applyBorder="1"/>
    <xf numFmtId="0" fontId="73" fillId="0" borderId="0" xfId="49" applyFont="1" applyBorder="1"/>
    <xf numFmtId="0" fontId="65" fillId="0" borderId="0" xfId="51" applyFont="1" applyBorder="1" applyAlignment="1">
      <alignment vertical="top" wrapText="1"/>
    </xf>
    <xf numFmtId="0" fontId="65" fillId="0" borderId="0" xfId="51" applyFont="1" applyBorder="1" applyAlignment="1">
      <alignment vertical="top"/>
    </xf>
    <xf numFmtId="0" fontId="2" fillId="0" borderId="0" xfId="51" applyFont="1" applyBorder="1"/>
    <xf numFmtId="0" fontId="63" fillId="0" borderId="77" xfId="49" applyFont="1" applyBorder="1" applyAlignment="1">
      <alignment horizontal="left" indent="1"/>
    </xf>
    <xf numFmtId="0" fontId="67" fillId="0" borderId="0" xfId="49" applyFont="1"/>
    <xf numFmtId="0" fontId="67" fillId="2" borderId="0" xfId="49" applyFont="1" applyFill="1" applyAlignment="1">
      <alignment horizontal="left"/>
    </xf>
    <xf numFmtId="0" fontId="75" fillId="0" borderId="0" xfId="49" applyFont="1" applyAlignment="1">
      <alignment horizontal="left" indent="1"/>
    </xf>
    <xf numFmtId="0" fontId="76" fillId="0" borderId="0" xfId="49" applyFont="1" applyAlignment="1">
      <alignment horizontal="left"/>
    </xf>
    <xf numFmtId="0" fontId="5" fillId="0" borderId="0" xfId="49" applyFont="1"/>
    <xf numFmtId="0" fontId="5" fillId="0" borderId="0" xfId="51" applyFont="1"/>
    <xf numFmtId="1" fontId="5" fillId="0" borderId="0" xfId="51" applyNumberFormat="1" applyFont="1"/>
    <xf numFmtId="0" fontId="65" fillId="0" borderId="0" xfId="49" applyFont="1" applyAlignment="1">
      <alignment horizontal="left"/>
    </xf>
    <xf numFmtId="0" fontId="65" fillId="0" borderId="0" xfId="49" applyFont="1" applyAlignment="1">
      <alignment horizontal="left" indent="1"/>
    </xf>
    <xf numFmtId="0" fontId="2" fillId="0" borderId="0" xfId="59" applyFont="1"/>
    <xf numFmtId="1" fontId="2" fillId="0" borderId="0" xfId="59" applyNumberFormat="1" applyFont="1"/>
    <xf numFmtId="0" fontId="61" fillId="0" borderId="0" xfId="53"/>
    <xf numFmtId="0" fontId="62" fillId="0" borderId="0" xfId="53" applyFont="1" applyAlignment="1"/>
    <xf numFmtId="0" fontId="2" fillId="0" borderId="0" xfId="59" applyFont="1" applyFill="1"/>
    <xf numFmtId="0" fontId="2" fillId="0" borderId="0" xfId="53" applyFont="1" applyBorder="1" applyAlignment="1">
      <alignment horizontal="center"/>
    </xf>
    <xf numFmtId="0" fontId="2" fillId="0" borderId="0" xfId="53" applyFont="1" applyBorder="1"/>
    <xf numFmtId="0" fontId="2" fillId="0" borderId="0" xfId="59" applyFont="1" applyBorder="1"/>
    <xf numFmtId="164" fontId="2" fillId="0" borderId="0" xfId="58" applyNumberFormat="1" applyFont="1" applyBorder="1"/>
    <xf numFmtId="0" fontId="2" fillId="0" borderId="0" xfId="60" applyFont="1" applyAlignment="1">
      <alignment horizontal="center" vertical="center"/>
    </xf>
    <xf numFmtId="0" fontId="11" fillId="0" borderId="83" xfId="56" applyFont="1" applyBorder="1" applyAlignment="1">
      <alignment horizontal="center" vertical="center" wrapText="1"/>
    </xf>
    <xf numFmtId="0" fontId="11" fillId="0" borderId="85" xfId="56" applyFont="1" applyBorder="1" applyAlignment="1">
      <alignment horizontal="center" vertical="center" wrapText="1"/>
    </xf>
    <xf numFmtId="0" fontId="11" fillId="0" borderId="86" xfId="56" applyFont="1" applyBorder="1" applyAlignment="1">
      <alignment horizontal="center" vertical="center" wrapText="1"/>
    </xf>
    <xf numFmtId="1" fontId="11" fillId="0" borderId="0" xfId="59" applyNumberFormat="1" applyFont="1" applyAlignment="1">
      <alignment horizontal="center" vertical="center"/>
    </xf>
    <xf numFmtId="0" fontId="11" fillId="0" borderId="0" xfId="59" applyFont="1" applyAlignment="1">
      <alignment horizontal="center" vertical="center"/>
    </xf>
    <xf numFmtId="0" fontId="2" fillId="0" borderId="83" xfId="49" applyBorder="1"/>
    <xf numFmtId="1" fontId="2" fillId="0" borderId="0" xfId="51" applyNumberFormat="1" applyFont="1" applyBorder="1"/>
    <xf numFmtId="0" fontId="63" fillId="0" borderId="77" xfId="61" applyFont="1" applyBorder="1" applyAlignment="1">
      <alignment horizontal="left" indent="1"/>
    </xf>
    <xf numFmtId="0" fontId="67" fillId="0" borderId="0" xfId="61" applyFont="1"/>
    <xf numFmtId="0" fontId="67" fillId="2" borderId="0" xfId="61" applyFont="1" applyFill="1" applyAlignment="1">
      <alignment horizontal="left"/>
    </xf>
    <xf numFmtId="0" fontId="75" fillId="0" borderId="0" xfId="61" applyFont="1" applyAlignment="1">
      <alignment horizontal="left" indent="1"/>
    </xf>
    <xf numFmtId="0" fontId="76" fillId="0" borderId="0" xfId="61" applyFont="1" applyAlignment="1">
      <alignment horizontal="left"/>
    </xf>
    <xf numFmtId="0" fontId="5" fillId="0" borderId="0" xfId="61" applyFont="1"/>
    <xf numFmtId="0" fontId="65" fillId="0" borderId="0" xfId="61" applyFont="1" applyAlignment="1">
      <alignment horizontal="left"/>
    </xf>
    <xf numFmtId="0" fontId="65" fillId="0" borderId="0" xfId="61" applyFont="1" applyAlignment="1">
      <alignment horizontal="left" indent="1"/>
    </xf>
    <xf numFmtId="0" fontId="13" fillId="0" borderId="0" xfId="49" applyFont="1" applyAlignment="1">
      <alignment horizontal="left"/>
    </xf>
    <xf numFmtId="0" fontId="11" fillId="6" borderId="18" xfId="49" applyFont="1" applyFill="1" applyBorder="1" applyAlignment="1">
      <alignment horizontal="center"/>
    </xf>
    <xf numFmtId="0" fontId="11" fillId="6" borderId="5" xfId="49" applyFont="1" applyFill="1" applyBorder="1" applyAlignment="1">
      <alignment horizontal="center"/>
    </xf>
    <xf numFmtId="0" fontId="11" fillId="6" borderId="30" xfId="49" applyFont="1" applyFill="1" applyBorder="1" applyAlignment="1">
      <alignment horizontal="center"/>
    </xf>
    <xf numFmtId="0" fontId="58" fillId="9" borderId="69" xfId="49" applyFont="1" applyFill="1" applyBorder="1" applyAlignment="1">
      <alignment horizontal="center" vertical="center" wrapText="1"/>
    </xf>
    <xf numFmtId="0" fontId="58" fillId="9" borderId="70" xfId="49" applyFont="1" applyFill="1" applyBorder="1" applyAlignment="1">
      <alignment horizontal="center" vertical="center" wrapText="1"/>
    </xf>
    <xf numFmtId="0" fontId="58" fillId="9" borderId="71" xfId="49" applyFont="1" applyFill="1" applyBorder="1" applyAlignment="1">
      <alignment horizontal="center" vertical="center" wrapText="1"/>
    </xf>
    <xf numFmtId="0" fontId="58" fillId="9" borderId="72" xfId="49" applyFont="1" applyFill="1" applyBorder="1" applyAlignment="1">
      <alignment horizontal="center" vertical="center" wrapText="1"/>
    </xf>
    <xf numFmtId="0" fontId="58" fillId="9" borderId="0" xfId="49" applyFont="1" applyFill="1" applyBorder="1" applyAlignment="1">
      <alignment horizontal="center" vertical="center" wrapText="1"/>
    </xf>
    <xf numFmtId="0" fontId="58" fillId="9" borderId="73" xfId="49" applyFont="1" applyFill="1" applyBorder="1" applyAlignment="1">
      <alignment horizontal="center" vertical="center" wrapText="1"/>
    </xf>
    <xf numFmtId="0" fontId="58" fillId="9" borderId="74" xfId="49" applyFont="1" applyFill="1" applyBorder="1" applyAlignment="1">
      <alignment horizontal="center" vertical="center" wrapText="1"/>
    </xf>
    <xf numFmtId="0" fontId="58" fillId="9" borderId="75" xfId="49" applyFont="1" applyFill="1" applyBorder="1" applyAlignment="1">
      <alignment horizontal="center" vertical="center" wrapText="1"/>
    </xf>
    <xf numFmtId="0" fontId="58" fillId="9" borderId="76" xfId="49" applyFont="1" applyFill="1" applyBorder="1" applyAlignment="1">
      <alignment horizontal="center" vertical="center" wrapText="1"/>
    </xf>
    <xf numFmtId="0" fontId="15" fillId="5" borderId="0" xfId="0" applyFont="1" applyFill="1" applyAlignment="1">
      <alignment horizontal="center" vertical="center"/>
    </xf>
    <xf numFmtId="0" fontId="22" fillId="0" borderId="2" xfId="0" applyFont="1" applyBorder="1" applyAlignment="1">
      <alignment horizontal="center" vertical="center"/>
    </xf>
    <xf numFmtId="0" fontId="22" fillId="0" borderId="37" xfId="0" applyFont="1" applyBorder="1" applyAlignment="1">
      <alignment horizontal="center" vertical="center"/>
    </xf>
    <xf numFmtId="0" fontId="4" fillId="3" borderId="24"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3" xfId="0" applyFont="1" applyFill="1" applyBorder="1" applyAlignment="1">
      <alignment horizontal="center" vertical="center"/>
    </xf>
    <xf numFmtId="0" fontId="22" fillId="0" borderId="4" xfId="0" applyFont="1" applyBorder="1" applyAlignment="1">
      <alignment horizontal="center" vertical="center"/>
    </xf>
    <xf numFmtId="0" fontId="22" fillId="0" borderId="39" xfId="0" applyFont="1" applyBorder="1" applyAlignment="1">
      <alignment horizontal="center" vertical="center"/>
    </xf>
    <xf numFmtId="0" fontId="22" fillId="0" borderId="1" xfId="0" applyFont="1" applyBorder="1" applyAlignment="1">
      <alignment horizontal="center" vertical="center"/>
    </xf>
    <xf numFmtId="0" fontId="22" fillId="0" borderId="36" xfId="0" applyFont="1" applyBorder="1" applyAlignment="1">
      <alignment horizontal="center" vertical="center"/>
    </xf>
    <xf numFmtId="0" fontId="10" fillId="2" borderId="2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3" borderId="18" xfId="0" quotePrefix="1" applyNumberFormat="1" applyFont="1" applyFill="1" applyBorder="1" applyAlignment="1">
      <alignment horizontal="center" vertical="center" wrapText="1"/>
    </xf>
    <xf numFmtId="0" fontId="4" fillId="3" borderId="6" xfId="0" quotePrefix="1"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2" fillId="5" borderId="0" xfId="0" applyFont="1" applyFill="1" applyAlignment="1">
      <alignment horizontal="center" vertical="center"/>
    </xf>
    <xf numFmtId="172" fontId="5" fillId="0" borderId="20" xfId="3" quotePrefix="1" applyNumberFormat="1" applyFont="1" applyBorder="1" applyAlignment="1">
      <alignment horizontal="center" vertical="center"/>
    </xf>
    <xf numFmtId="172" fontId="5" fillId="0" borderId="39" xfId="3" quotePrefix="1" applyNumberFormat="1" applyFont="1" applyBorder="1" applyAlignment="1">
      <alignment horizontal="center" vertical="center"/>
    </xf>
    <xf numFmtId="172" fontId="5" fillId="0" borderId="52" xfId="3" quotePrefix="1" applyNumberFormat="1" applyFont="1" applyBorder="1" applyAlignment="1">
      <alignment horizontal="center" vertical="center"/>
    </xf>
    <xf numFmtId="0" fontId="8" fillId="0" borderId="0" xfId="0" applyFont="1" applyBorder="1" applyAlignment="1">
      <alignment horizontal="left" vertical="center" wrapText="1"/>
    </xf>
    <xf numFmtId="0" fontId="16" fillId="0" borderId="0" xfId="0" applyFont="1" applyBorder="1" applyAlignment="1">
      <alignment horizontal="left" vertical="center" wrapText="1"/>
    </xf>
    <xf numFmtId="0" fontId="10" fillId="2" borderId="17"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20" xfId="0" applyFont="1" applyFill="1" applyBorder="1" applyAlignment="1">
      <alignment horizontal="center" vertical="center"/>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57" fillId="3" borderId="28" xfId="0" applyFont="1" applyFill="1" applyBorder="1" applyAlignment="1">
      <alignment horizontal="center" vertical="center" wrapText="1"/>
    </xf>
    <xf numFmtId="0" fontId="57" fillId="3" borderId="15" xfId="0" applyFont="1" applyFill="1" applyBorder="1" applyAlignment="1">
      <alignment horizontal="center" vertical="center" wrapText="1"/>
    </xf>
    <xf numFmtId="0" fontId="4" fillId="3" borderId="24" xfId="0" applyNumberFormat="1" applyFont="1" applyFill="1" applyBorder="1" applyAlignment="1">
      <alignment horizontal="center" vertical="center"/>
    </xf>
    <xf numFmtId="0" fontId="4" fillId="3" borderId="40" xfId="0" applyNumberFormat="1" applyFont="1" applyFill="1" applyBorder="1" applyAlignment="1">
      <alignment horizontal="center" vertical="center"/>
    </xf>
    <xf numFmtId="0" fontId="4" fillId="3" borderId="23" xfId="0" applyNumberFormat="1" applyFont="1" applyFill="1" applyBorder="1" applyAlignment="1">
      <alignment horizontal="center" vertical="center"/>
    </xf>
    <xf numFmtId="0" fontId="8" fillId="0" borderId="0" xfId="0" applyFont="1" applyAlignment="1">
      <alignment horizontal="left" vertical="center" wrapText="1"/>
    </xf>
    <xf numFmtId="0" fontId="18" fillId="3" borderId="3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3"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4" fillId="3" borderId="4" xfId="0" quotePrefix="1" applyNumberFormat="1" applyFont="1" applyFill="1" applyBorder="1" applyAlignment="1">
      <alignment horizontal="center" vertical="center" wrapText="1"/>
    </xf>
    <xf numFmtId="0" fontId="4" fillId="3" borderId="39" xfId="0" quotePrefix="1" applyNumberFormat="1" applyFont="1" applyFill="1" applyBorder="1" applyAlignment="1">
      <alignment horizontal="center" vertical="center" wrapText="1"/>
    </xf>
    <xf numFmtId="0" fontId="4" fillId="3" borderId="52" xfId="0" quotePrefix="1" applyNumberFormat="1"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172" fontId="5" fillId="0" borderId="49" xfId="3" quotePrefix="1" applyNumberFormat="1" applyFont="1" applyBorder="1" applyAlignment="1">
      <alignment horizontal="center" vertical="center"/>
    </xf>
    <xf numFmtId="172" fontId="5" fillId="0" borderId="36" xfId="3" quotePrefix="1" applyNumberFormat="1" applyFont="1" applyBorder="1" applyAlignment="1">
      <alignment horizontal="center" vertical="center"/>
    </xf>
    <xf numFmtId="172" fontId="5" fillId="0" borderId="53" xfId="3" quotePrefix="1" applyNumberFormat="1" applyFont="1" applyBorder="1" applyAlignment="1">
      <alignment horizontal="center" vertical="center"/>
    </xf>
    <xf numFmtId="0" fontId="4" fillId="3" borderId="4" xfId="0" applyNumberFormat="1" applyFont="1" applyFill="1" applyBorder="1" applyAlignment="1">
      <alignment horizontal="center" vertical="center" wrapText="1"/>
    </xf>
    <xf numFmtId="0" fontId="0" fillId="0" borderId="0" xfId="0" applyAlignment="1">
      <alignment vertical="center"/>
    </xf>
    <xf numFmtId="0" fontId="6" fillId="3" borderId="33"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0" fillId="0" borderId="0" xfId="0" applyAlignment="1">
      <alignment horizontal="left" vertical="center" wrapText="1"/>
    </xf>
    <xf numFmtId="0" fontId="6" fillId="3" borderId="39"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43" xfId="0" applyFont="1" applyFill="1" applyBorder="1" applyAlignment="1">
      <alignment horizontal="center" vertical="center" wrapText="1"/>
    </xf>
    <xf numFmtId="172" fontId="5" fillId="0" borderId="17" xfId="3" applyNumberFormat="1" applyFont="1" applyBorder="1" applyAlignment="1">
      <alignment horizontal="center" vertical="center"/>
    </xf>
    <xf numFmtId="172" fontId="5" fillId="0" borderId="37" xfId="3" applyNumberFormat="1" applyFont="1" applyBorder="1" applyAlignment="1">
      <alignment horizontal="center" vertical="center"/>
    </xf>
    <xf numFmtId="172" fontId="5" fillId="0" borderId="43" xfId="3" applyNumberFormat="1" applyFont="1" applyBorder="1" applyAlignment="1">
      <alignment horizontal="center" vertical="center"/>
    </xf>
    <xf numFmtId="0" fontId="4" fillId="3" borderId="54" xfId="0" quotePrefix="1" applyNumberFormat="1" applyFont="1" applyFill="1" applyBorder="1" applyAlignment="1">
      <alignment horizontal="center" vertical="center" wrapText="1"/>
    </xf>
    <xf numFmtId="0" fontId="18" fillId="3" borderId="34" xfId="0" applyNumberFormat="1"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4" fillId="3" borderId="15"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40" xfId="0" applyNumberFormat="1" applyFont="1" applyFill="1" applyBorder="1" applyAlignment="1">
      <alignment horizontal="center" vertical="center" wrapText="1"/>
    </xf>
    <xf numFmtId="0" fontId="4" fillId="3" borderId="40" xfId="0" applyNumberFormat="1" applyFont="1" applyFill="1" applyBorder="1" applyAlignment="1">
      <alignment horizontal="center" vertical="center" wrapText="1"/>
    </xf>
    <xf numFmtId="0" fontId="10" fillId="0" borderId="3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31" fillId="3" borderId="17" xfId="0" applyFont="1" applyFill="1" applyBorder="1" applyAlignment="1">
      <alignment horizontal="center" vertical="center"/>
    </xf>
    <xf numFmtId="0" fontId="31" fillId="3" borderId="49" xfId="0" applyFont="1" applyFill="1" applyBorder="1" applyAlignment="1">
      <alignment horizontal="center" vertical="center"/>
    </xf>
    <xf numFmtId="0" fontId="31" fillId="3" borderId="20" xfId="0" applyFont="1" applyFill="1" applyBorder="1" applyAlignment="1">
      <alignment horizontal="center" vertical="center"/>
    </xf>
    <xf numFmtId="0" fontId="6" fillId="3" borderId="12" xfId="0" applyNumberFormat="1" applyFont="1" applyFill="1" applyBorder="1" applyAlignment="1">
      <alignment horizontal="center" vertical="center" wrapText="1"/>
    </xf>
    <xf numFmtId="0" fontId="6" fillId="3" borderId="57" xfId="0" applyNumberFormat="1" applyFont="1" applyFill="1" applyBorder="1" applyAlignment="1">
      <alignment horizontal="center" vertical="center" wrapText="1"/>
    </xf>
    <xf numFmtId="0" fontId="6" fillId="3" borderId="58"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4" fillId="3" borderId="59" xfId="0" applyNumberFormat="1"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5" fillId="0" borderId="0" xfId="0" applyFont="1" applyAlignment="1">
      <alignment horizontal="left" vertical="center" wrapText="1"/>
    </xf>
    <xf numFmtId="0" fontId="6" fillId="3" borderId="13"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2" fillId="10" borderId="0" xfId="0" applyFont="1" applyFill="1" applyAlignment="1">
      <alignment horizontal="center" vertical="center" wrapText="1"/>
    </xf>
    <xf numFmtId="0" fontId="36" fillId="0" borderId="0" xfId="0" applyFont="1" applyAlignment="1">
      <alignment horizontal="left" vertical="center" wrapText="1"/>
    </xf>
    <xf numFmtId="0" fontId="62" fillId="0" borderId="0" xfId="53" applyFont="1" applyAlignment="1">
      <alignment horizontal="left"/>
    </xf>
    <xf numFmtId="0" fontId="65" fillId="0" borderId="0" xfId="51" applyFont="1" applyAlignment="1">
      <alignment horizontal="left" wrapText="1"/>
    </xf>
    <xf numFmtId="0" fontId="2" fillId="0" borderId="0" xfId="49" applyAlignment="1">
      <alignment wrapText="1"/>
    </xf>
    <xf numFmtId="0" fontId="76" fillId="0" borderId="0" xfId="49" applyFont="1" applyAlignment="1">
      <alignment horizontal="left" wrapText="1"/>
    </xf>
    <xf numFmtId="0" fontId="65" fillId="0" borderId="0" xfId="49" applyFont="1" applyAlignment="1">
      <alignment horizontal="left" wrapText="1"/>
    </xf>
    <xf numFmtId="0" fontId="67" fillId="0" borderId="0" xfId="49" applyFont="1" applyAlignment="1">
      <alignment wrapText="1"/>
    </xf>
    <xf numFmtId="0" fontId="2" fillId="0" borderId="0" xfId="61" applyAlignment="1">
      <alignment wrapText="1"/>
    </xf>
    <xf numFmtId="0" fontId="76" fillId="0" borderId="0" xfId="61" applyFont="1" applyAlignment="1">
      <alignment horizontal="left" wrapText="1"/>
    </xf>
    <xf numFmtId="0" fontId="65" fillId="0" borderId="0" xfId="61" applyFont="1" applyAlignment="1">
      <alignment horizontal="left" wrapText="1"/>
    </xf>
    <xf numFmtId="0" fontId="67" fillId="0" borderId="0" xfId="61" applyFont="1" applyAlignment="1">
      <alignment wrapText="1"/>
    </xf>
    <xf numFmtId="0" fontId="11" fillId="0" borderId="84" xfId="56" applyFont="1" applyBorder="1" applyAlignment="1">
      <alignment horizontal="center" vertical="center" wrapText="1"/>
    </xf>
    <xf numFmtId="0" fontId="11" fillId="0" borderId="85" xfId="56" applyFont="1" applyBorder="1" applyAlignment="1">
      <alignment horizontal="center" vertical="center" wrapText="1"/>
    </xf>
    <xf numFmtId="0" fontId="11" fillId="0" borderId="34" xfId="53" applyFont="1" applyFill="1" applyBorder="1" applyAlignment="1">
      <alignment horizontal="center" vertical="center"/>
    </xf>
    <xf numFmtId="0" fontId="11" fillId="0" borderId="33" xfId="53" applyFont="1" applyFill="1" applyBorder="1" applyAlignment="1">
      <alignment horizontal="center" vertical="center"/>
    </xf>
    <xf numFmtId="1" fontId="27" fillId="0" borderId="0" xfId="0" applyNumberFormat="1" applyFont="1"/>
    <xf numFmtId="0" fontId="14" fillId="0" borderId="0" xfId="52" applyFont="1"/>
    <xf numFmtId="0" fontId="2" fillId="0" borderId="0" xfId="55"/>
    <xf numFmtId="0" fontId="71" fillId="0" borderId="0" xfId="57" applyFont="1"/>
    <xf numFmtId="0" fontId="2" fillId="0" borderId="0" xfId="52" applyFont="1"/>
    <xf numFmtId="0" fontId="71" fillId="0" borderId="0" xfId="57"/>
    <xf numFmtId="0" fontId="78" fillId="0" borderId="0" xfId="57" applyFont="1"/>
    <xf numFmtId="0" fontId="72" fillId="0" borderId="0" xfId="57" applyFont="1" applyBorder="1"/>
    <xf numFmtId="0" fontId="72" fillId="0" borderId="0" xfId="49" applyFont="1" applyBorder="1"/>
    <xf numFmtId="0" fontId="72" fillId="0" borderId="18" xfId="57" applyFont="1" applyBorder="1"/>
    <xf numFmtId="0" fontId="72" fillId="0" borderId="5" xfId="49" applyFont="1" applyBorder="1"/>
    <xf numFmtId="0" fontId="73" fillId="0" borderId="5" xfId="49" applyFont="1" applyBorder="1"/>
    <xf numFmtId="0" fontId="2" fillId="0" borderId="5" xfId="51" applyFont="1" applyBorder="1"/>
    <xf numFmtId="0" fontId="2" fillId="0" borderId="30" xfId="51" applyFont="1" applyBorder="1"/>
    <xf numFmtId="0" fontId="72" fillId="0" borderId="7" xfId="49" applyFont="1" applyBorder="1"/>
    <xf numFmtId="0" fontId="72" fillId="0" borderId="8" xfId="49" applyFont="1" applyBorder="1"/>
    <xf numFmtId="0" fontId="73" fillId="0" borderId="8" xfId="49" applyFont="1" applyBorder="1"/>
    <xf numFmtId="0" fontId="2" fillId="0" borderId="8" xfId="51" applyFont="1" applyBorder="1"/>
    <xf numFmtId="0" fontId="2" fillId="0" borderId="32" xfId="51" applyFont="1" applyBorder="1"/>
    <xf numFmtId="0" fontId="72" fillId="0" borderId="18" xfId="49" applyFont="1" applyBorder="1"/>
    <xf numFmtId="0" fontId="73" fillId="0" borderId="7" xfId="49" applyFont="1" applyBorder="1"/>
    <xf numFmtId="0" fontId="73" fillId="0" borderId="8" xfId="57" applyFont="1" applyBorder="1"/>
    <xf numFmtId="0" fontId="73" fillId="0" borderId="18" xfId="49" applyFont="1" applyBorder="1"/>
    <xf numFmtId="0" fontId="73" fillId="0" borderId="5" xfId="57" applyFont="1" applyBorder="1"/>
    <xf numFmtId="0" fontId="73" fillId="0" borderId="6" xfId="49" applyFont="1" applyBorder="1"/>
    <xf numFmtId="0" fontId="2" fillId="0" borderId="31" xfId="51" applyFont="1" applyBorder="1"/>
    <xf numFmtId="1" fontId="2" fillId="0" borderId="6" xfId="51" applyNumberFormat="1" applyFont="1" applyBorder="1"/>
    <xf numFmtId="1" fontId="2" fillId="0" borderId="7" xfId="51" applyNumberFormat="1" applyFont="1" applyBorder="1"/>
    <xf numFmtId="1" fontId="2" fillId="0" borderId="8" xfId="51" applyNumberFormat="1" applyFont="1" applyBorder="1"/>
    <xf numFmtId="1" fontId="2" fillId="0" borderId="35" xfId="51" applyNumberFormat="1" applyFont="1" applyBorder="1"/>
    <xf numFmtId="1" fontId="2" fillId="0" borderId="38" xfId="51" applyNumberFormat="1" applyFont="1" applyBorder="1"/>
    <xf numFmtId="0" fontId="2" fillId="0" borderId="38" xfId="51" applyFont="1" applyBorder="1"/>
    <xf numFmtId="0" fontId="2" fillId="0" borderId="34" xfId="51" applyFont="1" applyBorder="1"/>
    <xf numFmtId="0" fontId="79" fillId="0" borderId="0" xfId="56" applyFont="1"/>
    <xf numFmtId="0" fontId="73" fillId="0" borderId="30" xfId="49" applyFont="1" applyBorder="1"/>
    <xf numFmtId="0" fontId="73" fillId="0" borderId="32" xfId="49" applyFont="1" applyBorder="1"/>
    <xf numFmtId="0" fontId="73" fillId="0" borderId="38" xfId="49" applyFont="1" applyBorder="1"/>
    <xf numFmtId="0" fontId="73" fillId="0" borderId="34" xfId="49" applyFont="1" applyBorder="1"/>
    <xf numFmtId="0" fontId="0" fillId="0" borderId="83" xfId="0" applyBorder="1"/>
    <xf numFmtId="0" fontId="11" fillId="0" borderId="87" xfId="56" applyFont="1" applyBorder="1" applyAlignment="1">
      <alignment horizontal="center" vertical="center" wrapText="1"/>
    </xf>
    <xf numFmtId="0" fontId="11" fillId="0" borderId="85" xfId="55" applyFont="1" applyBorder="1" applyAlignment="1">
      <alignment horizontal="center" vertical="center" wrapText="1"/>
    </xf>
    <xf numFmtId="0" fontId="80" fillId="0" borderId="0" xfId="56" applyFont="1"/>
    <xf numFmtId="0" fontId="81" fillId="0" borderId="0" xfId="56" applyFont="1"/>
    <xf numFmtId="0" fontId="81" fillId="0" borderId="0" xfId="52" applyFont="1"/>
  </cellXfs>
  <cellStyles count="62">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cellStyle name="Entrée" xfId="13" builtinId="20" customBuiltin="1"/>
    <cellStyle name="Euro" xfId="1"/>
    <cellStyle name="Insatisfaisant" xfId="11" builtinId="27" customBuiltin="1"/>
    <cellStyle name="Lien hypertexte" xfId="2" builtinId="8"/>
    <cellStyle name="Lien hypertexte 2" xfId="47"/>
    <cellStyle name="Lien hypertexte visité" xfId="48" builtinId="9" customBuiltin="1"/>
    <cellStyle name="Milliers" xfId="3" builtinId="3"/>
    <cellStyle name="Milliers 2" xfId="58"/>
    <cellStyle name="Neutre" xfId="12" builtinId="28" customBuiltin="1"/>
    <cellStyle name="Normal" xfId="0" builtinId="0"/>
    <cellStyle name="Normal 2" xfId="45"/>
    <cellStyle name="Normal 2 2" xfId="61"/>
    <cellStyle name="Normal 3" xfId="49"/>
    <cellStyle name="Normal_CNAF_I_04" xfId="51"/>
    <cellStyle name="Normal_CNAF_IRIS_04" xfId="54"/>
    <cellStyle name="Normal_CNAF_Z_04" xfId="59"/>
    <cellStyle name="Normal_CNAF_ZUS_04" xfId="60"/>
    <cellStyle name="Normal_com" xfId="52"/>
    <cellStyle name="Normal_Documentation" xfId="55"/>
    <cellStyle name="Normal_FINCOM" xfId="56"/>
    <cellStyle name="Normal_iris 2009" xfId="50"/>
    <cellStyle name="Normal_qp" xfId="57"/>
    <cellStyle name="Normal_ZUS_CAF_311208" xfId="53"/>
    <cellStyle name="Pourcentage" xfId="4" builtinId="5"/>
    <cellStyle name="Satisfaisant" xfId="10" builtinId="26" customBuiltin="1"/>
    <cellStyle name="Sortie" xfId="14" builtinId="21" customBuiltin="1"/>
    <cellStyle name="Texte explicatif" xfId="19"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4</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1</xdr:row>
      <xdr:rowOff>142875</xdr:rowOff>
    </xdr:from>
    <xdr:to>
      <xdr:col>0</xdr:col>
      <xdr:colOff>819150</xdr:colOff>
      <xdr:row>8</xdr:row>
      <xdr:rowOff>66675</xdr:rowOff>
    </xdr:to>
    <xdr:pic>
      <xdr:nvPicPr>
        <xdr:cNvPr id="1740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0480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42"/>
  <sheetViews>
    <sheetView showGridLines="0" tabSelected="1" zoomScale="110" zoomScaleNormal="110" zoomScaleSheetLayoutView="100" workbookViewId="0">
      <selection activeCell="J7" sqref="J7"/>
    </sheetView>
  </sheetViews>
  <sheetFormatPr baseColWidth="10" defaultRowHeight="12.75" x14ac:dyDescent="0.2"/>
  <cols>
    <col min="1" max="1" width="9.7109375" style="252" customWidth="1"/>
    <col min="2" max="2" width="4.42578125" style="252" customWidth="1"/>
    <col min="3" max="7" width="11.42578125" style="252"/>
    <col min="8" max="8" width="6.140625" style="252" customWidth="1"/>
    <col min="9" max="9" width="4.42578125" style="252" customWidth="1"/>
    <col min="10" max="10" width="23.7109375" style="252" customWidth="1"/>
    <col min="11" max="12" width="11.42578125" style="252"/>
    <col min="13" max="13" width="4" style="252" customWidth="1"/>
    <col min="14" max="14" width="1.85546875" style="252" customWidth="1"/>
    <col min="15" max="256" width="11.42578125" style="252"/>
    <col min="257" max="257" width="9.7109375" style="252" customWidth="1"/>
    <col min="258" max="258" width="4.42578125" style="252" customWidth="1"/>
    <col min="259" max="263" width="11.42578125" style="252"/>
    <col min="264" max="264" width="6.140625" style="252" customWidth="1"/>
    <col min="265" max="265" width="4.42578125" style="252" customWidth="1"/>
    <col min="266" max="266" width="23.7109375" style="252" customWidth="1"/>
    <col min="267" max="268" width="11.42578125" style="252"/>
    <col min="269" max="269" width="4" style="252" customWidth="1"/>
    <col min="270" max="270" width="1.85546875" style="252" customWidth="1"/>
    <col min="271" max="512" width="11.42578125" style="252"/>
    <col min="513" max="513" width="9.7109375" style="252" customWidth="1"/>
    <col min="514" max="514" width="4.42578125" style="252" customWidth="1"/>
    <col min="515" max="519" width="11.42578125" style="252"/>
    <col min="520" max="520" width="6.140625" style="252" customWidth="1"/>
    <col min="521" max="521" width="4.42578125" style="252" customWidth="1"/>
    <col min="522" max="522" width="23.7109375" style="252" customWidth="1"/>
    <col min="523" max="524" width="11.42578125" style="252"/>
    <col min="525" max="525" width="4" style="252" customWidth="1"/>
    <col min="526" max="526" width="1.85546875" style="252" customWidth="1"/>
    <col min="527" max="768" width="11.42578125" style="252"/>
    <col min="769" max="769" width="9.7109375" style="252" customWidth="1"/>
    <col min="770" max="770" width="4.42578125" style="252" customWidth="1"/>
    <col min="771" max="775" width="11.42578125" style="252"/>
    <col min="776" max="776" width="6.140625" style="252" customWidth="1"/>
    <col min="777" max="777" width="4.42578125" style="252" customWidth="1"/>
    <col min="778" max="778" width="23.7109375" style="252" customWidth="1"/>
    <col min="779" max="780" width="11.42578125" style="252"/>
    <col min="781" max="781" width="4" style="252" customWidth="1"/>
    <col min="782" max="782" width="1.85546875" style="252" customWidth="1"/>
    <col min="783" max="1024" width="11.42578125" style="252"/>
    <col min="1025" max="1025" width="9.7109375" style="252" customWidth="1"/>
    <col min="1026" max="1026" width="4.42578125" style="252" customWidth="1"/>
    <col min="1027" max="1031" width="11.42578125" style="252"/>
    <col min="1032" max="1032" width="6.140625" style="252" customWidth="1"/>
    <col min="1033" max="1033" width="4.42578125" style="252" customWidth="1"/>
    <col min="1034" max="1034" width="23.7109375" style="252" customWidth="1"/>
    <col min="1035" max="1036" width="11.42578125" style="252"/>
    <col min="1037" max="1037" width="4" style="252" customWidth="1"/>
    <col min="1038" max="1038" width="1.85546875" style="252" customWidth="1"/>
    <col min="1039" max="1280" width="11.42578125" style="252"/>
    <col min="1281" max="1281" width="9.7109375" style="252" customWidth="1"/>
    <col min="1282" max="1282" width="4.42578125" style="252" customWidth="1"/>
    <col min="1283" max="1287" width="11.42578125" style="252"/>
    <col min="1288" max="1288" width="6.140625" style="252" customWidth="1"/>
    <col min="1289" max="1289" width="4.42578125" style="252" customWidth="1"/>
    <col min="1290" max="1290" width="23.7109375" style="252" customWidth="1"/>
    <col min="1291" max="1292" width="11.42578125" style="252"/>
    <col min="1293" max="1293" width="4" style="252" customWidth="1"/>
    <col min="1294" max="1294" width="1.85546875" style="252" customWidth="1"/>
    <col min="1295" max="1536" width="11.42578125" style="252"/>
    <col min="1537" max="1537" width="9.7109375" style="252" customWidth="1"/>
    <col min="1538" max="1538" width="4.42578125" style="252" customWidth="1"/>
    <col min="1539" max="1543" width="11.42578125" style="252"/>
    <col min="1544" max="1544" width="6.140625" style="252" customWidth="1"/>
    <col min="1545" max="1545" width="4.42578125" style="252" customWidth="1"/>
    <col min="1546" max="1546" width="23.7109375" style="252" customWidth="1"/>
    <col min="1547" max="1548" width="11.42578125" style="252"/>
    <col min="1549" max="1549" width="4" style="252" customWidth="1"/>
    <col min="1550" max="1550" width="1.85546875" style="252" customWidth="1"/>
    <col min="1551" max="1792" width="11.42578125" style="252"/>
    <col min="1793" max="1793" width="9.7109375" style="252" customWidth="1"/>
    <col min="1794" max="1794" width="4.42578125" style="252" customWidth="1"/>
    <col min="1795" max="1799" width="11.42578125" style="252"/>
    <col min="1800" max="1800" width="6.140625" style="252" customWidth="1"/>
    <col min="1801" max="1801" width="4.42578125" style="252" customWidth="1"/>
    <col min="1802" max="1802" width="23.7109375" style="252" customWidth="1"/>
    <col min="1803" max="1804" width="11.42578125" style="252"/>
    <col min="1805" max="1805" width="4" style="252" customWidth="1"/>
    <col min="1806" max="1806" width="1.85546875" style="252" customWidth="1"/>
    <col min="1807" max="2048" width="11.42578125" style="252"/>
    <col min="2049" max="2049" width="9.7109375" style="252" customWidth="1"/>
    <col min="2050" max="2050" width="4.42578125" style="252" customWidth="1"/>
    <col min="2051" max="2055" width="11.42578125" style="252"/>
    <col min="2056" max="2056" width="6.140625" style="252" customWidth="1"/>
    <col min="2057" max="2057" width="4.42578125" style="252" customWidth="1"/>
    <col min="2058" max="2058" width="23.7109375" style="252" customWidth="1"/>
    <col min="2059" max="2060" width="11.42578125" style="252"/>
    <col min="2061" max="2061" width="4" style="252" customWidth="1"/>
    <col min="2062" max="2062" width="1.85546875" style="252" customWidth="1"/>
    <col min="2063" max="2304" width="11.42578125" style="252"/>
    <col min="2305" max="2305" width="9.7109375" style="252" customWidth="1"/>
    <col min="2306" max="2306" width="4.42578125" style="252" customWidth="1"/>
    <col min="2307" max="2311" width="11.42578125" style="252"/>
    <col min="2312" max="2312" width="6.140625" style="252" customWidth="1"/>
    <col min="2313" max="2313" width="4.42578125" style="252" customWidth="1"/>
    <col min="2314" max="2314" width="23.7109375" style="252" customWidth="1"/>
    <col min="2315" max="2316" width="11.42578125" style="252"/>
    <col min="2317" max="2317" width="4" style="252" customWidth="1"/>
    <col min="2318" max="2318" width="1.85546875" style="252" customWidth="1"/>
    <col min="2319" max="2560" width="11.42578125" style="252"/>
    <col min="2561" max="2561" width="9.7109375" style="252" customWidth="1"/>
    <col min="2562" max="2562" width="4.42578125" style="252" customWidth="1"/>
    <col min="2563" max="2567" width="11.42578125" style="252"/>
    <col min="2568" max="2568" width="6.140625" style="252" customWidth="1"/>
    <col min="2569" max="2569" width="4.42578125" style="252" customWidth="1"/>
    <col min="2570" max="2570" width="23.7109375" style="252" customWidth="1"/>
    <col min="2571" max="2572" width="11.42578125" style="252"/>
    <col min="2573" max="2573" width="4" style="252" customWidth="1"/>
    <col min="2574" max="2574" width="1.85546875" style="252" customWidth="1"/>
    <col min="2575" max="2816" width="11.42578125" style="252"/>
    <col min="2817" max="2817" width="9.7109375" style="252" customWidth="1"/>
    <col min="2818" max="2818" width="4.42578125" style="252" customWidth="1"/>
    <col min="2819" max="2823" width="11.42578125" style="252"/>
    <col min="2824" max="2824" width="6.140625" style="252" customWidth="1"/>
    <col min="2825" max="2825" width="4.42578125" style="252" customWidth="1"/>
    <col min="2826" max="2826" width="23.7109375" style="252" customWidth="1"/>
    <col min="2827" max="2828" width="11.42578125" style="252"/>
    <col min="2829" max="2829" width="4" style="252" customWidth="1"/>
    <col min="2830" max="2830" width="1.85546875" style="252" customWidth="1"/>
    <col min="2831" max="3072" width="11.42578125" style="252"/>
    <col min="3073" max="3073" width="9.7109375" style="252" customWidth="1"/>
    <col min="3074" max="3074" width="4.42578125" style="252" customWidth="1"/>
    <col min="3075" max="3079" width="11.42578125" style="252"/>
    <col min="3080" max="3080" width="6.140625" style="252" customWidth="1"/>
    <col min="3081" max="3081" width="4.42578125" style="252" customWidth="1"/>
    <col min="3082" max="3082" width="23.7109375" style="252" customWidth="1"/>
    <col min="3083" max="3084" width="11.42578125" style="252"/>
    <col min="3085" max="3085" width="4" style="252" customWidth="1"/>
    <col min="3086" max="3086" width="1.85546875" style="252" customWidth="1"/>
    <col min="3087" max="3328" width="11.42578125" style="252"/>
    <col min="3329" max="3329" width="9.7109375" style="252" customWidth="1"/>
    <col min="3330" max="3330" width="4.42578125" style="252" customWidth="1"/>
    <col min="3331" max="3335" width="11.42578125" style="252"/>
    <col min="3336" max="3336" width="6.140625" style="252" customWidth="1"/>
    <col min="3337" max="3337" width="4.42578125" style="252" customWidth="1"/>
    <col min="3338" max="3338" width="23.7109375" style="252" customWidth="1"/>
    <col min="3339" max="3340" width="11.42578125" style="252"/>
    <col min="3341" max="3341" width="4" style="252" customWidth="1"/>
    <col min="3342" max="3342" width="1.85546875" style="252" customWidth="1"/>
    <col min="3343" max="3584" width="11.42578125" style="252"/>
    <col min="3585" max="3585" width="9.7109375" style="252" customWidth="1"/>
    <col min="3586" max="3586" width="4.42578125" style="252" customWidth="1"/>
    <col min="3587" max="3591" width="11.42578125" style="252"/>
    <col min="3592" max="3592" width="6.140625" style="252" customWidth="1"/>
    <col min="3593" max="3593" width="4.42578125" style="252" customWidth="1"/>
    <col min="3594" max="3594" width="23.7109375" style="252" customWidth="1"/>
    <col min="3595" max="3596" width="11.42578125" style="252"/>
    <col min="3597" max="3597" width="4" style="252" customWidth="1"/>
    <col min="3598" max="3598" width="1.85546875" style="252" customWidth="1"/>
    <col min="3599" max="3840" width="11.42578125" style="252"/>
    <col min="3841" max="3841" width="9.7109375" style="252" customWidth="1"/>
    <col min="3842" max="3842" width="4.42578125" style="252" customWidth="1"/>
    <col min="3843" max="3847" width="11.42578125" style="252"/>
    <col min="3848" max="3848" width="6.140625" style="252" customWidth="1"/>
    <col min="3849" max="3849" width="4.42578125" style="252" customWidth="1"/>
    <col min="3850" max="3850" width="23.7109375" style="252" customWidth="1"/>
    <col min="3851" max="3852" width="11.42578125" style="252"/>
    <col min="3853" max="3853" width="4" style="252" customWidth="1"/>
    <col min="3854" max="3854" width="1.85546875" style="252" customWidth="1"/>
    <col min="3855" max="4096" width="11.42578125" style="252"/>
    <col min="4097" max="4097" width="9.7109375" style="252" customWidth="1"/>
    <col min="4098" max="4098" width="4.42578125" style="252" customWidth="1"/>
    <col min="4099" max="4103" width="11.42578125" style="252"/>
    <col min="4104" max="4104" width="6.140625" style="252" customWidth="1"/>
    <col min="4105" max="4105" width="4.42578125" style="252" customWidth="1"/>
    <col min="4106" max="4106" width="23.7109375" style="252" customWidth="1"/>
    <col min="4107" max="4108" width="11.42578125" style="252"/>
    <col min="4109" max="4109" width="4" style="252" customWidth="1"/>
    <col min="4110" max="4110" width="1.85546875" style="252" customWidth="1"/>
    <col min="4111" max="4352" width="11.42578125" style="252"/>
    <col min="4353" max="4353" width="9.7109375" style="252" customWidth="1"/>
    <col min="4354" max="4354" width="4.42578125" style="252" customWidth="1"/>
    <col min="4355" max="4359" width="11.42578125" style="252"/>
    <col min="4360" max="4360" width="6.140625" style="252" customWidth="1"/>
    <col min="4361" max="4361" width="4.42578125" style="252" customWidth="1"/>
    <col min="4362" max="4362" width="23.7109375" style="252" customWidth="1"/>
    <col min="4363" max="4364" width="11.42578125" style="252"/>
    <col min="4365" max="4365" width="4" style="252" customWidth="1"/>
    <col min="4366" max="4366" width="1.85546875" style="252" customWidth="1"/>
    <col min="4367" max="4608" width="11.42578125" style="252"/>
    <col min="4609" max="4609" width="9.7109375" style="252" customWidth="1"/>
    <col min="4610" max="4610" width="4.42578125" style="252" customWidth="1"/>
    <col min="4611" max="4615" width="11.42578125" style="252"/>
    <col min="4616" max="4616" width="6.140625" style="252" customWidth="1"/>
    <col min="4617" max="4617" width="4.42578125" style="252" customWidth="1"/>
    <col min="4618" max="4618" width="23.7109375" style="252" customWidth="1"/>
    <col min="4619" max="4620" width="11.42578125" style="252"/>
    <col min="4621" max="4621" width="4" style="252" customWidth="1"/>
    <col min="4622" max="4622" width="1.85546875" style="252" customWidth="1"/>
    <col min="4623" max="4864" width="11.42578125" style="252"/>
    <col min="4865" max="4865" width="9.7109375" style="252" customWidth="1"/>
    <col min="4866" max="4866" width="4.42578125" style="252" customWidth="1"/>
    <col min="4867" max="4871" width="11.42578125" style="252"/>
    <col min="4872" max="4872" width="6.140625" style="252" customWidth="1"/>
    <col min="4873" max="4873" width="4.42578125" style="252" customWidth="1"/>
    <col min="4874" max="4874" width="23.7109375" style="252" customWidth="1"/>
    <col min="4875" max="4876" width="11.42578125" style="252"/>
    <col min="4877" max="4877" width="4" style="252" customWidth="1"/>
    <col min="4878" max="4878" width="1.85546875" style="252" customWidth="1"/>
    <col min="4879" max="5120" width="11.42578125" style="252"/>
    <col min="5121" max="5121" width="9.7109375" style="252" customWidth="1"/>
    <col min="5122" max="5122" width="4.42578125" style="252" customWidth="1"/>
    <col min="5123" max="5127" width="11.42578125" style="252"/>
    <col min="5128" max="5128" width="6.140625" style="252" customWidth="1"/>
    <col min="5129" max="5129" width="4.42578125" style="252" customWidth="1"/>
    <col min="5130" max="5130" width="23.7109375" style="252" customWidth="1"/>
    <col min="5131" max="5132" width="11.42578125" style="252"/>
    <col min="5133" max="5133" width="4" style="252" customWidth="1"/>
    <col min="5134" max="5134" width="1.85546875" style="252" customWidth="1"/>
    <col min="5135" max="5376" width="11.42578125" style="252"/>
    <col min="5377" max="5377" width="9.7109375" style="252" customWidth="1"/>
    <col min="5378" max="5378" width="4.42578125" style="252" customWidth="1"/>
    <col min="5379" max="5383" width="11.42578125" style="252"/>
    <col min="5384" max="5384" width="6.140625" style="252" customWidth="1"/>
    <col min="5385" max="5385" width="4.42578125" style="252" customWidth="1"/>
    <col min="5386" max="5386" width="23.7109375" style="252" customWidth="1"/>
    <col min="5387" max="5388" width="11.42578125" style="252"/>
    <col min="5389" max="5389" width="4" style="252" customWidth="1"/>
    <col min="5390" max="5390" width="1.85546875" style="252" customWidth="1"/>
    <col min="5391" max="5632" width="11.42578125" style="252"/>
    <col min="5633" max="5633" width="9.7109375" style="252" customWidth="1"/>
    <col min="5634" max="5634" width="4.42578125" style="252" customWidth="1"/>
    <col min="5635" max="5639" width="11.42578125" style="252"/>
    <col min="5640" max="5640" width="6.140625" style="252" customWidth="1"/>
    <col min="5641" max="5641" width="4.42578125" style="252" customWidth="1"/>
    <col min="5642" max="5642" width="23.7109375" style="252" customWidth="1"/>
    <col min="5643" max="5644" width="11.42578125" style="252"/>
    <col min="5645" max="5645" width="4" style="252" customWidth="1"/>
    <col min="5646" max="5646" width="1.85546875" style="252" customWidth="1"/>
    <col min="5647" max="5888" width="11.42578125" style="252"/>
    <col min="5889" max="5889" width="9.7109375" style="252" customWidth="1"/>
    <col min="5890" max="5890" width="4.42578125" style="252" customWidth="1"/>
    <col min="5891" max="5895" width="11.42578125" style="252"/>
    <col min="5896" max="5896" width="6.140625" style="252" customWidth="1"/>
    <col min="5897" max="5897" width="4.42578125" style="252" customWidth="1"/>
    <col min="5898" max="5898" width="23.7109375" style="252" customWidth="1"/>
    <col min="5899" max="5900" width="11.42578125" style="252"/>
    <col min="5901" max="5901" width="4" style="252" customWidth="1"/>
    <col min="5902" max="5902" width="1.85546875" style="252" customWidth="1"/>
    <col min="5903" max="6144" width="11.42578125" style="252"/>
    <col min="6145" max="6145" width="9.7109375" style="252" customWidth="1"/>
    <col min="6146" max="6146" width="4.42578125" style="252" customWidth="1"/>
    <col min="6147" max="6151" width="11.42578125" style="252"/>
    <col min="6152" max="6152" width="6.140625" style="252" customWidth="1"/>
    <col min="6153" max="6153" width="4.42578125" style="252" customWidth="1"/>
    <col min="6154" max="6154" width="23.7109375" style="252" customWidth="1"/>
    <col min="6155" max="6156" width="11.42578125" style="252"/>
    <col min="6157" max="6157" width="4" style="252" customWidth="1"/>
    <col min="6158" max="6158" width="1.85546875" style="252" customWidth="1"/>
    <col min="6159" max="6400" width="11.42578125" style="252"/>
    <col min="6401" max="6401" width="9.7109375" style="252" customWidth="1"/>
    <col min="6402" max="6402" width="4.42578125" style="252" customWidth="1"/>
    <col min="6403" max="6407" width="11.42578125" style="252"/>
    <col min="6408" max="6408" width="6.140625" style="252" customWidth="1"/>
    <col min="6409" max="6409" width="4.42578125" style="252" customWidth="1"/>
    <col min="6410" max="6410" width="23.7109375" style="252" customWidth="1"/>
    <col min="6411" max="6412" width="11.42578125" style="252"/>
    <col min="6413" max="6413" width="4" style="252" customWidth="1"/>
    <col min="6414" max="6414" width="1.85546875" style="252" customWidth="1"/>
    <col min="6415" max="6656" width="11.42578125" style="252"/>
    <col min="6657" max="6657" width="9.7109375" style="252" customWidth="1"/>
    <col min="6658" max="6658" width="4.42578125" style="252" customWidth="1"/>
    <col min="6659" max="6663" width="11.42578125" style="252"/>
    <col min="6664" max="6664" width="6.140625" style="252" customWidth="1"/>
    <col min="6665" max="6665" width="4.42578125" style="252" customWidth="1"/>
    <col min="6666" max="6666" width="23.7109375" style="252" customWidth="1"/>
    <col min="6667" max="6668" width="11.42578125" style="252"/>
    <col min="6669" max="6669" width="4" style="252" customWidth="1"/>
    <col min="6670" max="6670" width="1.85546875" style="252" customWidth="1"/>
    <col min="6671" max="6912" width="11.42578125" style="252"/>
    <col min="6913" max="6913" width="9.7109375" style="252" customWidth="1"/>
    <col min="6914" max="6914" width="4.42578125" style="252" customWidth="1"/>
    <col min="6915" max="6919" width="11.42578125" style="252"/>
    <col min="6920" max="6920" width="6.140625" style="252" customWidth="1"/>
    <col min="6921" max="6921" width="4.42578125" style="252" customWidth="1"/>
    <col min="6922" max="6922" width="23.7109375" style="252" customWidth="1"/>
    <col min="6923" max="6924" width="11.42578125" style="252"/>
    <col min="6925" max="6925" width="4" style="252" customWidth="1"/>
    <col min="6926" max="6926" width="1.85546875" style="252" customWidth="1"/>
    <col min="6927" max="7168" width="11.42578125" style="252"/>
    <col min="7169" max="7169" width="9.7109375" style="252" customWidth="1"/>
    <col min="7170" max="7170" width="4.42578125" style="252" customWidth="1"/>
    <col min="7171" max="7175" width="11.42578125" style="252"/>
    <col min="7176" max="7176" width="6.140625" style="252" customWidth="1"/>
    <col min="7177" max="7177" width="4.42578125" style="252" customWidth="1"/>
    <col min="7178" max="7178" width="23.7109375" style="252" customWidth="1"/>
    <col min="7179" max="7180" width="11.42578125" style="252"/>
    <col min="7181" max="7181" width="4" style="252" customWidth="1"/>
    <col min="7182" max="7182" width="1.85546875" style="252" customWidth="1"/>
    <col min="7183" max="7424" width="11.42578125" style="252"/>
    <col min="7425" max="7425" width="9.7109375" style="252" customWidth="1"/>
    <col min="7426" max="7426" width="4.42578125" style="252" customWidth="1"/>
    <col min="7427" max="7431" width="11.42578125" style="252"/>
    <col min="7432" max="7432" width="6.140625" style="252" customWidth="1"/>
    <col min="7433" max="7433" width="4.42578125" style="252" customWidth="1"/>
    <col min="7434" max="7434" width="23.7109375" style="252" customWidth="1"/>
    <col min="7435" max="7436" width="11.42578125" style="252"/>
    <col min="7437" max="7437" width="4" style="252" customWidth="1"/>
    <col min="7438" max="7438" width="1.85546875" style="252" customWidth="1"/>
    <col min="7439" max="7680" width="11.42578125" style="252"/>
    <col min="7681" max="7681" width="9.7109375" style="252" customWidth="1"/>
    <col min="7682" max="7682" width="4.42578125" style="252" customWidth="1"/>
    <col min="7683" max="7687" width="11.42578125" style="252"/>
    <col min="7688" max="7688" width="6.140625" style="252" customWidth="1"/>
    <col min="7689" max="7689" width="4.42578125" style="252" customWidth="1"/>
    <col min="7690" max="7690" width="23.7109375" style="252" customWidth="1"/>
    <col min="7691" max="7692" width="11.42578125" style="252"/>
    <col min="7693" max="7693" width="4" style="252" customWidth="1"/>
    <col min="7694" max="7694" width="1.85546875" style="252" customWidth="1"/>
    <col min="7695" max="7936" width="11.42578125" style="252"/>
    <col min="7937" max="7937" width="9.7109375" style="252" customWidth="1"/>
    <col min="7938" max="7938" width="4.42578125" style="252" customWidth="1"/>
    <col min="7939" max="7943" width="11.42578125" style="252"/>
    <col min="7944" max="7944" width="6.140625" style="252" customWidth="1"/>
    <col min="7945" max="7945" width="4.42578125" style="252" customWidth="1"/>
    <col min="7946" max="7946" width="23.7109375" style="252" customWidth="1"/>
    <col min="7947" max="7948" width="11.42578125" style="252"/>
    <col min="7949" max="7949" width="4" style="252" customWidth="1"/>
    <col min="7950" max="7950" width="1.85546875" style="252" customWidth="1"/>
    <col min="7951" max="8192" width="11.42578125" style="252"/>
    <col min="8193" max="8193" width="9.7109375" style="252" customWidth="1"/>
    <col min="8194" max="8194" width="4.42578125" style="252" customWidth="1"/>
    <col min="8195" max="8199" width="11.42578125" style="252"/>
    <col min="8200" max="8200" width="6.140625" style="252" customWidth="1"/>
    <col min="8201" max="8201" width="4.42578125" style="252" customWidth="1"/>
    <col min="8202" max="8202" width="23.7109375" style="252" customWidth="1"/>
    <col min="8203" max="8204" width="11.42578125" style="252"/>
    <col min="8205" max="8205" width="4" style="252" customWidth="1"/>
    <col min="8206" max="8206" width="1.85546875" style="252" customWidth="1"/>
    <col min="8207" max="8448" width="11.42578125" style="252"/>
    <col min="8449" max="8449" width="9.7109375" style="252" customWidth="1"/>
    <col min="8450" max="8450" width="4.42578125" style="252" customWidth="1"/>
    <col min="8451" max="8455" width="11.42578125" style="252"/>
    <col min="8456" max="8456" width="6.140625" style="252" customWidth="1"/>
    <col min="8457" max="8457" width="4.42578125" style="252" customWidth="1"/>
    <col min="8458" max="8458" width="23.7109375" style="252" customWidth="1"/>
    <col min="8459" max="8460" width="11.42578125" style="252"/>
    <col min="8461" max="8461" width="4" style="252" customWidth="1"/>
    <col min="8462" max="8462" width="1.85546875" style="252" customWidth="1"/>
    <col min="8463" max="8704" width="11.42578125" style="252"/>
    <col min="8705" max="8705" width="9.7109375" style="252" customWidth="1"/>
    <col min="8706" max="8706" width="4.42578125" style="252" customWidth="1"/>
    <col min="8707" max="8711" width="11.42578125" style="252"/>
    <col min="8712" max="8712" width="6.140625" style="252" customWidth="1"/>
    <col min="8713" max="8713" width="4.42578125" style="252" customWidth="1"/>
    <col min="8714" max="8714" width="23.7109375" style="252" customWidth="1"/>
    <col min="8715" max="8716" width="11.42578125" style="252"/>
    <col min="8717" max="8717" width="4" style="252" customWidth="1"/>
    <col min="8718" max="8718" width="1.85546875" style="252" customWidth="1"/>
    <col min="8719" max="8960" width="11.42578125" style="252"/>
    <col min="8961" max="8961" width="9.7109375" style="252" customWidth="1"/>
    <col min="8962" max="8962" width="4.42578125" style="252" customWidth="1"/>
    <col min="8963" max="8967" width="11.42578125" style="252"/>
    <col min="8968" max="8968" width="6.140625" style="252" customWidth="1"/>
    <col min="8969" max="8969" width="4.42578125" style="252" customWidth="1"/>
    <col min="8970" max="8970" width="23.7109375" style="252" customWidth="1"/>
    <col min="8971" max="8972" width="11.42578125" style="252"/>
    <col min="8973" max="8973" width="4" style="252" customWidth="1"/>
    <col min="8974" max="8974" width="1.85546875" style="252" customWidth="1"/>
    <col min="8975" max="9216" width="11.42578125" style="252"/>
    <col min="9217" max="9217" width="9.7109375" style="252" customWidth="1"/>
    <col min="9218" max="9218" width="4.42578125" style="252" customWidth="1"/>
    <col min="9219" max="9223" width="11.42578125" style="252"/>
    <col min="9224" max="9224" width="6.140625" style="252" customWidth="1"/>
    <col min="9225" max="9225" width="4.42578125" style="252" customWidth="1"/>
    <col min="9226" max="9226" width="23.7109375" style="252" customWidth="1"/>
    <col min="9227" max="9228" width="11.42578125" style="252"/>
    <col min="9229" max="9229" width="4" style="252" customWidth="1"/>
    <col min="9230" max="9230" width="1.85546875" style="252" customWidth="1"/>
    <col min="9231" max="9472" width="11.42578125" style="252"/>
    <col min="9473" max="9473" width="9.7109375" style="252" customWidth="1"/>
    <col min="9474" max="9474" width="4.42578125" style="252" customWidth="1"/>
    <col min="9475" max="9479" width="11.42578125" style="252"/>
    <col min="9480" max="9480" width="6.140625" style="252" customWidth="1"/>
    <col min="9481" max="9481" width="4.42578125" style="252" customWidth="1"/>
    <col min="9482" max="9482" width="23.7109375" style="252" customWidth="1"/>
    <col min="9483" max="9484" width="11.42578125" style="252"/>
    <col min="9485" max="9485" width="4" style="252" customWidth="1"/>
    <col min="9486" max="9486" width="1.85546875" style="252" customWidth="1"/>
    <col min="9487" max="9728" width="11.42578125" style="252"/>
    <col min="9729" max="9729" width="9.7109375" style="252" customWidth="1"/>
    <col min="9730" max="9730" width="4.42578125" style="252" customWidth="1"/>
    <col min="9731" max="9735" width="11.42578125" style="252"/>
    <col min="9736" max="9736" width="6.140625" style="252" customWidth="1"/>
    <col min="9737" max="9737" width="4.42578125" style="252" customWidth="1"/>
    <col min="9738" max="9738" width="23.7109375" style="252" customWidth="1"/>
    <col min="9739" max="9740" width="11.42578125" style="252"/>
    <col min="9741" max="9741" width="4" style="252" customWidth="1"/>
    <col min="9742" max="9742" width="1.85546875" style="252" customWidth="1"/>
    <col min="9743" max="9984" width="11.42578125" style="252"/>
    <col min="9985" max="9985" width="9.7109375" style="252" customWidth="1"/>
    <col min="9986" max="9986" width="4.42578125" style="252" customWidth="1"/>
    <col min="9987" max="9991" width="11.42578125" style="252"/>
    <col min="9992" max="9992" width="6.140625" style="252" customWidth="1"/>
    <col min="9993" max="9993" width="4.42578125" style="252" customWidth="1"/>
    <col min="9994" max="9994" width="23.7109375" style="252" customWidth="1"/>
    <col min="9995" max="9996" width="11.42578125" style="252"/>
    <col min="9997" max="9997" width="4" style="252" customWidth="1"/>
    <col min="9998" max="9998" width="1.85546875" style="252" customWidth="1"/>
    <col min="9999" max="10240" width="11.42578125" style="252"/>
    <col min="10241" max="10241" width="9.7109375" style="252" customWidth="1"/>
    <col min="10242" max="10242" width="4.42578125" style="252" customWidth="1"/>
    <col min="10243" max="10247" width="11.42578125" style="252"/>
    <col min="10248" max="10248" width="6.140625" style="252" customWidth="1"/>
    <col min="10249" max="10249" width="4.42578125" style="252" customWidth="1"/>
    <col min="10250" max="10250" width="23.7109375" style="252" customWidth="1"/>
    <col min="10251" max="10252" width="11.42578125" style="252"/>
    <col min="10253" max="10253" width="4" style="252" customWidth="1"/>
    <col min="10254" max="10254" width="1.85546875" style="252" customWidth="1"/>
    <col min="10255" max="10496" width="11.42578125" style="252"/>
    <col min="10497" max="10497" width="9.7109375" style="252" customWidth="1"/>
    <col min="10498" max="10498" width="4.42578125" style="252" customWidth="1"/>
    <col min="10499" max="10503" width="11.42578125" style="252"/>
    <col min="10504" max="10504" width="6.140625" style="252" customWidth="1"/>
    <col min="10505" max="10505" width="4.42578125" style="252" customWidth="1"/>
    <col min="10506" max="10506" width="23.7109375" style="252" customWidth="1"/>
    <col min="10507" max="10508" width="11.42578125" style="252"/>
    <col min="10509" max="10509" width="4" style="252" customWidth="1"/>
    <col min="10510" max="10510" width="1.85546875" style="252" customWidth="1"/>
    <col min="10511" max="10752" width="11.42578125" style="252"/>
    <col min="10753" max="10753" width="9.7109375" style="252" customWidth="1"/>
    <col min="10754" max="10754" width="4.42578125" style="252" customWidth="1"/>
    <col min="10755" max="10759" width="11.42578125" style="252"/>
    <col min="10760" max="10760" width="6.140625" style="252" customWidth="1"/>
    <col min="10761" max="10761" width="4.42578125" style="252" customWidth="1"/>
    <col min="10762" max="10762" width="23.7109375" style="252" customWidth="1"/>
    <col min="10763" max="10764" width="11.42578125" style="252"/>
    <col min="10765" max="10765" width="4" style="252" customWidth="1"/>
    <col min="10766" max="10766" width="1.85546875" style="252" customWidth="1"/>
    <col min="10767" max="11008" width="11.42578125" style="252"/>
    <col min="11009" max="11009" width="9.7109375" style="252" customWidth="1"/>
    <col min="11010" max="11010" width="4.42578125" style="252" customWidth="1"/>
    <col min="11011" max="11015" width="11.42578125" style="252"/>
    <col min="11016" max="11016" width="6.140625" style="252" customWidth="1"/>
    <col min="11017" max="11017" width="4.42578125" style="252" customWidth="1"/>
    <col min="11018" max="11018" width="23.7109375" style="252" customWidth="1"/>
    <col min="11019" max="11020" width="11.42578125" style="252"/>
    <col min="11021" max="11021" width="4" style="252" customWidth="1"/>
    <col min="11022" max="11022" width="1.85546875" style="252" customWidth="1"/>
    <col min="11023" max="11264" width="11.42578125" style="252"/>
    <col min="11265" max="11265" width="9.7109375" style="252" customWidth="1"/>
    <col min="11266" max="11266" width="4.42578125" style="252" customWidth="1"/>
    <col min="11267" max="11271" width="11.42578125" style="252"/>
    <col min="11272" max="11272" width="6.140625" style="252" customWidth="1"/>
    <col min="11273" max="11273" width="4.42578125" style="252" customWidth="1"/>
    <col min="11274" max="11274" width="23.7109375" style="252" customWidth="1"/>
    <col min="11275" max="11276" width="11.42578125" style="252"/>
    <col min="11277" max="11277" width="4" style="252" customWidth="1"/>
    <col min="11278" max="11278" width="1.85546875" style="252" customWidth="1"/>
    <col min="11279" max="11520" width="11.42578125" style="252"/>
    <col min="11521" max="11521" width="9.7109375" style="252" customWidth="1"/>
    <col min="11522" max="11522" width="4.42578125" style="252" customWidth="1"/>
    <col min="11523" max="11527" width="11.42578125" style="252"/>
    <col min="11528" max="11528" width="6.140625" style="252" customWidth="1"/>
    <col min="11529" max="11529" width="4.42578125" style="252" customWidth="1"/>
    <col min="11530" max="11530" width="23.7109375" style="252" customWidth="1"/>
    <col min="11531" max="11532" width="11.42578125" style="252"/>
    <col min="11533" max="11533" width="4" style="252" customWidth="1"/>
    <col min="11534" max="11534" width="1.85546875" style="252" customWidth="1"/>
    <col min="11535" max="11776" width="11.42578125" style="252"/>
    <col min="11777" max="11777" width="9.7109375" style="252" customWidth="1"/>
    <col min="11778" max="11778" width="4.42578125" style="252" customWidth="1"/>
    <col min="11779" max="11783" width="11.42578125" style="252"/>
    <col min="11784" max="11784" width="6.140625" style="252" customWidth="1"/>
    <col min="11785" max="11785" width="4.42578125" style="252" customWidth="1"/>
    <col min="11786" max="11786" width="23.7109375" style="252" customWidth="1"/>
    <col min="11787" max="11788" width="11.42578125" style="252"/>
    <col min="11789" max="11789" width="4" style="252" customWidth="1"/>
    <col min="11790" max="11790" width="1.85546875" style="252" customWidth="1"/>
    <col min="11791" max="12032" width="11.42578125" style="252"/>
    <col min="12033" max="12033" width="9.7109375" style="252" customWidth="1"/>
    <col min="12034" max="12034" width="4.42578125" style="252" customWidth="1"/>
    <col min="12035" max="12039" width="11.42578125" style="252"/>
    <col min="12040" max="12040" width="6.140625" style="252" customWidth="1"/>
    <col min="12041" max="12041" width="4.42578125" style="252" customWidth="1"/>
    <col min="12042" max="12042" width="23.7109375" style="252" customWidth="1"/>
    <col min="12043" max="12044" width="11.42578125" style="252"/>
    <col min="12045" max="12045" width="4" style="252" customWidth="1"/>
    <col min="12046" max="12046" width="1.85546875" style="252" customWidth="1"/>
    <col min="12047" max="12288" width="11.42578125" style="252"/>
    <col min="12289" max="12289" width="9.7109375" style="252" customWidth="1"/>
    <col min="12290" max="12290" width="4.42578125" style="252" customWidth="1"/>
    <col min="12291" max="12295" width="11.42578125" style="252"/>
    <col min="12296" max="12296" width="6.140625" style="252" customWidth="1"/>
    <col min="12297" max="12297" width="4.42578125" style="252" customWidth="1"/>
    <col min="12298" max="12298" width="23.7109375" style="252" customWidth="1"/>
    <col min="12299" max="12300" width="11.42578125" style="252"/>
    <col min="12301" max="12301" width="4" style="252" customWidth="1"/>
    <col min="12302" max="12302" width="1.85546875" style="252" customWidth="1"/>
    <col min="12303" max="12544" width="11.42578125" style="252"/>
    <col min="12545" max="12545" width="9.7109375" style="252" customWidth="1"/>
    <col min="12546" max="12546" width="4.42578125" style="252" customWidth="1"/>
    <col min="12547" max="12551" width="11.42578125" style="252"/>
    <col min="12552" max="12552" width="6.140625" style="252" customWidth="1"/>
    <col min="12553" max="12553" width="4.42578125" style="252" customWidth="1"/>
    <col min="12554" max="12554" width="23.7109375" style="252" customWidth="1"/>
    <col min="12555" max="12556" width="11.42578125" style="252"/>
    <col min="12557" max="12557" width="4" style="252" customWidth="1"/>
    <col min="12558" max="12558" width="1.85546875" style="252" customWidth="1"/>
    <col min="12559" max="12800" width="11.42578125" style="252"/>
    <col min="12801" max="12801" width="9.7109375" style="252" customWidth="1"/>
    <col min="12802" max="12802" width="4.42578125" style="252" customWidth="1"/>
    <col min="12803" max="12807" width="11.42578125" style="252"/>
    <col min="12808" max="12808" width="6.140625" style="252" customWidth="1"/>
    <col min="12809" max="12809" width="4.42578125" style="252" customWidth="1"/>
    <col min="12810" max="12810" width="23.7109375" style="252" customWidth="1"/>
    <col min="12811" max="12812" width="11.42578125" style="252"/>
    <col min="12813" max="12813" width="4" style="252" customWidth="1"/>
    <col min="12814" max="12814" width="1.85546875" style="252" customWidth="1"/>
    <col min="12815" max="13056" width="11.42578125" style="252"/>
    <col min="13057" max="13057" width="9.7109375" style="252" customWidth="1"/>
    <col min="13058" max="13058" width="4.42578125" style="252" customWidth="1"/>
    <col min="13059" max="13063" width="11.42578125" style="252"/>
    <col min="13064" max="13064" width="6.140625" style="252" customWidth="1"/>
    <col min="13065" max="13065" width="4.42578125" style="252" customWidth="1"/>
    <col min="13066" max="13066" width="23.7109375" style="252" customWidth="1"/>
    <col min="13067" max="13068" width="11.42578125" style="252"/>
    <col min="13069" max="13069" width="4" style="252" customWidth="1"/>
    <col min="13070" max="13070" width="1.85546875" style="252" customWidth="1"/>
    <col min="13071" max="13312" width="11.42578125" style="252"/>
    <col min="13313" max="13313" width="9.7109375" style="252" customWidth="1"/>
    <col min="13314" max="13314" width="4.42578125" style="252" customWidth="1"/>
    <col min="13315" max="13319" width="11.42578125" style="252"/>
    <col min="13320" max="13320" width="6.140625" style="252" customWidth="1"/>
    <col min="13321" max="13321" width="4.42578125" style="252" customWidth="1"/>
    <col min="13322" max="13322" width="23.7109375" style="252" customWidth="1"/>
    <col min="13323" max="13324" width="11.42578125" style="252"/>
    <col min="13325" max="13325" width="4" style="252" customWidth="1"/>
    <col min="13326" max="13326" width="1.85546875" style="252" customWidth="1"/>
    <col min="13327" max="13568" width="11.42578125" style="252"/>
    <col min="13569" max="13569" width="9.7109375" style="252" customWidth="1"/>
    <col min="13570" max="13570" width="4.42578125" style="252" customWidth="1"/>
    <col min="13571" max="13575" width="11.42578125" style="252"/>
    <col min="13576" max="13576" width="6.140625" style="252" customWidth="1"/>
    <col min="13577" max="13577" width="4.42578125" style="252" customWidth="1"/>
    <col min="13578" max="13578" width="23.7109375" style="252" customWidth="1"/>
    <col min="13579" max="13580" width="11.42578125" style="252"/>
    <col min="13581" max="13581" width="4" style="252" customWidth="1"/>
    <col min="13582" max="13582" width="1.85546875" style="252" customWidth="1"/>
    <col min="13583" max="13824" width="11.42578125" style="252"/>
    <col min="13825" max="13825" width="9.7109375" style="252" customWidth="1"/>
    <col min="13826" max="13826" width="4.42578125" style="252" customWidth="1"/>
    <col min="13827" max="13831" width="11.42578125" style="252"/>
    <col min="13832" max="13832" width="6.140625" style="252" customWidth="1"/>
    <col min="13833" max="13833" width="4.42578125" style="252" customWidth="1"/>
    <col min="13834" max="13834" width="23.7109375" style="252" customWidth="1"/>
    <col min="13835" max="13836" width="11.42578125" style="252"/>
    <col min="13837" max="13837" width="4" style="252" customWidth="1"/>
    <col min="13838" max="13838" width="1.85546875" style="252" customWidth="1"/>
    <col min="13839" max="14080" width="11.42578125" style="252"/>
    <col min="14081" max="14081" width="9.7109375" style="252" customWidth="1"/>
    <col min="14082" max="14082" width="4.42578125" style="252" customWidth="1"/>
    <col min="14083" max="14087" width="11.42578125" style="252"/>
    <col min="14088" max="14088" width="6.140625" style="252" customWidth="1"/>
    <col min="14089" max="14089" width="4.42578125" style="252" customWidth="1"/>
    <col min="14090" max="14090" width="23.7109375" style="252" customWidth="1"/>
    <col min="14091" max="14092" width="11.42578125" style="252"/>
    <col min="14093" max="14093" width="4" style="252" customWidth="1"/>
    <col min="14094" max="14094" width="1.85546875" style="252" customWidth="1"/>
    <col min="14095" max="14336" width="11.42578125" style="252"/>
    <col min="14337" max="14337" width="9.7109375" style="252" customWidth="1"/>
    <col min="14338" max="14338" width="4.42578125" style="252" customWidth="1"/>
    <col min="14339" max="14343" width="11.42578125" style="252"/>
    <col min="14344" max="14344" width="6.140625" style="252" customWidth="1"/>
    <col min="14345" max="14345" width="4.42578125" style="252" customWidth="1"/>
    <col min="14346" max="14346" width="23.7109375" style="252" customWidth="1"/>
    <col min="14347" max="14348" width="11.42578125" style="252"/>
    <col min="14349" max="14349" width="4" style="252" customWidth="1"/>
    <col min="14350" max="14350" width="1.85546875" style="252" customWidth="1"/>
    <col min="14351" max="14592" width="11.42578125" style="252"/>
    <col min="14593" max="14593" width="9.7109375" style="252" customWidth="1"/>
    <col min="14594" max="14594" width="4.42578125" style="252" customWidth="1"/>
    <col min="14595" max="14599" width="11.42578125" style="252"/>
    <col min="14600" max="14600" width="6.140625" style="252" customWidth="1"/>
    <col min="14601" max="14601" width="4.42578125" style="252" customWidth="1"/>
    <col min="14602" max="14602" width="23.7109375" style="252" customWidth="1"/>
    <col min="14603" max="14604" width="11.42578125" style="252"/>
    <col min="14605" max="14605" width="4" style="252" customWidth="1"/>
    <col min="14606" max="14606" width="1.85546875" style="252" customWidth="1"/>
    <col min="14607" max="14848" width="11.42578125" style="252"/>
    <col min="14849" max="14849" width="9.7109375" style="252" customWidth="1"/>
    <col min="14850" max="14850" width="4.42578125" style="252" customWidth="1"/>
    <col min="14851" max="14855" width="11.42578125" style="252"/>
    <col min="14856" max="14856" width="6.140625" style="252" customWidth="1"/>
    <col min="14857" max="14857" width="4.42578125" style="252" customWidth="1"/>
    <col min="14858" max="14858" width="23.7109375" style="252" customWidth="1"/>
    <col min="14859" max="14860" width="11.42578125" style="252"/>
    <col min="14861" max="14861" width="4" style="252" customWidth="1"/>
    <col min="14862" max="14862" width="1.85546875" style="252" customWidth="1"/>
    <col min="14863" max="15104" width="11.42578125" style="252"/>
    <col min="15105" max="15105" width="9.7109375" style="252" customWidth="1"/>
    <col min="15106" max="15106" width="4.42578125" style="252" customWidth="1"/>
    <col min="15107" max="15111" width="11.42578125" style="252"/>
    <col min="15112" max="15112" width="6.140625" style="252" customWidth="1"/>
    <col min="15113" max="15113" width="4.42578125" style="252" customWidth="1"/>
    <col min="15114" max="15114" width="23.7109375" style="252" customWidth="1"/>
    <col min="15115" max="15116" width="11.42578125" style="252"/>
    <col min="15117" max="15117" width="4" style="252" customWidth="1"/>
    <col min="15118" max="15118" width="1.85546875" style="252" customWidth="1"/>
    <col min="15119" max="15360" width="11.42578125" style="252"/>
    <col min="15361" max="15361" width="9.7109375" style="252" customWidth="1"/>
    <col min="15362" max="15362" width="4.42578125" style="252" customWidth="1"/>
    <col min="15363" max="15367" width="11.42578125" style="252"/>
    <col min="15368" max="15368" width="6.140625" style="252" customWidth="1"/>
    <col min="15369" max="15369" width="4.42578125" style="252" customWidth="1"/>
    <col min="15370" max="15370" width="23.7109375" style="252" customWidth="1"/>
    <col min="15371" max="15372" width="11.42578125" style="252"/>
    <col min="15373" max="15373" width="4" style="252" customWidth="1"/>
    <col min="15374" max="15374" width="1.85546875" style="252" customWidth="1"/>
    <col min="15375" max="15616" width="11.42578125" style="252"/>
    <col min="15617" max="15617" width="9.7109375" style="252" customWidth="1"/>
    <col min="15618" max="15618" width="4.42578125" style="252" customWidth="1"/>
    <col min="15619" max="15623" width="11.42578125" style="252"/>
    <col min="15624" max="15624" width="6.140625" style="252" customWidth="1"/>
    <col min="15625" max="15625" width="4.42578125" style="252" customWidth="1"/>
    <col min="15626" max="15626" width="23.7109375" style="252" customWidth="1"/>
    <col min="15627" max="15628" width="11.42578125" style="252"/>
    <col min="15629" max="15629" width="4" style="252" customWidth="1"/>
    <col min="15630" max="15630" width="1.85546875" style="252" customWidth="1"/>
    <col min="15631" max="15872" width="11.42578125" style="252"/>
    <col min="15873" max="15873" width="9.7109375" style="252" customWidth="1"/>
    <col min="15874" max="15874" width="4.42578125" style="252" customWidth="1"/>
    <col min="15875" max="15879" width="11.42578125" style="252"/>
    <col min="15880" max="15880" width="6.140625" style="252" customWidth="1"/>
    <col min="15881" max="15881" width="4.42578125" style="252" customWidth="1"/>
    <col min="15882" max="15882" width="23.7109375" style="252" customWidth="1"/>
    <col min="15883" max="15884" width="11.42578125" style="252"/>
    <col min="15885" max="15885" width="4" style="252" customWidth="1"/>
    <col min="15886" max="15886" width="1.85546875" style="252" customWidth="1"/>
    <col min="15887" max="16128" width="11.42578125" style="252"/>
    <col min="16129" max="16129" width="9.7109375" style="252" customWidth="1"/>
    <col min="16130" max="16130" width="4.42578125" style="252" customWidth="1"/>
    <col min="16131" max="16135" width="11.42578125" style="252"/>
    <col min="16136" max="16136" width="6.140625" style="252" customWidth="1"/>
    <col min="16137" max="16137" width="4.42578125" style="252" customWidth="1"/>
    <col min="16138" max="16138" width="23.7109375" style="252" customWidth="1"/>
    <col min="16139" max="16140" width="11.42578125" style="252"/>
    <col min="16141" max="16141" width="4" style="252" customWidth="1"/>
    <col min="16142" max="16142" width="1.85546875" style="252" customWidth="1"/>
    <col min="16143" max="16384" width="11.42578125" style="252"/>
  </cols>
  <sheetData>
    <row r="3" spans="2:15" ht="20.25" x14ac:dyDescent="0.3">
      <c r="B3" s="347" t="s">
        <v>89</v>
      </c>
      <c r="C3" s="347"/>
      <c r="D3" s="347"/>
      <c r="E3" s="347"/>
      <c r="F3" s="347"/>
      <c r="G3" s="347"/>
      <c r="H3" s="347"/>
      <c r="I3" s="347"/>
      <c r="J3" s="347"/>
      <c r="K3" s="347"/>
    </row>
    <row r="4" spans="2:15" ht="20.25" x14ac:dyDescent="0.3">
      <c r="B4" s="347" t="s">
        <v>244</v>
      </c>
      <c r="C4" s="347"/>
      <c r="D4" s="347"/>
      <c r="E4" s="347"/>
      <c r="F4" s="347"/>
      <c r="G4" s="347"/>
      <c r="H4" s="347"/>
      <c r="I4" s="347"/>
      <c r="J4" s="347"/>
      <c r="K4" s="347"/>
      <c r="L4" s="347"/>
      <c r="M4" s="347"/>
      <c r="N4" s="347"/>
    </row>
    <row r="6" spans="2:15" x14ac:dyDescent="0.2">
      <c r="B6" s="1"/>
    </row>
    <row r="7" spans="2:15" ht="19.5" x14ac:dyDescent="0.3">
      <c r="B7" s="253" t="s">
        <v>162</v>
      </c>
    </row>
    <row r="10" spans="2:15" ht="15" x14ac:dyDescent="0.25">
      <c r="B10" s="254" t="s">
        <v>119</v>
      </c>
      <c r="I10" s="254"/>
      <c r="O10" s="1"/>
    </row>
    <row r="11" spans="2:15" ht="15" x14ac:dyDescent="0.25">
      <c r="C11" s="255" t="s">
        <v>38</v>
      </c>
      <c r="F11" s="1" t="s">
        <v>94</v>
      </c>
      <c r="I11" s="254" t="s">
        <v>153</v>
      </c>
    </row>
    <row r="12" spans="2:15" x14ac:dyDescent="0.2">
      <c r="C12" s="255" t="s">
        <v>90</v>
      </c>
      <c r="F12" s="1" t="s">
        <v>94</v>
      </c>
      <c r="J12" s="252" t="s">
        <v>154</v>
      </c>
      <c r="O12" s="1" t="s">
        <v>157</v>
      </c>
    </row>
    <row r="13" spans="2:15" x14ac:dyDescent="0.2">
      <c r="C13" s="255" t="s">
        <v>180</v>
      </c>
      <c r="F13" s="1" t="s">
        <v>94</v>
      </c>
      <c r="J13" s="252" t="s">
        <v>155</v>
      </c>
      <c r="O13" s="1" t="s">
        <v>157</v>
      </c>
    </row>
    <row r="14" spans="2:15" x14ac:dyDescent="0.2">
      <c r="C14" s="255" t="s">
        <v>39</v>
      </c>
      <c r="F14" s="1" t="s">
        <v>94</v>
      </c>
      <c r="J14" s="252" t="s">
        <v>156</v>
      </c>
      <c r="O14" s="1" t="s">
        <v>157</v>
      </c>
    </row>
    <row r="15" spans="2:15" x14ac:dyDescent="0.2">
      <c r="C15" s="255" t="s">
        <v>87</v>
      </c>
      <c r="F15" s="1" t="s">
        <v>94</v>
      </c>
    </row>
    <row r="16" spans="2:15" x14ac:dyDescent="0.2">
      <c r="C16" s="255" t="s">
        <v>88</v>
      </c>
      <c r="F16" s="1" t="s">
        <v>94</v>
      </c>
    </row>
    <row r="17" spans="2:17" ht="15" x14ac:dyDescent="0.25">
      <c r="C17" s="255" t="s">
        <v>91</v>
      </c>
      <c r="F17" s="1" t="s">
        <v>94</v>
      </c>
      <c r="I17" s="254" t="s">
        <v>158</v>
      </c>
    </row>
    <row r="18" spans="2:17" x14ac:dyDescent="0.2">
      <c r="C18" s="255" t="s">
        <v>4</v>
      </c>
      <c r="F18" s="1" t="s">
        <v>94</v>
      </c>
      <c r="J18" s="252" t="s">
        <v>159</v>
      </c>
      <c r="O18" s="1" t="s">
        <v>161</v>
      </c>
    </row>
    <row r="19" spans="2:17" x14ac:dyDescent="0.2">
      <c r="J19" s="252" t="s">
        <v>160</v>
      </c>
      <c r="O19" s="1" t="s">
        <v>161</v>
      </c>
    </row>
    <row r="21" spans="2:17" ht="15" x14ac:dyDescent="0.25">
      <c r="B21" s="254" t="s">
        <v>181</v>
      </c>
      <c r="I21" s="254" t="s">
        <v>232</v>
      </c>
      <c r="O21" s="1" t="s">
        <v>233</v>
      </c>
    </row>
    <row r="22" spans="2:17" x14ac:dyDescent="0.2">
      <c r="B22" s="256"/>
      <c r="C22" s="255" t="s">
        <v>97</v>
      </c>
      <c r="F22" s="1" t="s">
        <v>116</v>
      </c>
    </row>
    <row r="23" spans="2:17" ht="15" x14ac:dyDescent="0.25">
      <c r="C23" s="255" t="s">
        <v>98</v>
      </c>
      <c r="F23" s="1" t="s">
        <v>116</v>
      </c>
      <c r="I23" s="268" t="s">
        <v>271</v>
      </c>
      <c r="J23"/>
      <c r="K23"/>
      <c r="L23"/>
      <c r="M23"/>
      <c r="N23"/>
      <c r="O23" s="1" t="s">
        <v>272</v>
      </c>
    </row>
    <row r="24" spans="2:17" x14ac:dyDescent="0.2">
      <c r="I24" s="269" t="s">
        <v>926</v>
      </c>
      <c r="J24"/>
      <c r="K24"/>
      <c r="L24"/>
      <c r="M24"/>
      <c r="N24"/>
      <c r="O24"/>
    </row>
    <row r="25" spans="2:17" x14ac:dyDescent="0.2">
      <c r="I25"/>
      <c r="J25"/>
      <c r="K25"/>
      <c r="L25"/>
      <c r="M25"/>
      <c r="N25"/>
      <c r="O25"/>
    </row>
    <row r="26" spans="2:17" ht="15" x14ac:dyDescent="0.25">
      <c r="B26" s="254" t="s">
        <v>118</v>
      </c>
      <c r="F26" s="1" t="s">
        <v>126</v>
      </c>
      <c r="I26" s="268" t="s">
        <v>273</v>
      </c>
      <c r="J26"/>
      <c r="K26"/>
      <c r="L26"/>
      <c r="M26"/>
      <c r="N26"/>
      <c r="O26" s="1" t="s">
        <v>274</v>
      </c>
    </row>
    <row r="27" spans="2:17" x14ac:dyDescent="0.2">
      <c r="I27" s="269" t="s">
        <v>926</v>
      </c>
      <c r="J27"/>
      <c r="K27"/>
      <c r="L27"/>
      <c r="M27"/>
      <c r="N27"/>
      <c r="O27"/>
    </row>
    <row r="28" spans="2:17" x14ac:dyDescent="0.2">
      <c r="I28" s="257"/>
    </row>
    <row r="29" spans="2:17" ht="15" x14ac:dyDescent="0.25">
      <c r="B29" s="254" t="s">
        <v>127</v>
      </c>
    </row>
    <row r="30" spans="2:17" ht="15" x14ac:dyDescent="0.25">
      <c r="C30" s="252" t="s">
        <v>179</v>
      </c>
      <c r="F30" s="1" t="s">
        <v>151</v>
      </c>
      <c r="I30" s="254"/>
    </row>
    <row r="31" spans="2:17" x14ac:dyDescent="0.2">
      <c r="C31" s="252" t="s">
        <v>128</v>
      </c>
      <c r="F31" s="1" t="s">
        <v>151</v>
      </c>
      <c r="J31" s="348" t="s">
        <v>263</v>
      </c>
      <c r="K31" s="349"/>
      <c r="L31" s="349"/>
      <c r="M31" s="349"/>
      <c r="N31" s="349"/>
      <c r="O31" s="350"/>
      <c r="P31" s="259"/>
    </row>
    <row r="32" spans="2:17" x14ac:dyDescent="0.2">
      <c r="C32" s="252" t="s">
        <v>129</v>
      </c>
      <c r="F32" s="1" t="s">
        <v>151</v>
      </c>
      <c r="J32" s="258" t="s">
        <v>264</v>
      </c>
      <c r="K32" s="259" t="s">
        <v>36</v>
      </c>
      <c r="L32" s="259"/>
      <c r="M32" s="260"/>
      <c r="N32" s="260"/>
      <c r="O32" s="261"/>
      <c r="P32" s="259"/>
      <c r="Q32" s="260"/>
    </row>
    <row r="33" spans="3:17" x14ac:dyDescent="0.2">
      <c r="C33" s="252" t="s">
        <v>145</v>
      </c>
      <c r="F33" s="1" t="s">
        <v>151</v>
      </c>
      <c r="J33" s="258"/>
      <c r="K33" s="259" t="s">
        <v>12</v>
      </c>
      <c r="L33" s="259"/>
      <c r="M33" s="260"/>
      <c r="N33" s="262"/>
      <c r="O33" s="261"/>
      <c r="P33" s="260"/>
      <c r="Q33" s="260"/>
    </row>
    <row r="34" spans="3:17" x14ac:dyDescent="0.2">
      <c r="C34" s="252" t="s">
        <v>130</v>
      </c>
      <c r="F34" s="1" t="s">
        <v>152</v>
      </c>
      <c r="H34" s="260"/>
      <c r="I34" s="260"/>
      <c r="J34" s="263"/>
      <c r="K34" s="264" t="s">
        <v>265</v>
      </c>
      <c r="L34" s="264"/>
      <c r="M34" s="265"/>
      <c r="N34" s="265"/>
      <c r="O34" s="266"/>
      <c r="P34" s="260"/>
      <c r="Q34" s="260"/>
    </row>
    <row r="35" spans="3:17" ht="13.5" thickBot="1" x14ac:dyDescent="0.25">
      <c r="F35" s="1"/>
      <c r="H35" s="260"/>
      <c r="I35" s="260"/>
      <c r="J35" s="260"/>
      <c r="K35" s="260"/>
      <c r="L35" s="260"/>
      <c r="M35" s="260"/>
      <c r="N35" s="260"/>
      <c r="O35" s="260"/>
      <c r="P35" s="260"/>
      <c r="Q35" s="260"/>
    </row>
    <row r="36" spans="3:17" x14ac:dyDescent="0.2">
      <c r="C36" s="351" t="s">
        <v>266</v>
      </c>
      <c r="D36" s="352"/>
      <c r="E36" s="352"/>
      <c r="F36" s="352"/>
      <c r="G36" s="352"/>
      <c r="H36" s="352"/>
      <c r="I36" s="352"/>
      <c r="J36" s="352"/>
      <c r="K36" s="352"/>
      <c r="L36" s="352"/>
      <c r="M36" s="352"/>
      <c r="N36" s="352"/>
      <c r="O36" s="353"/>
      <c r="P36" s="260"/>
      <c r="Q36" s="260"/>
    </row>
    <row r="37" spans="3:17" x14ac:dyDescent="0.2">
      <c r="C37" s="354"/>
      <c r="D37" s="355"/>
      <c r="E37" s="355"/>
      <c r="F37" s="355"/>
      <c r="G37" s="355"/>
      <c r="H37" s="355"/>
      <c r="I37" s="355"/>
      <c r="J37" s="355"/>
      <c r="K37" s="355"/>
      <c r="L37" s="355"/>
      <c r="M37" s="355"/>
      <c r="N37" s="355"/>
      <c r="O37" s="356"/>
      <c r="P37" s="260"/>
      <c r="Q37" s="260"/>
    </row>
    <row r="38" spans="3:17" x14ac:dyDescent="0.2">
      <c r="C38" s="354"/>
      <c r="D38" s="355"/>
      <c r="E38" s="355"/>
      <c r="F38" s="355"/>
      <c r="G38" s="355"/>
      <c r="H38" s="355"/>
      <c r="I38" s="355"/>
      <c r="J38" s="355"/>
      <c r="K38" s="355"/>
      <c r="L38" s="355"/>
      <c r="M38" s="355"/>
      <c r="N38" s="355"/>
      <c r="O38" s="356"/>
      <c r="P38" s="262"/>
      <c r="Q38" s="260"/>
    </row>
    <row r="39" spans="3:17" ht="13.5" thickBot="1" x14ac:dyDescent="0.25">
      <c r="C39" s="357"/>
      <c r="D39" s="358"/>
      <c r="E39" s="358"/>
      <c r="F39" s="358"/>
      <c r="G39" s="358"/>
      <c r="H39" s="358"/>
      <c r="I39" s="358"/>
      <c r="J39" s="358"/>
      <c r="K39" s="358"/>
      <c r="L39" s="358"/>
      <c r="M39" s="358"/>
      <c r="N39" s="358"/>
      <c r="O39" s="359"/>
      <c r="P39" s="262"/>
      <c r="Q39" s="260"/>
    </row>
    <row r="40" spans="3:17" x14ac:dyDescent="0.2">
      <c r="C40" s="260"/>
      <c r="D40" s="260"/>
      <c r="M40" s="262"/>
      <c r="N40" s="262"/>
      <c r="O40" s="262"/>
      <c r="P40" s="260"/>
      <c r="Q40" s="260"/>
    </row>
    <row r="41" spans="3:17" x14ac:dyDescent="0.2">
      <c r="C41" s="260"/>
      <c r="D41" s="260"/>
      <c r="E41" s="260"/>
      <c r="F41" s="260"/>
      <c r="G41" s="260"/>
      <c r="H41" s="260"/>
      <c r="I41" s="260"/>
      <c r="J41" s="260"/>
      <c r="K41" s="260"/>
      <c r="L41" s="260"/>
      <c r="M41" s="260"/>
      <c r="N41" s="260"/>
      <c r="O41" s="260"/>
      <c r="P41" s="260"/>
      <c r="Q41" s="260"/>
    </row>
    <row r="42" spans="3:17" x14ac:dyDescent="0.2">
      <c r="C42" s="260"/>
      <c r="D42" s="260"/>
      <c r="E42" s="260"/>
      <c r="F42" s="260"/>
      <c r="G42" s="260"/>
      <c r="H42" s="260"/>
      <c r="I42" s="260"/>
      <c r="J42" s="260"/>
      <c r="K42" s="260"/>
      <c r="L42" s="260"/>
      <c r="M42" s="260"/>
      <c r="N42" s="260"/>
      <c r="O42" s="260"/>
      <c r="P42" s="260"/>
      <c r="Q42" s="260"/>
    </row>
  </sheetData>
  <mergeCells count="4">
    <mergeCell ref="B3:K3"/>
    <mergeCell ref="B4:N4"/>
    <mergeCell ref="J31:O31"/>
    <mergeCell ref="C36:O39"/>
  </mergeCells>
  <hyperlinks>
    <hyperlink ref="F11" location="ALLOC!B11" display="ALLOC"/>
    <hyperlink ref="F12" location="ALLOC!C11" display="ALLOC"/>
    <hyperlink ref="F13" location="ALLOC!D11" display="ALLOC"/>
    <hyperlink ref="F14" location="ALLOC!F11" display="ALLOC"/>
    <hyperlink ref="F15" location="ALLOC!O11" display="ALLOC"/>
    <hyperlink ref="F17" location="ALLOC!X11" display="ALLOC"/>
    <hyperlink ref="F16" location="ALLOC!R11" display="ALLOC"/>
    <hyperlink ref="F22" location="PREST_ENF!B8" display="PREST_ENF"/>
    <hyperlink ref="F23" location="PREST_ENF!J8" display="PREST_ENF"/>
    <hyperlink ref="F26" location="AIDE_LOGT!B9" display="AIDE_LOGT"/>
    <hyperlink ref="F31" location="MINIMA_1!O8" display="MINIMA_1"/>
    <hyperlink ref="F32" location="MINIMA_1!W8" display="MINIMA_1"/>
    <hyperlink ref="F33" location="MINIMA_1!AA8" display="MINIMA_1"/>
    <hyperlink ref="F34" location="MINIMA_2!B8" display="MINIMA_2"/>
    <hyperlink ref="O12" location="RESS!B8" display="RESS"/>
    <hyperlink ref="O13" location="RESS!H8" display="RESS"/>
    <hyperlink ref="O14" location="RESS!L8" display="RESS"/>
    <hyperlink ref="O18" location="ENFANT!B8" display="ENFANT"/>
    <hyperlink ref="O19" location="ENFANT!C8" display="ENFANT"/>
    <hyperlink ref="F18" location="ALLOC!AC11" display="ALLOC"/>
    <hyperlink ref="F30" location="MINIMA_1!AA8" display="MINIMA_1"/>
    <hyperlink ref="O21" location="MONTANTS_VERSES!C8" display="MONTANTS_VERSES"/>
    <hyperlink ref="O23" location="IRIS!A1" display="IRIS"/>
    <hyperlink ref="O26" location="QPV!A1" display="QPV"/>
  </hyperlinks>
  <pageMargins left="0.39370078740157483" right="0.39370078740157483" top="0.59055118110236227" bottom="0.59055118110236227" header="0.51181102362204722" footer="0.51181102362204722"/>
  <pageSetup paperSize="9" scale="89" orientation="landscape" r:id="rId1"/>
  <headerFooter alignWithMargins="0">
    <oddHeader>&amp;R&amp;"Arial,Italique"&amp;8Observatoire Statistiques et Etudes - CAF de la Réunion - Février 2016</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6"/>
  <sheetViews>
    <sheetView showGridLines="0" view="pageBreakPreview" zoomScale="90" zoomScaleNormal="80" zoomScaleSheetLayoutView="90" workbookViewId="0">
      <pane ySplit="11" topLeftCell="A12" activePane="bottomLeft" state="frozenSplit"/>
      <selection activeCell="G8" sqref="G8"/>
      <selection pane="bottomLeft" activeCell="A8" sqref="A8"/>
    </sheetView>
  </sheetViews>
  <sheetFormatPr baseColWidth="10" defaultColWidth="12.5703125" defaultRowHeight="12.75" x14ac:dyDescent="0.2"/>
  <cols>
    <col min="1" max="1" width="13.85546875" style="270" customWidth="1"/>
    <col min="2" max="2" width="8.42578125" style="270" customWidth="1"/>
    <col min="3" max="3" width="13.85546875" style="270" customWidth="1"/>
    <col min="4" max="4" width="23.28515625" style="270" customWidth="1"/>
    <col min="5" max="5" width="13.85546875" style="271" customWidth="1"/>
    <col min="6" max="6" width="38.85546875" style="271" bestFit="1" customWidth="1"/>
    <col min="7" max="8" width="15" style="271" customWidth="1"/>
    <col min="9" max="9" width="16.5703125" style="271" customWidth="1"/>
    <col min="10" max="10" width="15" style="271" customWidth="1"/>
    <col min="11" max="11" width="23" style="271" bestFit="1" customWidth="1"/>
    <col min="12" max="16" width="15" style="271" customWidth="1"/>
    <col min="17" max="17" width="17.28515625" style="271" customWidth="1"/>
    <col min="18" max="18" width="15" style="271" customWidth="1"/>
    <col min="19" max="256" width="12.5703125" style="270"/>
    <col min="257" max="257" width="13.85546875" style="270" customWidth="1"/>
    <col min="258" max="258" width="8.42578125" style="270" customWidth="1"/>
    <col min="259" max="259" width="13.85546875" style="270" customWidth="1"/>
    <col min="260" max="260" width="23.28515625" style="270" customWidth="1"/>
    <col min="261" max="261" width="13.85546875" style="270" customWidth="1"/>
    <col min="262" max="262" width="38.85546875" style="270" bestFit="1" customWidth="1"/>
    <col min="263" max="264" width="15" style="270" customWidth="1"/>
    <col min="265" max="265" width="16.5703125" style="270" customWidth="1"/>
    <col min="266" max="266" width="15" style="270" customWidth="1"/>
    <col min="267" max="267" width="23" style="270" bestFit="1" customWidth="1"/>
    <col min="268" max="272" width="15" style="270" customWidth="1"/>
    <col min="273" max="273" width="17.28515625" style="270" customWidth="1"/>
    <col min="274" max="274" width="15" style="270" customWidth="1"/>
    <col min="275" max="512" width="12.5703125" style="270"/>
    <col min="513" max="513" width="13.85546875" style="270" customWidth="1"/>
    <col min="514" max="514" width="8.42578125" style="270" customWidth="1"/>
    <col min="515" max="515" width="13.85546875" style="270" customWidth="1"/>
    <col min="516" max="516" width="23.28515625" style="270" customWidth="1"/>
    <col min="517" max="517" width="13.85546875" style="270" customWidth="1"/>
    <col min="518" max="518" width="38.85546875" style="270" bestFit="1" customWidth="1"/>
    <col min="519" max="520" width="15" style="270" customWidth="1"/>
    <col min="521" max="521" width="16.5703125" style="270" customWidth="1"/>
    <col min="522" max="522" width="15" style="270" customWidth="1"/>
    <col min="523" max="523" width="23" style="270" bestFit="1" customWidth="1"/>
    <col min="524" max="528" width="15" style="270" customWidth="1"/>
    <col min="529" max="529" width="17.28515625" style="270" customWidth="1"/>
    <col min="530" max="530" width="15" style="270" customWidth="1"/>
    <col min="531" max="768" width="12.5703125" style="270"/>
    <col min="769" max="769" width="13.85546875" style="270" customWidth="1"/>
    <col min="770" max="770" width="8.42578125" style="270" customWidth="1"/>
    <col min="771" max="771" width="13.85546875" style="270" customWidth="1"/>
    <col min="772" max="772" width="23.28515625" style="270" customWidth="1"/>
    <col min="773" max="773" width="13.85546875" style="270" customWidth="1"/>
    <col min="774" max="774" width="38.85546875" style="270" bestFit="1" customWidth="1"/>
    <col min="775" max="776" width="15" style="270" customWidth="1"/>
    <col min="777" max="777" width="16.5703125" style="270" customWidth="1"/>
    <col min="778" max="778" width="15" style="270" customWidth="1"/>
    <col min="779" max="779" width="23" style="270" bestFit="1" customWidth="1"/>
    <col min="780" max="784" width="15" style="270" customWidth="1"/>
    <col min="785" max="785" width="17.28515625" style="270" customWidth="1"/>
    <col min="786" max="786" width="15" style="270" customWidth="1"/>
    <col min="787" max="1024" width="12.5703125" style="270"/>
    <col min="1025" max="1025" width="13.85546875" style="270" customWidth="1"/>
    <col min="1026" max="1026" width="8.42578125" style="270" customWidth="1"/>
    <col min="1027" max="1027" width="13.85546875" style="270" customWidth="1"/>
    <col min="1028" max="1028" width="23.28515625" style="270" customWidth="1"/>
    <col min="1029" max="1029" width="13.85546875" style="270" customWidth="1"/>
    <col min="1030" max="1030" width="38.85546875" style="270" bestFit="1" customWidth="1"/>
    <col min="1031" max="1032" width="15" style="270" customWidth="1"/>
    <col min="1033" max="1033" width="16.5703125" style="270" customWidth="1"/>
    <col min="1034" max="1034" width="15" style="270" customWidth="1"/>
    <col min="1035" max="1035" width="23" style="270" bestFit="1" customWidth="1"/>
    <col min="1036" max="1040" width="15" style="270" customWidth="1"/>
    <col min="1041" max="1041" width="17.28515625" style="270" customWidth="1"/>
    <col min="1042" max="1042" width="15" style="270" customWidth="1"/>
    <col min="1043" max="1280" width="12.5703125" style="270"/>
    <col min="1281" max="1281" width="13.85546875" style="270" customWidth="1"/>
    <col min="1282" max="1282" width="8.42578125" style="270" customWidth="1"/>
    <col min="1283" max="1283" width="13.85546875" style="270" customWidth="1"/>
    <col min="1284" max="1284" width="23.28515625" style="270" customWidth="1"/>
    <col min="1285" max="1285" width="13.85546875" style="270" customWidth="1"/>
    <col min="1286" max="1286" width="38.85546875" style="270" bestFit="1" customWidth="1"/>
    <col min="1287" max="1288" width="15" style="270" customWidth="1"/>
    <col min="1289" max="1289" width="16.5703125" style="270" customWidth="1"/>
    <col min="1290" max="1290" width="15" style="270" customWidth="1"/>
    <col min="1291" max="1291" width="23" style="270" bestFit="1" customWidth="1"/>
    <col min="1292" max="1296" width="15" style="270" customWidth="1"/>
    <col min="1297" max="1297" width="17.28515625" style="270" customWidth="1"/>
    <col min="1298" max="1298" width="15" style="270" customWidth="1"/>
    <col min="1299" max="1536" width="12.5703125" style="270"/>
    <col min="1537" max="1537" width="13.85546875" style="270" customWidth="1"/>
    <col min="1538" max="1538" width="8.42578125" style="270" customWidth="1"/>
    <col min="1539" max="1539" width="13.85546875" style="270" customWidth="1"/>
    <col min="1540" max="1540" width="23.28515625" style="270" customWidth="1"/>
    <col min="1541" max="1541" width="13.85546875" style="270" customWidth="1"/>
    <col min="1542" max="1542" width="38.85546875" style="270" bestFit="1" customWidth="1"/>
    <col min="1543" max="1544" width="15" style="270" customWidth="1"/>
    <col min="1545" max="1545" width="16.5703125" style="270" customWidth="1"/>
    <col min="1546" max="1546" width="15" style="270" customWidth="1"/>
    <col min="1547" max="1547" width="23" style="270" bestFit="1" customWidth="1"/>
    <col min="1548" max="1552" width="15" style="270" customWidth="1"/>
    <col min="1553" max="1553" width="17.28515625" style="270" customWidth="1"/>
    <col min="1554" max="1554" width="15" style="270" customWidth="1"/>
    <col min="1555" max="1792" width="12.5703125" style="270"/>
    <col min="1793" max="1793" width="13.85546875" style="270" customWidth="1"/>
    <col min="1794" max="1794" width="8.42578125" style="270" customWidth="1"/>
    <col min="1795" max="1795" width="13.85546875" style="270" customWidth="1"/>
    <col min="1796" max="1796" width="23.28515625" style="270" customWidth="1"/>
    <col min="1797" max="1797" width="13.85546875" style="270" customWidth="1"/>
    <col min="1798" max="1798" width="38.85546875" style="270" bestFit="1" customWidth="1"/>
    <col min="1799" max="1800" width="15" style="270" customWidth="1"/>
    <col min="1801" max="1801" width="16.5703125" style="270" customWidth="1"/>
    <col min="1802" max="1802" width="15" style="270" customWidth="1"/>
    <col min="1803" max="1803" width="23" style="270" bestFit="1" customWidth="1"/>
    <col min="1804" max="1808" width="15" style="270" customWidth="1"/>
    <col min="1809" max="1809" width="17.28515625" style="270" customWidth="1"/>
    <col min="1810" max="1810" width="15" style="270" customWidth="1"/>
    <col min="1811" max="2048" width="12.5703125" style="270"/>
    <col min="2049" max="2049" width="13.85546875" style="270" customWidth="1"/>
    <col min="2050" max="2050" width="8.42578125" style="270" customWidth="1"/>
    <col min="2051" max="2051" width="13.85546875" style="270" customWidth="1"/>
    <col min="2052" max="2052" width="23.28515625" style="270" customWidth="1"/>
    <col min="2053" max="2053" width="13.85546875" style="270" customWidth="1"/>
    <col min="2054" max="2054" width="38.85546875" style="270" bestFit="1" customWidth="1"/>
    <col min="2055" max="2056" width="15" style="270" customWidth="1"/>
    <col min="2057" max="2057" width="16.5703125" style="270" customWidth="1"/>
    <col min="2058" max="2058" width="15" style="270" customWidth="1"/>
    <col min="2059" max="2059" width="23" style="270" bestFit="1" customWidth="1"/>
    <col min="2060" max="2064" width="15" style="270" customWidth="1"/>
    <col min="2065" max="2065" width="17.28515625" style="270" customWidth="1"/>
    <col min="2066" max="2066" width="15" style="270" customWidth="1"/>
    <col min="2067" max="2304" width="12.5703125" style="270"/>
    <col min="2305" max="2305" width="13.85546875" style="270" customWidth="1"/>
    <col min="2306" max="2306" width="8.42578125" style="270" customWidth="1"/>
    <col min="2307" max="2307" width="13.85546875" style="270" customWidth="1"/>
    <col min="2308" max="2308" width="23.28515625" style="270" customWidth="1"/>
    <col min="2309" max="2309" width="13.85546875" style="270" customWidth="1"/>
    <col min="2310" max="2310" width="38.85546875" style="270" bestFit="1" customWidth="1"/>
    <col min="2311" max="2312" width="15" style="270" customWidth="1"/>
    <col min="2313" max="2313" width="16.5703125" style="270" customWidth="1"/>
    <col min="2314" max="2314" width="15" style="270" customWidth="1"/>
    <col min="2315" max="2315" width="23" style="270" bestFit="1" customWidth="1"/>
    <col min="2316" max="2320" width="15" style="270" customWidth="1"/>
    <col min="2321" max="2321" width="17.28515625" style="270" customWidth="1"/>
    <col min="2322" max="2322" width="15" style="270" customWidth="1"/>
    <col min="2323" max="2560" width="12.5703125" style="270"/>
    <col min="2561" max="2561" width="13.85546875" style="270" customWidth="1"/>
    <col min="2562" max="2562" width="8.42578125" style="270" customWidth="1"/>
    <col min="2563" max="2563" width="13.85546875" style="270" customWidth="1"/>
    <col min="2564" max="2564" width="23.28515625" style="270" customWidth="1"/>
    <col min="2565" max="2565" width="13.85546875" style="270" customWidth="1"/>
    <col min="2566" max="2566" width="38.85546875" style="270" bestFit="1" customWidth="1"/>
    <col min="2567" max="2568" width="15" style="270" customWidth="1"/>
    <col min="2569" max="2569" width="16.5703125" style="270" customWidth="1"/>
    <col min="2570" max="2570" width="15" style="270" customWidth="1"/>
    <col min="2571" max="2571" width="23" style="270" bestFit="1" customWidth="1"/>
    <col min="2572" max="2576" width="15" style="270" customWidth="1"/>
    <col min="2577" max="2577" width="17.28515625" style="270" customWidth="1"/>
    <col min="2578" max="2578" width="15" style="270" customWidth="1"/>
    <col min="2579" max="2816" width="12.5703125" style="270"/>
    <col min="2817" max="2817" width="13.85546875" style="270" customWidth="1"/>
    <col min="2818" max="2818" width="8.42578125" style="270" customWidth="1"/>
    <col min="2819" max="2819" width="13.85546875" style="270" customWidth="1"/>
    <col min="2820" max="2820" width="23.28515625" style="270" customWidth="1"/>
    <col min="2821" max="2821" width="13.85546875" style="270" customWidth="1"/>
    <col min="2822" max="2822" width="38.85546875" style="270" bestFit="1" customWidth="1"/>
    <col min="2823" max="2824" width="15" style="270" customWidth="1"/>
    <col min="2825" max="2825" width="16.5703125" style="270" customWidth="1"/>
    <col min="2826" max="2826" width="15" style="270" customWidth="1"/>
    <col min="2827" max="2827" width="23" style="270" bestFit="1" customWidth="1"/>
    <col min="2828" max="2832" width="15" style="270" customWidth="1"/>
    <col min="2833" max="2833" width="17.28515625" style="270" customWidth="1"/>
    <col min="2834" max="2834" width="15" style="270" customWidth="1"/>
    <col min="2835" max="3072" width="12.5703125" style="270"/>
    <col min="3073" max="3073" width="13.85546875" style="270" customWidth="1"/>
    <col min="3074" max="3074" width="8.42578125" style="270" customWidth="1"/>
    <col min="3075" max="3075" width="13.85546875" style="270" customWidth="1"/>
    <col min="3076" max="3076" width="23.28515625" style="270" customWidth="1"/>
    <col min="3077" max="3077" width="13.85546875" style="270" customWidth="1"/>
    <col min="3078" max="3078" width="38.85546875" style="270" bestFit="1" customWidth="1"/>
    <col min="3079" max="3080" width="15" style="270" customWidth="1"/>
    <col min="3081" max="3081" width="16.5703125" style="270" customWidth="1"/>
    <col min="3082" max="3082" width="15" style="270" customWidth="1"/>
    <col min="3083" max="3083" width="23" style="270" bestFit="1" customWidth="1"/>
    <col min="3084" max="3088" width="15" style="270" customWidth="1"/>
    <col min="3089" max="3089" width="17.28515625" style="270" customWidth="1"/>
    <col min="3090" max="3090" width="15" style="270" customWidth="1"/>
    <col min="3091" max="3328" width="12.5703125" style="270"/>
    <col min="3329" max="3329" width="13.85546875" style="270" customWidth="1"/>
    <col min="3330" max="3330" width="8.42578125" style="270" customWidth="1"/>
    <col min="3331" max="3331" width="13.85546875" style="270" customWidth="1"/>
    <col min="3332" max="3332" width="23.28515625" style="270" customWidth="1"/>
    <col min="3333" max="3333" width="13.85546875" style="270" customWidth="1"/>
    <col min="3334" max="3334" width="38.85546875" style="270" bestFit="1" customWidth="1"/>
    <col min="3335" max="3336" width="15" style="270" customWidth="1"/>
    <col min="3337" max="3337" width="16.5703125" style="270" customWidth="1"/>
    <col min="3338" max="3338" width="15" style="270" customWidth="1"/>
    <col min="3339" max="3339" width="23" style="270" bestFit="1" customWidth="1"/>
    <col min="3340" max="3344" width="15" style="270" customWidth="1"/>
    <col min="3345" max="3345" width="17.28515625" style="270" customWidth="1"/>
    <col min="3346" max="3346" width="15" style="270" customWidth="1"/>
    <col min="3347" max="3584" width="12.5703125" style="270"/>
    <col min="3585" max="3585" width="13.85546875" style="270" customWidth="1"/>
    <col min="3586" max="3586" width="8.42578125" style="270" customWidth="1"/>
    <col min="3587" max="3587" width="13.85546875" style="270" customWidth="1"/>
    <col min="3588" max="3588" width="23.28515625" style="270" customWidth="1"/>
    <col min="3589" max="3589" width="13.85546875" style="270" customWidth="1"/>
    <col min="3590" max="3590" width="38.85546875" style="270" bestFit="1" customWidth="1"/>
    <col min="3591" max="3592" width="15" style="270" customWidth="1"/>
    <col min="3593" max="3593" width="16.5703125" style="270" customWidth="1"/>
    <col min="3594" max="3594" width="15" style="270" customWidth="1"/>
    <col min="3595" max="3595" width="23" style="270" bestFit="1" customWidth="1"/>
    <col min="3596" max="3600" width="15" style="270" customWidth="1"/>
    <col min="3601" max="3601" width="17.28515625" style="270" customWidth="1"/>
    <col min="3602" max="3602" width="15" style="270" customWidth="1"/>
    <col min="3603" max="3840" width="12.5703125" style="270"/>
    <col min="3841" max="3841" width="13.85546875" style="270" customWidth="1"/>
    <col min="3842" max="3842" width="8.42578125" style="270" customWidth="1"/>
    <col min="3843" max="3843" width="13.85546875" style="270" customWidth="1"/>
    <col min="3844" max="3844" width="23.28515625" style="270" customWidth="1"/>
    <col min="3845" max="3845" width="13.85546875" style="270" customWidth="1"/>
    <col min="3846" max="3846" width="38.85546875" style="270" bestFit="1" customWidth="1"/>
    <col min="3847" max="3848" width="15" style="270" customWidth="1"/>
    <col min="3849" max="3849" width="16.5703125" style="270" customWidth="1"/>
    <col min="3850" max="3850" width="15" style="270" customWidth="1"/>
    <col min="3851" max="3851" width="23" style="270" bestFit="1" customWidth="1"/>
    <col min="3852" max="3856" width="15" style="270" customWidth="1"/>
    <col min="3857" max="3857" width="17.28515625" style="270" customWidth="1"/>
    <col min="3858" max="3858" width="15" style="270" customWidth="1"/>
    <col min="3859" max="4096" width="12.5703125" style="270"/>
    <col min="4097" max="4097" width="13.85546875" style="270" customWidth="1"/>
    <col min="4098" max="4098" width="8.42578125" style="270" customWidth="1"/>
    <col min="4099" max="4099" width="13.85546875" style="270" customWidth="1"/>
    <col min="4100" max="4100" width="23.28515625" style="270" customWidth="1"/>
    <col min="4101" max="4101" width="13.85546875" style="270" customWidth="1"/>
    <col min="4102" max="4102" width="38.85546875" style="270" bestFit="1" customWidth="1"/>
    <col min="4103" max="4104" width="15" style="270" customWidth="1"/>
    <col min="4105" max="4105" width="16.5703125" style="270" customWidth="1"/>
    <col min="4106" max="4106" width="15" style="270" customWidth="1"/>
    <col min="4107" max="4107" width="23" style="270" bestFit="1" customWidth="1"/>
    <col min="4108" max="4112" width="15" style="270" customWidth="1"/>
    <col min="4113" max="4113" width="17.28515625" style="270" customWidth="1"/>
    <col min="4114" max="4114" width="15" style="270" customWidth="1"/>
    <col min="4115" max="4352" width="12.5703125" style="270"/>
    <col min="4353" max="4353" width="13.85546875" style="270" customWidth="1"/>
    <col min="4354" max="4354" width="8.42578125" style="270" customWidth="1"/>
    <col min="4355" max="4355" width="13.85546875" style="270" customWidth="1"/>
    <col min="4356" max="4356" width="23.28515625" style="270" customWidth="1"/>
    <col min="4357" max="4357" width="13.85546875" style="270" customWidth="1"/>
    <col min="4358" max="4358" width="38.85546875" style="270" bestFit="1" customWidth="1"/>
    <col min="4359" max="4360" width="15" style="270" customWidth="1"/>
    <col min="4361" max="4361" width="16.5703125" style="270" customWidth="1"/>
    <col min="4362" max="4362" width="15" style="270" customWidth="1"/>
    <col min="4363" max="4363" width="23" style="270" bestFit="1" customWidth="1"/>
    <col min="4364" max="4368" width="15" style="270" customWidth="1"/>
    <col min="4369" max="4369" width="17.28515625" style="270" customWidth="1"/>
    <col min="4370" max="4370" width="15" style="270" customWidth="1"/>
    <col min="4371" max="4608" width="12.5703125" style="270"/>
    <col min="4609" max="4609" width="13.85546875" style="270" customWidth="1"/>
    <col min="4610" max="4610" width="8.42578125" style="270" customWidth="1"/>
    <col min="4611" max="4611" width="13.85546875" style="270" customWidth="1"/>
    <col min="4612" max="4612" width="23.28515625" style="270" customWidth="1"/>
    <col min="4613" max="4613" width="13.85546875" style="270" customWidth="1"/>
    <col min="4614" max="4614" width="38.85546875" style="270" bestFit="1" customWidth="1"/>
    <col min="4615" max="4616" width="15" style="270" customWidth="1"/>
    <col min="4617" max="4617" width="16.5703125" style="270" customWidth="1"/>
    <col min="4618" max="4618" width="15" style="270" customWidth="1"/>
    <col min="4619" max="4619" width="23" style="270" bestFit="1" customWidth="1"/>
    <col min="4620" max="4624" width="15" style="270" customWidth="1"/>
    <col min="4625" max="4625" width="17.28515625" style="270" customWidth="1"/>
    <col min="4626" max="4626" width="15" style="270" customWidth="1"/>
    <col min="4627" max="4864" width="12.5703125" style="270"/>
    <col min="4865" max="4865" width="13.85546875" style="270" customWidth="1"/>
    <col min="4866" max="4866" width="8.42578125" style="270" customWidth="1"/>
    <col min="4867" max="4867" width="13.85546875" style="270" customWidth="1"/>
    <col min="4868" max="4868" width="23.28515625" style="270" customWidth="1"/>
    <col min="4869" max="4869" width="13.85546875" style="270" customWidth="1"/>
    <col min="4870" max="4870" width="38.85546875" style="270" bestFit="1" customWidth="1"/>
    <col min="4871" max="4872" width="15" style="270" customWidth="1"/>
    <col min="4873" max="4873" width="16.5703125" style="270" customWidth="1"/>
    <col min="4874" max="4874" width="15" style="270" customWidth="1"/>
    <col min="4875" max="4875" width="23" style="270" bestFit="1" customWidth="1"/>
    <col min="4876" max="4880" width="15" style="270" customWidth="1"/>
    <col min="4881" max="4881" width="17.28515625" style="270" customWidth="1"/>
    <col min="4882" max="4882" width="15" style="270" customWidth="1"/>
    <col min="4883" max="5120" width="12.5703125" style="270"/>
    <col min="5121" max="5121" width="13.85546875" style="270" customWidth="1"/>
    <col min="5122" max="5122" width="8.42578125" style="270" customWidth="1"/>
    <col min="5123" max="5123" width="13.85546875" style="270" customWidth="1"/>
    <col min="5124" max="5124" width="23.28515625" style="270" customWidth="1"/>
    <col min="5125" max="5125" width="13.85546875" style="270" customWidth="1"/>
    <col min="5126" max="5126" width="38.85546875" style="270" bestFit="1" customWidth="1"/>
    <col min="5127" max="5128" width="15" style="270" customWidth="1"/>
    <col min="5129" max="5129" width="16.5703125" style="270" customWidth="1"/>
    <col min="5130" max="5130" width="15" style="270" customWidth="1"/>
    <col min="5131" max="5131" width="23" style="270" bestFit="1" customWidth="1"/>
    <col min="5132" max="5136" width="15" style="270" customWidth="1"/>
    <col min="5137" max="5137" width="17.28515625" style="270" customWidth="1"/>
    <col min="5138" max="5138" width="15" style="270" customWidth="1"/>
    <col min="5139" max="5376" width="12.5703125" style="270"/>
    <col min="5377" max="5377" width="13.85546875" style="270" customWidth="1"/>
    <col min="5378" max="5378" width="8.42578125" style="270" customWidth="1"/>
    <col min="5379" max="5379" width="13.85546875" style="270" customWidth="1"/>
    <col min="5380" max="5380" width="23.28515625" style="270" customWidth="1"/>
    <col min="5381" max="5381" width="13.85546875" style="270" customWidth="1"/>
    <col min="5382" max="5382" width="38.85546875" style="270" bestFit="1" customWidth="1"/>
    <col min="5383" max="5384" width="15" style="270" customWidth="1"/>
    <col min="5385" max="5385" width="16.5703125" style="270" customWidth="1"/>
    <col min="5386" max="5386" width="15" style="270" customWidth="1"/>
    <col min="5387" max="5387" width="23" style="270" bestFit="1" customWidth="1"/>
    <col min="5388" max="5392" width="15" style="270" customWidth="1"/>
    <col min="5393" max="5393" width="17.28515625" style="270" customWidth="1"/>
    <col min="5394" max="5394" width="15" style="270" customWidth="1"/>
    <col min="5395" max="5632" width="12.5703125" style="270"/>
    <col min="5633" max="5633" width="13.85546875" style="270" customWidth="1"/>
    <col min="5634" max="5634" width="8.42578125" style="270" customWidth="1"/>
    <col min="5635" max="5635" width="13.85546875" style="270" customWidth="1"/>
    <col min="5636" max="5636" width="23.28515625" style="270" customWidth="1"/>
    <col min="5637" max="5637" width="13.85546875" style="270" customWidth="1"/>
    <col min="5638" max="5638" width="38.85546875" style="270" bestFit="1" customWidth="1"/>
    <col min="5639" max="5640" width="15" style="270" customWidth="1"/>
    <col min="5641" max="5641" width="16.5703125" style="270" customWidth="1"/>
    <col min="5642" max="5642" width="15" style="270" customWidth="1"/>
    <col min="5643" max="5643" width="23" style="270" bestFit="1" customWidth="1"/>
    <col min="5644" max="5648" width="15" style="270" customWidth="1"/>
    <col min="5649" max="5649" width="17.28515625" style="270" customWidth="1"/>
    <col min="5650" max="5650" width="15" style="270" customWidth="1"/>
    <col min="5651" max="5888" width="12.5703125" style="270"/>
    <col min="5889" max="5889" width="13.85546875" style="270" customWidth="1"/>
    <col min="5890" max="5890" width="8.42578125" style="270" customWidth="1"/>
    <col min="5891" max="5891" width="13.85546875" style="270" customWidth="1"/>
    <col min="5892" max="5892" width="23.28515625" style="270" customWidth="1"/>
    <col min="5893" max="5893" width="13.85546875" style="270" customWidth="1"/>
    <col min="5894" max="5894" width="38.85546875" style="270" bestFit="1" customWidth="1"/>
    <col min="5895" max="5896" width="15" style="270" customWidth="1"/>
    <col min="5897" max="5897" width="16.5703125" style="270" customWidth="1"/>
    <col min="5898" max="5898" width="15" style="270" customWidth="1"/>
    <col min="5899" max="5899" width="23" style="270" bestFit="1" customWidth="1"/>
    <col min="5900" max="5904" width="15" style="270" customWidth="1"/>
    <col min="5905" max="5905" width="17.28515625" style="270" customWidth="1"/>
    <col min="5906" max="5906" width="15" style="270" customWidth="1"/>
    <col min="5907" max="6144" width="12.5703125" style="270"/>
    <col min="6145" max="6145" width="13.85546875" style="270" customWidth="1"/>
    <col min="6146" max="6146" width="8.42578125" style="270" customWidth="1"/>
    <col min="6147" max="6147" width="13.85546875" style="270" customWidth="1"/>
    <col min="6148" max="6148" width="23.28515625" style="270" customWidth="1"/>
    <col min="6149" max="6149" width="13.85546875" style="270" customWidth="1"/>
    <col min="6150" max="6150" width="38.85546875" style="270" bestFit="1" customWidth="1"/>
    <col min="6151" max="6152" width="15" style="270" customWidth="1"/>
    <col min="6153" max="6153" width="16.5703125" style="270" customWidth="1"/>
    <col min="6154" max="6154" width="15" style="270" customWidth="1"/>
    <col min="6155" max="6155" width="23" style="270" bestFit="1" customWidth="1"/>
    <col min="6156" max="6160" width="15" style="270" customWidth="1"/>
    <col min="6161" max="6161" width="17.28515625" style="270" customWidth="1"/>
    <col min="6162" max="6162" width="15" style="270" customWidth="1"/>
    <col min="6163" max="6400" width="12.5703125" style="270"/>
    <col min="6401" max="6401" width="13.85546875" style="270" customWidth="1"/>
    <col min="6402" max="6402" width="8.42578125" style="270" customWidth="1"/>
    <col min="6403" max="6403" width="13.85546875" style="270" customWidth="1"/>
    <col min="6404" max="6404" width="23.28515625" style="270" customWidth="1"/>
    <col min="6405" max="6405" width="13.85546875" style="270" customWidth="1"/>
    <col min="6406" max="6406" width="38.85546875" style="270" bestFit="1" customWidth="1"/>
    <col min="6407" max="6408" width="15" style="270" customWidth="1"/>
    <col min="6409" max="6409" width="16.5703125" style="270" customWidth="1"/>
    <col min="6410" max="6410" width="15" style="270" customWidth="1"/>
    <col min="6411" max="6411" width="23" style="270" bestFit="1" customWidth="1"/>
    <col min="6412" max="6416" width="15" style="270" customWidth="1"/>
    <col min="6417" max="6417" width="17.28515625" style="270" customWidth="1"/>
    <col min="6418" max="6418" width="15" style="270" customWidth="1"/>
    <col min="6419" max="6656" width="12.5703125" style="270"/>
    <col min="6657" max="6657" width="13.85546875" style="270" customWidth="1"/>
    <col min="6658" max="6658" width="8.42578125" style="270" customWidth="1"/>
    <col min="6659" max="6659" width="13.85546875" style="270" customWidth="1"/>
    <col min="6660" max="6660" width="23.28515625" style="270" customWidth="1"/>
    <col min="6661" max="6661" width="13.85546875" style="270" customWidth="1"/>
    <col min="6662" max="6662" width="38.85546875" style="270" bestFit="1" customWidth="1"/>
    <col min="6663" max="6664" width="15" style="270" customWidth="1"/>
    <col min="6665" max="6665" width="16.5703125" style="270" customWidth="1"/>
    <col min="6666" max="6666" width="15" style="270" customWidth="1"/>
    <col min="6667" max="6667" width="23" style="270" bestFit="1" customWidth="1"/>
    <col min="6668" max="6672" width="15" style="270" customWidth="1"/>
    <col min="6673" max="6673" width="17.28515625" style="270" customWidth="1"/>
    <col min="6674" max="6674" width="15" style="270" customWidth="1"/>
    <col min="6675" max="6912" width="12.5703125" style="270"/>
    <col min="6913" max="6913" width="13.85546875" style="270" customWidth="1"/>
    <col min="6914" max="6914" width="8.42578125" style="270" customWidth="1"/>
    <col min="6915" max="6915" width="13.85546875" style="270" customWidth="1"/>
    <col min="6916" max="6916" width="23.28515625" style="270" customWidth="1"/>
    <col min="6917" max="6917" width="13.85546875" style="270" customWidth="1"/>
    <col min="6918" max="6918" width="38.85546875" style="270" bestFit="1" customWidth="1"/>
    <col min="6919" max="6920" width="15" style="270" customWidth="1"/>
    <col min="6921" max="6921" width="16.5703125" style="270" customWidth="1"/>
    <col min="6922" max="6922" width="15" style="270" customWidth="1"/>
    <col min="6923" max="6923" width="23" style="270" bestFit="1" customWidth="1"/>
    <col min="6924" max="6928" width="15" style="270" customWidth="1"/>
    <col min="6929" max="6929" width="17.28515625" style="270" customWidth="1"/>
    <col min="6930" max="6930" width="15" style="270" customWidth="1"/>
    <col min="6931" max="7168" width="12.5703125" style="270"/>
    <col min="7169" max="7169" width="13.85546875" style="270" customWidth="1"/>
    <col min="7170" max="7170" width="8.42578125" style="270" customWidth="1"/>
    <col min="7171" max="7171" width="13.85546875" style="270" customWidth="1"/>
    <col min="7172" max="7172" width="23.28515625" style="270" customWidth="1"/>
    <col min="7173" max="7173" width="13.85546875" style="270" customWidth="1"/>
    <col min="7174" max="7174" width="38.85546875" style="270" bestFit="1" customWidth="1"/>
    <col min="7175" max="7176" width="15" style="270" customWidth="1"/>
    <col min="7177" max="7177" width="16.5703125" style="270" customWidth="1"/>
    <col min="7178" max="7178" width="15" style="270" customWidth="1"/>
    <col min="7179" max="7179" width="23" style="270" bestFit="1" customWidth="1"/>
    <col min="7180" max="7184" width="15" style="270" customWidth="1"/>
    <col min="7185" max="7185" width="17.28515625" style="270" customWidth="1"/>
    <col min="7186" max="7186" width="15" style="270" customWidth="1"/>
    <col min="7187" max="7424" width="12.5703125" style="270"/>
    <col min="7425" max="7425" width="13.85546875" style="270" customWidth="1"/>
    <col min="7426" max="7426" width="8.42578125" style="270" customWidth="1"/>
    <col min="7427" max="7427" width="13.85546875" style="270" customWidth="1"/>
    <col min="7428" max="7428" width="23.28515625" style="270" customWidth="1"/>
    <col min="7429" max="7429" width="13.85546875" style="270" customWidth="1"/>
    <col min="7430" max="7430" width="38.85546875" style="270" bestFit="1" customWidth="1"/>
    <col min="7431" max="7432" width="15" style="270" customWidth="1"/>
    <col min="7433" max="7433" width="16.5703125" style="270" customWidth="1"/>
    <col min="7434" max="7434" width="15" style="270" customWidth="1"/>
    <col min="7435" max="7435" width="23" style="270" bestFit="1" customWidth="1"/>
    <col min="7436" max="7440" width="15" style="270" customWidth="1"/>
    <col min="7441" max="7441" width="17.28515625" style="270" customWidth="1"/>
    <col min="7442" max="7442" width="15" style="270" customWidth="1"/>
    <col min="7443" max="7680" width="12.5703125" style="270"/>
    <col min="7681" max="7681" width="13.85546875" style="270" customWidth="1"/>
    <col min="7682" max="7682" width="8.42578125" style="270" customWidth="1"/>
    <col min="7683" max="7683" width="13.85546875" style="270" customWidth="1"/>
    <col min="7684" max="7684" width="23.28515625" style="270" customWidth="1"/>
    <col min="7685" max="7685" width="13.85546875" style="270" customWidth="1"/>
    <col min="7686" max="7686" width="38.85546875" style="270" bestFit="1" customWidth="1"/>
    <col min="7687" max="7688" width="15" style="270" customWidth="1"/>
    <col min="7689" max="7689" width="16.5703125" style="270" customWidth="1"/>
    <col min="7690" max="7690" width="15" style="270" customWidth="1"/>
    <col min="7691" max="7691" width="23" style="270" bestFit="1" customWidth="1"/>
    <col min="7692" max="7696" width="15" style="270" customWidth="1"/>
    <col min="7697" max="7697" width="17.28515625" style="270" customWidth="1"/>
    <col min="7698" max="7698" width="15" style="270" customWidth="1"/>
    <col min="7699" max="7936" width="12.5703125" style="270"/>
    <col min="7937" max="7937" width="13.85546875" style="270" customWidth="1"/>
    <col min="7938" max="7938" width="8.42578125" style="270" customWidth="1"/>
    <col min="7939" max="7939" width="13.85546875" style="270" customWidth="1"/>
    <col min="7940" max="7940" width="23.28515625" style="270" customWidth="1"/>
    <col min="7941" max="7941" width="13.85546875" style="270" customWidth="1"/>
    <col min="7942" max="7942" width="38.85546875" style="270" bestFit="1" customWidth="1"/>
    <col min="7943" max="7944" width="15" style="270" customWidth="1"/>
    <col min="7945" max="7945" width="16.5703125" style="270" customWidth="1"/>
    <col min="7946" max="7946" width="15" style="270" customWidth="1"/>
    <col min="7947" max="7947" width="23" style="270" bestFit="1" customWidth="1"/>
    <col min="7948" max="7952" width="15" style="270" customWidth="1"/>
    <col min="7953" max="7953" width="17.28515625" style="270" customWidth="1"/>
    <col min="7954" max="7954" width="15" style="270" customWidth="1"/>
    <col min="7955" max="8192" width="12.5703125" style="270"/>
    <col min="8193" max="8193" width="13.85546875" style="270" customWidth="1"/>
    <col min="8194" max="8194" width="8.42578125" style="270" customWidth="1"/>
    <col min="8195" max="8195" width="13.85546875" style="270" customWidth="1"/>
    <col min="8196" max="8196" width="23.28515625" style="270" customWidth="1"/>
    <col min="8197" max="8197" width="13.85546875" style="270" customWidth="1"/>
    <col min="8198" max="8198" width="38.85546875" style="270" bestFit="1" customWidth="1"/>
    <col min="8199" max="8200" width="15" style="270" customWidth="1"/>
    <col min="8201" max="8201" width="16.5703125" style="270" customWidth="1"/>
    <col min="8202" max="8202" width="15" style="270" customWidth="1"/>
    <col min="8203" max="8203" width="23" style="270" bestFit="1" customWidth="1"/>
    <col min="8204" max="8208" width="15" style="270" customWidth="1"/>
    <col min="8209" max="8209" width="17.28515625" style="270" customWidth="1"/>
    <col min="8210" max="8210" width="15" style="270" customWidth="1"/>
    <col min="8211" max="8448" width="12.5703125" style="270"/>
    <col min="8449" max="8449" width="13.85546875" style="270" customWidth="1"/>
    <col min="8450" max="8450" width="8.42578125" style="270" customWidth="1"/>
    <col min="8451" max="8451" width="13.85546875" style="270" customWidth="1"/>
    <col min="8452" max="8452" width="23.28515625" style="270" customWidth="1"/>
    <col min="8453" max="8453" width="13.85546875" style="270" customWidth="1"/>
    <col min="8454" max="8454" width="38.85546875" style="270" bestFit="1" customWidth="1"/>
    <col min="8455" max="8456" width="15" style="270" customWidth="1"/>
    <col min="8457" max="8457" width="16.5703125" style="270" customWidth="1"/>
    <col min="8458" max="8458" width="15" style="270" customWidth="1"/>
    <col min="8459" max="8459" width="23" style="270" bestFit="1" customWidth="1"/>
    <col min="8460" max="8464" width="15" style="270" customWidth="1"/>
    <col min="8465" max="8465" width="17.28515625" style="270" customWidth="1"/>
    <col min="8466" max="8466" width="15" style="270" customWidth="1"/>
    <col min="8467" max="8704" width="12.5703125" style="270"/>
    <col min="8705" max="8705" width="13.85546875" style="270" customWidth="1"/>
    <col min="8706" max="8706" width="8.42578125" style="270" customWidth="1"/>
    <col min="8707" max="8707" width="13.85546875" style="270" customWidth="1"/>
    <col min="8708" max="8708" width="23.28515625" style="270" customWidth="1"/>
    <col min="8709" max="8709" width="13.85546875" style="270" customWidth="1"/>
    <col min="8710" max="8710" width="38.85546875" style="270" bestFit="1" customWidth="1"/>
    <col min="8711" max="8712" width="15" style="270" customWidth="1"/>
    <col min="8713" max="8713" width="16.5703125" style="270" customWidth="1"/>
    <col min="8714" max="8714" width="15" style="270" customWidth="1"/>
    <col min="8715" max="8715" width="23" style="270" bestFit="1" customWidth="1"/>
    <col min="8716" max="8720" width="15" style="270" customWidth="1"/>
    <col min="8721" max="8721" width="17.28515625" style="270" customWidth="1"/>
    <col min="8722" max="8722" width="15" style="270" customWidth="1"/>
    <col min="8723" max="8960" width="12.5703125" style="270"/>
    <col min="8961" max="8961" width="13.85546875" style="270" customWidth="1"/>
    <col min="8962" max="8962" width="8.42578125" style="270" customWidth="1"/>
    <col min="8963" max="8963" width="13.85546875" style="270" customWidth="1"/>
    <col min="8964" max="8964" width="23.28515625" style="270" customWidth="1"/>
    <col min="8965" max="8965" width="13.85546875" style="270" customWidth="1"/>
    <col min="8966" max="8966" width="38.85546875" style="270" bestFit="1" customWidth="1"/>
    <col min="8967" max="8968" width="15" style="270" customWidth="1"/>
    <col min="8969" max="8969" width="16.5703125" style="270" customWidth="1"/>
    <col min="8970" max="8970" width="15" style="270" customWidth="1"/>
    <col min="8971" max="8971" width="23" style="270" bestFit="1" customWidth="1"/>
    <col min="8972" max="8976" width="15" style="270" customWidth="1"/>
    <col min="8977" max="8977" width="17.28515625" style="270" customWidth="1"/>
    <col min="8978" max="8978" width="15" style="270" customWidth="1"/>
    <col min="8979" max="9216" width="12.5703125" style="270"/>
    <col min="9217" max="9217" width="13.85546875" style="270" customWidth="1"/>
    <col min="9218" max="9218" width="8.42578125" style="270" customWidth="1"/>
    <col min="9219" max="9219" width="13.85546875" style="270" customWidth="1"/>
    <col min="9220" max="9220" width="23.28515625" style="270" customWidth="1"/>
    <col min="9221" max="9221" width="13.85546875" style="270" customWidth="1"/>
    <col min="9222" max="9222" width="38.85546875" style="270" bestFit="1" customWidth="1"/>
    <col min="9223" max="9224" width="15" style="270" customWidth="1"/>
    <col min="9225" max="9225" width="16.5703125" style="270" customWidth="1"/>
    <col min="9226" max="9226" width="15" style="270" customWidth="1"/>
    <col min="9227" max="9227" width="23" style="270" bestFit="1" customWidth="1"/>
    <col min="9228" max="9232" width="15" style="270" customWidth="1"/>
    <col min="9233" max="9233" width="17.28515625" style="270" customWidth="1"/>
    <col min="9234" max="9234" width="15" style="270" customWidth="1"/>
    <col min="9235" max="9472" width="12.5703125" style="270"/>
    <col min="9473" max="9473" width="13.85546875" style="270" customWidth="1"/>
    <col min="9474" max="9474" width="8.42578125" style="270" customWidth="1"/>
    <col min="9475" max="9475" width="13.85546875" style="270" customWidth="1"/>
    <col min="9476" max="9476" width="23.28515625" style="270" customWidth="1"/>
    <col min="9477" max="9477" width="13.85546875" style="270" customWidth="1"/>
    <col min="9478" max="9478" width="38.85546875" style="270" bestFit="1" customWidth="1"/>
    <col min="9479" max="9480" width="15" style="270" customWidth="1"/>
    <col min="9481" max="9481" width="16.5703125" style="270" customWidth="1"/>
    <col min="9482" max="9482" width="15" style="270" customWidth="1"/>
    <col min="9483" max="9483" width="23" style="270" bestFit="1" customWidth="1"/>
    <col min="9484" max="9488" width="15" style="270" customWidth="1"/>
    <col min="9489" max="9489" width="17.28515625" style="270" customWidth="1"/>
    <col min="9490" max="9490" width="15" style="270" customWidth="1"/>
    <col min="9491" max="9728" width="12.5703125" style="270"/>
    <col min="9729" max="9729" width="13.85546875" style="270" customWidth="1"/>
    <col min="9730" max="9730" width="8.42578125" style="270" customWidth="1"/>
    <col min="9731" max="9731" width="13.85546875" style="270" customWidth="1"/>
    <col min="9732" max="9732" width="23.28515625" style="270" customWidth="1"/>
    <col min="9733" max="9733" width="13.85546875" style="270" customWidth="1"/>
    <col min="9734" max="9734" width="38.85546875" style="270" bestFit="1" customWidth="1"/>
    <col min="9735" max="9736" width="15" style="270" customWidth="1"/>
    <col min="9737" max="9737" width="16.5703125" style="270" customWidth="1"/>
    <col min="9738" max="9738" width="15" style="270" customWidth="1"/>
    <col min="9739" max="9739" width="23" style="270" bestFit="1" customWidth="1"/>
    <col min="9740" max="9744" width="15" style="270" customWidth="1"/>
    <col min="9745" max="9745" width="17.28515625" style="270" customWidth="1"/>
    <col min="9746" max="9746" width="15" style="270" customWidth="1"/>
    <col min="9747" max="9984" width="12.5703125" style="270"/>
    <col min="9985" max="9985" width="13.85546875" style="270" customWidth="1"/>
    <col min="9986" max="9986" width="8.42578125" style="270" customWidth="1"/>
    <col min="9987" max="9987" width="13.85546875" style="270" customWidth="1"/>
    <col min="9988" max="9988" width="23.28515625" style="270" customWidth="1"/>
    <col min="9989" max="9989" width="13.85546875" style="270" customWidth="1"/>
    <col min="9990" max="9990" width="38.85546875" style="270" bestFit="1" customWidth="1"/>
    <col min="9991" max="9992" width="15" style="270" customWidth="1"/>
    <col min="9993" max="9993" width="16.5703125" style="270" customWidth="1"/>
    <col min="9994" max="9994" width="15" style="270" customWidth="1"/>
    <col min="9995" max="9995" width="23" style="270" bestFit="1" customWidth="1"/>
    <col min="9996" max="10000" width="15" style="270" customWidth="1"/>
    <col min="10001" max="10001" width="17.28515625" style="270" customWidth="1"/>
    <col min="10002" max="10002" width="15" style="270" customWidth="1"/>
    <col min="10003" max="10240" width="12.5703125" style="270"/>
    <col min="10241" max="10241" width="13.85546875" style="270" customWidth="1"/>
    <col min="10242" max="10242" width="8.42578125" style="270" customWidth="1"/>
    <col min="10243" max="10243" width="13.85546875" style="270" customWidth="1"/>
    <col min="10244" max="10244" width="23.28515625" style="270" customWidth="1"/>
    <col min="10245" max="10245" width="13.85546875" style="270" customWidth="1"/>
    <col min="10246" max="10246" width="38.85546875" style="270" bestFit="1" customWidth="1"/>
    <col min="10247" max="10248" width="15" style="270" customWidth="1"/>
    <col min="10249" max="10249" width="16.5703125" style="270" customWidth="1"/>
    <col min="10250" max="10250" width="15" style="270" customWidth="1"/>
    <col min="10251" max="10251" width="23" style="270" bestFit="1" customWidth="1"/>
    <col min="10252" max="10256" width="15" style="270" customWidth="1"/>
    <col min="10257" max="10257" width="17.28515625" style="270" customWidth="1"/>
    <col min="10258" max="10258" width="15" style="270" customWidth="1"/>
    <col min="10259" max="10496" width="12.5703125" style="270"/>
    <col min="10497" max="10497" width="13.85546875" style="270" customWidth="1"/>
    <col min="10498" max="10498" width="8.42578125" style="270" customWidth="1"/>
    <col min="10499" max="10499" width="13.85546875" style="270" customWidth="1"/>
    <col min="10500" max="10500" width="23.28515625" style="270" customWidth="1"/>
    <col min="10501" max="10501" width="13.85546875" style="270" customWidth="1"/>
    <col min="10502" max="10502" width="38.85546875" style="270" bestFit="1" customWidth="1"/>
    <col min="10503" max="10504" width="15" style="270" customWidth="1"/>
    <col min="10505" max="10505" width="16.5703125" style="270" customWidth="1"/>
    <col min="10506" max="10506" width="15" style="270" customWidth="1"/>
    <col min="10507" max="10507" width="23" style="270" bestFit="1" customWidth="1"/>
    <col min="10508" max="10512" width="15" style="270" customWidth="1"/>
    <col min="10513" max="10513" width="17.28515625" style="270" customWidth="1"/>
    <col min="10514" max="10514" width="15" style="270" customWidth="1"/>
    <col min="10515" max="10752" width="12.5703125" style="270"/>
    <col min="10753" max="10753" width="13.85546875" style="270" customWidth="1"/>
    <col min="10754" max="10754" width="8.42578125" style="270" customWidth="1"/>
    <col min="10755" max="10755" width="13.85546875" style="270" customWidth="1"/>
    <col min="10756" max="10756" width="23.28515625" style="270" customWidth="1"/>
    <col min="10757" max="10757" width="13.85546875" style="270" customWidth="1"/>
    <col min="10758" max="10758" width="38.85546875" style="270" bestFit="1" customWidth="1"/>
    <col min="10759" max="10760" width="15" style="270" customWidth="1"/>
    <col min="10761" max="10761" width="16.5703125" style="270" customWidth="1"/>
    <col min="10762" max="10762" width="15" style="270" customWidth="1"/>
    <col min="10763" max="10763" width="23" style="270" bestFit="1" customWidth="1"/>
    <col min="10764" max="10768" width="15" style="270" customWidth="1"/>
    <col min="10769" max="10769" width="17.28515625" style="270" customWidth="1"/>
    <col min="10770" max="10770" width="15" style="270" customWidth="1"/>
    <col min="10771" max="11008" width="12.5703125" style="270"/>
    <col min="11009" max="11009" width="13.85546875" style="270" customWidth="1"/>
    <col min="11010" max="11010" width="8.42578125" style="270" customWidth="1"/>
    <col min="11011" max="11011" width="13.85546875" style="270" customWidth="1"/>
    <col min="11012" max="11012" width="23.28515625" style="270" customWidth="1"/>
    <col min="11013" max="11013" width="13.85546875" style="270" customWidth="1"/>
    <col min="11014" max="11014" width="38.85546875" style="270" bestFit="1" customWidth="1"/>
    <col min="11015" max="11016" width="15" style="270" customWidth="1"/>
    <col min="11017" max="11017" width="16.5703125" style="270" customWidth="1"/>
    <col min="11018" max="11018" width="15" style="270" customWidth="1"/>
    <col min="11019" max="11019" width="23" style="270" bestFit="1" customWidth="1"/>
    <col min="11020" max="11024" width="15" style="270" customWidth="1"/>
    <col min="11025" max="11025" width="17.28515625" style="270" customWidth="1"/>
    <col min="11026" max="11026" width="15" style="270" customWidth="1"/>
    <col min="11027" max="11264" width="12.5703125" style="270"/>
    <col min="11265" max="11265" width="13.85546875" style="270" customWidth="1"/>
    <col min="11266" max="11266" width="8.42578125" style="270" customWidth="1"/>
    <col min="11267" max="11267" width="13.85546875" style="270" customWidth="1"/>
    <col min="11268" max="11268" width="23.28515625" style="270" customWidth="1"/>
    <col min="11269" max="11269" width="13.85546875" style="270" customWidth="1"/>
    <col min="11270" max="11270" width="38.85546875" style="270" bestFit="1" customWidth="1"/>
    <col min="11271" max="11272" width="15" style="270" customWidth="1"/>
    <col min="11273" max="11273" width="16.5703125" style="270" customWidth="1"/>
    <col min="11274" max="11274" width="15" style="270" customWidth="1"/>
    <col min="11275" max="11275" width="23" style="270" bestFit="1" customWidth="1"/>
    <col min="11276" max="11280" width="15" style="270" customWidth="1"/>
    <col min="11281" max="11281" width="17.28515625" style="270" customWidth="1"/>
    <col min="11282" max="11282" width="15" style="270" customWidth="1"/>
    <col min="11283" max="11520" width="12.5703125" style="270"/>
    <col min="11521" max="11521" width="13.85546875" style="270" customWidth="1"/>
    <col min="11522" max="11522" width="8.42578125" style="270" customWidth="1"/>
    <col min="11523" max="11523" width="13.85546875" style="270" customWidth="1"/>
    <col min="11524" max="11524" width="23.28515625" style="270" customWidth="1"/>
    <col min="11525" max="11525" width="13.85546875" style="270" customWidth="1"/>
    <col min="11526" max="11526" width="38.85546875" style="270" bestFit="1" customWidth="1"/>
    <col min="11527" max="11528" width="15" style="270" customWidth="1"/>
    <col min="11529" max="11529" width="16.5703125" style="270" customWidth="1"/>
    <col min="11530" max="11530" width="15" style="270" customWidth="1"/>
    <col min="11531" max="11531" width="23" style="270" bestFit="1" customWidth="1"/>
    <col min="11532" max="11536" width="15" style="270" customWidth="1"/>
    <col min="11537" max="11537" width="17.28515625" style="270" customWidth="1"/>
    <col min="11538" max="11538" width="15" style="270" customWidth="1"/>
    <col min="11539" max="11776" width="12.5703125" style="270"/>
    <col min="11777" max="11777" width="13.85546875" style="270" customWidth="1"/>
    <col min="11778" max="11778" width="8.42578125" style="270" customWidth="1"/>
    <col min="11779" max="11779" width="13.85546875" style="270" customWidth="1"/>
    <col min="11780" max="11780" width="23.28515625" style="270" customWidth="1"/>
    <col min="11781" max="11781" width="13.85546875" style="270" customWidth="1"/>
    <col min="11782" max="11782" width="38.85546875" style="270" bestFit="1" customWidth="1"/>
    <col min="11783" max="11784" width="15" style="270" customWidth="1"/>
    <col min="11785" max="11785" width="16.5703125" style="270" customWidth="1"/>
    <col min="11786" max="11786" width="15" style="270" customWidth="1"/>
    <col min="11787" max="11787" width="23" style="270" bestFit="1" customWidth="1"/>
    <col min="11788" max="11792" width="15" style="270" customWidth="1"/>
    <col min="11793" max="11793" width="17.28515625" style="270" customWidth="1"/>
    <col min="11794" max="11794" width="15" style="270" customWidth="1"/>
    <col min="11795" max="12032" width="12.5703125" style="270"/>
    <col min="12033" max="12033" width="13.85546875" style="270" customWidth="1"/>
    <col min="12034" max="12034" width="8.42578125" style="270" customWidth="1"/>
    <col min="12035" max="12035" width="13.85546875" style="270" customWidth="1"/>
    <col min="12036" max="12036" width="23.28515625" style="270" customWidth="1"/>
    <col min="12037" max="12037" width="13.85546875" style="270" customWidth="1"/>
    <col min="12038" max="12038" width="38.85546875" style="270" bestFit="1" customWidth="1"/>
    <col min="12039" max="12040" width="15" style="270" customWidth="1"/>
    <col min="12041" max="12041" width="16.5703125" style="270" customWidth="1"/>
    <col min="12042" max="12042" width="15" style="270" customWidth="1"/>
    <col min="12043" max="12043" width="23" style="270" bestFit="1" customWidth="1"/>
    <col min="12044" max="12048" width="15" style="270" customWidth="1"/>
    <col min="12049" max="12049" width="17.28515625" style="270" customWidth="1"/>
    <col min="12050" max="12050" width="15" style="270" customWidth="1"/>
    <col min="12051" max="12288" width="12.5703125" style="270"/>
    <col min="12289" max="12289" width="13.85546875" style="270" customWidth="1"/>
    <col min="12290" max="12290" width="8.42578125" style="270" customWidth="1"/>
    <col min="12291" max="12291" width="13.85546875" style="270" customWidth="1"/>
    <col min="12292" max="12292" width="23.28515625" style="270" customWidth="1"/>
    <col min="12293" max="12293" width="13.85546875" style="270" customWidth="1"/>
    <col min="12294" max="12294" width="38.85546875" style="270" bestFit="1" customWidth="1"/>
    <col min="12295" max="12296" width="15" style="270" customWidth="1"/>
    <col min="12297" max="12297" width="16.5703125" style="270" customWidth="1"/>
    <col min="12298" max="12298" width="15" style="270" customWidth="1"/>
    <col min="12299" max="12299" width="23" style="270" bestFit="1" customWidth="1"/>
    <col min="12300" max="12304" width="15" style="270" customWidth="1"/>
    <col min="12305" max="12305" width="17.28515625" style="270" customWidth="1"/>
    <col min="12306" max="12306" width="15" style="270" customWidth="1"/>
    <col min="12307" max="12544" width="12.5703125" style="270"/>
    <col min="12545" max="12545" width="13.85546875" style="270" customWidth="1"/>
    <col min="12546" max="12546" width="8.42578125" style="270" customWidth="1"/>
    <col min="12547" max="12547" width="13.85546875" style="270" customWidth="1"/>
    <col min="12548" max="12548" width="23.28515625" style="270" customWidth="1"/>
    <col min="12549" max="12549" width="13.85546875" style="270" customWidth="1"/>
    <col min="12550" max="12550" width="38.85546875" style="270" bestFit="1" customWidth="1"/>
    <col min="12551" max="12552" width="15" style="270" customWidth="1"/>
    <col min="12553" max="12553" width="16.5703125" style="270" customWidth="1"/>
    <col min="12554" max="12554" width="15" style="270" customWidth="1"/>
    <col min="12555" max="12555" width="23" style="270" bestFit="1" customWidth="1"/>
    <col min="12556" max="12560" width="15" style="270" customWidth="1"/>
    <col min="12561" max="12561" width="17.28515625" style="270" customWidth="1"/>
    <col min="12562" max="12562" width="15" style="270" customWidth="1"/>
    <col min="12563" max="12800" width="12.5703125" style="270"/>
    <col min="12801" max="12801" width="13.85546875" style="270" customWidth="1"/>
    <col min="12802" max="12802" width="8.42578125" style="270" customWidth="1"/>
    <col min="12803" max="12803" width="13.85546875" style="270" customWidth="1"/>
    <col min="12804" max="12804" width="23.28515625" style="270" customWidth="1"/>
    <col min="12805" max="12805" width="13.85546875" style="270" customWidth="1"/>
    <col min="12806" max="12806" width="38.85546875" style="270" bestFit="1" customWidth="1"/>
    <col min="12807" max="12808" width="15" style="270" customWidth="1"/>
    <col min="12809" max="12809" width="16.5703125" style="270" customWidth="1"/>
    <col min="12810" max="12810" width="15" style="270" customWidth="1"/>
    <col min="12811" max="12811" width="23" style="270" bestFit="1" customWidth="1"/>
    <col min="12812" max="12816" width="15" style="270" customWidth="1"/>
    <col min="12817" max="12817" width="17.28515625" style="270" customWidth="1"/>
    <col min="12818" max="12818" width="15" style="270" customWidth="1"/>
    <col min="12819" max="13056" width="12.5703125" style="270"/>
    <col min="13057" max="13057" width="13.85546875" style="270" customWidth="1"/>
    <col min="13058" max="13058" width="8.42578125" style="270" customWidth="1"/>
    <col min="13059" max="13059" width="13.85546875" style="270" customWidth="1"/>
    <col min="13060" max="13060" width="23.28515625" style="270" customWidth="1"/>
    <col min="13061" max="13061" width="13.85546875" style="270" customWidth="1"/>
    <col min="13062" max="13062" width="38.85546875" style="270" bestFit="1" customWidth="1"/>
    <col min="13063" max="13064" width="15" style="270" customWidth="1"/>
    <col min="13065" max="13065" width="16.5703125" style="270" customWidth="1"/>
    <col min="13066" max="13066" width="15" style="270" customWidth="1"/>
    <col min="13067" max="13067" width="23" style="270" bestFit="1" customWidth="1"/>
    <col min="13068" max="13072" width="15" style="270" customWidth="1"/>
    <col min="13073" max="13073" width="17.28515625" style="270" customWidth="1"/>
    <col min="13074" max="13074" width="15" style="270" customWidth="1"/>
    <col min="13075" max="13312" width="12.5703125" style="270"/>
    <col min="13313" max="13313" width="13.85546875" style="270" customWidth="1"/>
    <col min="13314" max="13314" width="8.42578125" style="270" customWidth="1"/>
    <col min="13315" max="13315" width="13.85546875" style="270" customWidth="1"/>
    <col min="13316" max="13316" width="23.28515625" style="270" customWidth="1"/>
    <col min="13317" max="13317" width="13.85546875" style="270" customWidth="1"/>
    <col min="13318" max="13318" width="38.85546875" style="270" bestFit="1" customWidth="1"/>
    <col min="13319" max="13320" width="15" style="270" customWidth="1"/>
    <col min="13321" max="13321" width="16.5703125" style="270" customWidth="1"/>
    <col min="13322" max="13322" width="15" style="270" customWidth="1"/>
    <col min="13323" max="13323" width="23" style="270" bestFit="1" customWidth="1"/>
    <col min="13324" max="13328" width="15" style="270" customWidth="1"/>
    <col min="13329" max="13329" width="17.28515625" style="270" customWidth="1"/>
    <col min="13330" max="13330" width="15" style="270" customWidth="1"/>
    <col min="13331" max="13568" width="12.5703125" style="270"/>
    <col min="13569" max="13569" width="13.85546875" style="270" customWidth="1"/>
    <col min="13570" max="13570" width="8.42578125" style="270" customWidth="1"/>
    <col min="13571" max="13571" width="13.85546875" style="270" customWidth="1"/>
    <col min="13572" max="13572" width="23.28515625" style="270" customWidth="1"/>
    <col min="13573" max="13573" width="13.85546875" style="270" customWidth="1"/>
    <col min="13574" max="13574" width="38.85546875" style="270" bestFit="1" customWidth="1"/>
    <col min="13575" max="13576" width="15" style="270" customWidth="1"/>
    <col min="13577" max="13577" width="16.5703125" style="270" customWidth="1"/>
    <col min="13578" max="13578" width="15" style="270" customWidth="1"/>
    <col min="13579" max="13579" width="23" style="270" bestFit="1" customWidth="1"/>
    <col min="13580" max="13584" width="15" style="270" customWidth="1"/>
    <col min="13585" max="13585" width="17.28515625" style="270" customWidth="1"/>
    <col min="13586" max="13586" width="15" style="270" customWidth="1"/>
    <col min="13587" max="13824" width="12.5703125" style="270"/>
    <col min="13825" max="13825" width="13.85546875" style="270" customWidth="1"/>
    <col min="13826" max="13826" width="8.42578125" style="270" customWidth="1"/>
    <col min="13827" max="13827" width="13.85546875" style="270" customWidth="1"/>
    <col min="13828" max="13828" width="23.28515625" style="270" customWidth="1"/>
    <col min="13829" max="13829" width="13.85546875" style="270" customWidth="1"/>
    <col min="13830" max="13830" width="38.85546875" style="270" bestFit="1" customWidth="1"/>
    <col min="13831" max="13832" width="15" style="270" customWidth="1"/>
    <col min="13833" max="13833" width="16.5703125" style="270" customWidth="1"/>
    <col min="13834" max="13834" width="15" style="270" customWidth="1"/>
    <col min="13835" max="13835" width="23" style="270" bestFit="1" customWidth="1"/>
    <col min="13836" max="13840" width="15" style="270" customWidth="1"/>
    <col min="13841" max="13841" width="17.28515625" style="270" customWidth="1"/>
    <col min="13842" max="13842" width="15" style="270" customWidth="1"/>
    <col min="13843" max="14080" width="12.5703125" style="270"/>
    <col min="14081" max="14081" width="13.85546875" style="270" customWidth="1"/>
    <col min="14082" max="14082" width="8.42578125" style="270" customWidth="1"/>
    <col min="14083" max="14083" width="13.85546875" style="270" customWidth="1"/>
    <col min="14084" max="14084" width="23.28515625" style="270" customWidth="1"/>
    <col min="14085" max="14085" width="13.85546875" style="270" customWidth="1"/>
    <col min="14086" max="14086" width="38.85546875" style="270" bestFit="1" customWidth="1"/>
    <col min="14087" max="14088" width="15" style="270" customWidth="1"/>
    <col min="14089" max="14089" width="16.5703125" style="270" customWidth="1"/>
    <col min="14090" max="14090" width="15" style="270" customWidth="1"/>
    <col min="14091" max="14091" width="23" style="270" bestFit="1" customWidth="1"/>
    <col min="14092" max="14096" width="15" style="270" customWidth="1"/>
    <col min="14097" max="14097" width="17.28515625" style="270" customWidth="1"/>
    <col min="14098" max="14098" width="15" style="270" customWidth="1"/>
    <col min="14099" max="14336" width="12.5703125" style="270"/>
    <col min="14337" max="14337" width="13.85546875" style="270" customWidth="1"/>
    <col min="14338" max="14338" width="8.42578125" style="270" customWidth="1"/>
    <col min="14339" max="14339" width="13.85546875" style="270" customWidth="1"/>
    <col min="14340" max="14340" width="23.28515625" style="270" customWidth="1"/>
    <col min="14341" max="14341" width="13.85546875" style="270" customWidth="1"/>
    <col min="14342" max="14342" width="38.85546875" style="270" bestFit="1" customWidth="1"/>
    <col min="14343" max="14344" width="15" style="270" customWidth="1"/>
    <col min="14345" max="14345" width="16.5703125" style="270" customWidth="1"/>
    <col min="14346" max="14346" width="15" style="270" customWidth="1"/>
    <col min="14347" max="14347" width="23" style="270" bestFit="1" customWidth="1"/>
    <col min="14348" max="14352" width="15" style="270" customWidth="1"/>
    <col min="14353" max="14353" width="17.28515625" style="270" customWidth="1"/>
    <col min="14354" max="14354" width="15" style="270" customWidth="1"/>
    <col min="14355" max="14592" width="12.5703125" style="270"/>
    <col min="14593" max="14593" width="13.85546875" style="270" customWidth="1"/>
    <col min="14594" max="14594" width="8.42578125" style="270" customWidth="1"/>
    <col min="14595" max="14595" width="13.85546875" style="270" customWidth="1"/>
    <col min="14596" max="14596" width="23.28515625" style="270" customWidth="1"/>
    <col min="14597" max="14597" width="13.85546875" style="270" customWidth="1"/>
    <col min="14598" max="14598" width="38.85546875" style="270" bestFit="1" customWidth="1"/>
    <col min="14599" max="14600" width="15" style="270" customWidth="1"/>
    <col min="14601" max="14601" width="16.5703125" style="270" customWidth="1"/>
    <col min="14602" max="14602" width="15" style="270" customWidth="1"/>
    <col min="14603" max="14603" width="23" style="270" bestFit="1" customWidth="1"/>
    <col min="14604" max="14608" width="15" style="270" customWidth="1"/>
    <col min="14609" max="14609" width="17.28515625" style="270" customWidth="1"/>
    <col min="14610" max="14610" width="15" style="270" customWidth="1"/>
    <col min="14611" max="14848" width="12.5703125" style="270"/>
    <col min="14849" max="14849" width="13.85546875" style="270" customWidth="1"/>
    <col min="14850" max="14850" width="8.42578125" style="270" customWidth="1"/>
    <col min="14851" max="14851" width="13.85546875" style="270" customWidth="1"/>
    <col min="14852" max="14852" width="23.28515625" style="270" customWidth="1"/>
    <col min="14853" max="14853" width="13.85546875" style="270" customWidth="1"/>
    <col min="14854" max="14854" width="38.85546875" style="270" bestFit="1" customWidth="1"/>
    <col min="14855" max="14856" width="15" style="270" customWidth="1"/>
    <col min="14857" max="14857" width="16.5703125" style="270" customWidth="1"/>
    <col min="14858" max="14858" width="15" style="270" customWidth="1"/>
    <col min="14859" max="14859" width="23" style="270" bestFit="1" customWidth="1"/>
    <col min="14860" max="14864" width="15" style="270" customWidth="1"/>
    <col min="14865" max="14865" width="17.28515625" style="270" customWidth="1"/>
    <col min="14866" max="14866" width="15" style="270" customWidth="1"/>
    <col min="14867" max="15104" width="12.5703125" style="270"/>
    <col min="15105" max="15105" width="13.85546875" style="270" customWidth="1"/>
    <col min="15106" max="15106" width="8.42578125" style="270" customWidth="1"/>
    <col min="15107" max="15107" width="13.85546875" style="270" customWidth="1"/>
    <col min="15108" max="15108" width="23.28515625" style="270" customWidth="1"/>
    <col min="15109" max="15109" width="13.85546875" style="270" customWidth="1"/>
    <col min="15110" max="15110" width="38.85546875" style="270" bestFit="1" customWidth="1"/>
    <col min="15111" max="15112" width="15" style="270" customWidth="1"/>
    <col min="15113" max="15113" width="16.5703125" style="270" customWidth="1"/>
    <col min="15114" max="15114" width="15" style="270" customWidth="1"/>
    <col min="15115" max="15115" width="23" style="270" bestFit="1" customWidth="1"/>
    <col min="15116" max="15120" width="15" style="270" customWidth="1"/>
    <col min="15121" max="15121" width="17.28515625" style="270" customWidth="1"/>
    <col min="15122" max="15122" width="15" style="270" customWidth="1"/>
    <col min="15123" max="15360" width="12.5703125" style="270"/>
    <col min="15361" max="15361" width="13.85546875" style="270" customWidth="1"/>
    <col min="15362" max="15362" width="8.42578125" style="270" customWidth="1"/>
    <col min="15363" max="15363" width="13.85546875" style="270" customWidth="1"/>
    <col min="15364" max="15364" width="23.28515625" style="270" customWidth="1"/>
    <col min="15365" max="15365" width="13.85546875" style="270" customWidth="1"/>
    <col min="15366" max="15366" width="38.85546875" style="270" bestFit="1" customWidth="1"/>
    <col min="15367" max="15368" width="15" style="270" customWidth="1"/>
    <col min="15369" max="15369" width="16.5703125" style="270" customWidth="1"/>
    <col min="15370" max="15370" width="15" style="270" customWidth="1"/>
    <col min="15371" max="15371" width="23" style="270" bestFit="1" customWidth="1"/>
    <col min="15372" max="15376" width="15" style="270" customWidth="1"/>
    <col min="15377" max="15377" width="17.28515625" style="270" customWidth="1"/>
    <col min="15378" max="15378" width="15" style="270" customWidth="1"/>
    <col min="15379" max="15616" width="12.5703125" style="270"/>
    <col min="15617" max="15617" width="13.85546875" style="270" customWidth="1"/>
    <col min="15618" max="15618" width="8.42578125" style="270" customWidth="1"/>
    <col min="15619" max="15619" width="13.85546875" style="270" customWidth="1"/>
    <col min="15620" max="15620" width="23.28515625" style="270" customWidth="1"/>
    <col min="15621" max="15621" width="13.85546875" style="270" customWidth="1"/>
    <col min="15622" max="15622" width="38.85546875" style="270" bestFit="1" customWidth="1"/>
    <col min="15623" max="15624" width="15" style="270" customWidth="1"/>
    <col min="15625" max="15625" width="16.5703125" style="270" customWidth="1"/>
    <col min="15626" max="15626" width="15" style="270" customWidth="1"/>
    <col min="15627" max="15627" width="23" style="270" bestFit="1" customWidth="1"/>
    <col min="15628" max="15632" width="15" style="270" customWidth="1"/>
    <col min="15633" max="15633" width="17.28515625" style="270" customWidth="1"/>
    <col min="15634" max="15634" width="15" style="270" customWidth="1"/>
    <col min="15635" max="15872" width="12.5703125" style="270"/>
    <col min="15873" max="15873" width="13.85546875" style="270" customWidth="1"/>
    <col min="15874" max="15874" width="8.42578125" style="270" customWidth="1"/>
    <col min="15875" max="15875" width="13.85546875" style="270" customWidth="1"/>
    <col min="15876" max="15876" width="23.28515625" style="270" customWidth="1"/>
    <col min="15877" max="15877" width="13.85546875" style="270" customWidth="1"/>
    <col min="15878" max="15878" width="38.85546875" style="270" bestFit="1" customWidth="1"/>
    <col min="15879" max="15880" width="15" style="270" customWidth="1"/>
    <col min="15881" max="15881" width="16.5703125" style="270" customWidth="1"/>
    <col min="15882" max="15882" width="15" style="270" customWidth="1"/>
    <col min="15883" max="15883" width="23" style="270" bestFit="1" customWidth="1"/>
    <col min="15884" max="15888" width="15" style="270" customWidth="1"/>
    <col min="15889" max="15889" width="17.28515625" style="270" customWidth="1"/>
    <col min="15890" max="15890" width="15" style="270" customWidth="1"/>
    <col min="15891" max="16128" width="12.5703125" style="270"/>
    <col min="16129" max="16129" width="13.85546875" style="270" customWidth="1"/>
    <col min="16130" max="16130" width="8.42578125" style="270" customWidth="1"/>
    <col min="16131" max="16131" width="13.85546875" style="270" customWidth="1"/>
    <col min="16132" max="16132" width="23.28515625" style="270" customWidth="1"/>
    <col min="16133" max="16133" width="13.85546875" style="270" customWidth="1"/>
    <col min="16134" max="16134" width="38.85546875" style="270" bestFit="1" customWidth="1"/>
    <col min="16135" max="16136" width="15" style="270" customWidth="1"/>
    <col min="16137" max="16137" width="16.5703125" style="270" customWidth="1"/>
    <col min="16138" max="16138" width="15" style="270" customWidth="1"/>
    <col min="16139" max="16139" width="23" style="270" bestFit="1" customWidth="1"/>
    <col min="16140" max="16144" width="15" style="270" customWidth="1"/>
    <col min="16145" max="16145" width="17.28515625" style="270" customWidth="1"/>
    <col min="16146" max="16146" width="15" style="270" customWidth="1"/>
    <col min="16147" max="16384" width="12.5703125" style="270"/>
  </cols>
  <sheetData>
    <row r="1" spans="1:21" ht="20.25" x14ac:dyDescent="0.3">
      <c r="A1" s="533" t="s">
        <v>897</v>
      </c>
    </row>
    <row r="2" spans="1:21" ht="15.75" x14ac:dyDescent="0.25">
      <c r="A2" s="534" t="s">
        <v>275</v>
      </c>
    </row>
    <row r="3" spans="1:21" ht="15.75" x14ac:dyDescent="0.25">
      <c r="A3" s="535" t="s">
        <v>924</v>
      </c>
    </row>
    <row r="4" spans="1:21" ht="15.75" x14ac:dyDescent="0.25">
      <c r="A4" s="534" t="s">
        <v>276</v>
      </c>
    </row>
    <row r="5" spans="1:21" x14ac:dyDescent="0.2">
      <c r="A5" s="492" t="s">
        <v>898</v>
      </c>
    </row>
    <row r="6" spans="1:21" x14ac:dyDescent="0.2">
      <c r="A6" s="272"/>
    </row>
    <row r="7" spans="1:21" x14ac:dyDescent="0.2">
      <c r="A7" s="272"/>
    </row>
    <row r="8" spans="1:21" s="273" customFormat="1" x14ac:dyDescent="0.2">
      <c r="A8" s="95" t="s">
        <v>183</v>
      </c>
      <c r="C8" s="95" t="s">
        <v>92</v>
      </c>
      <c r="E8" s="274"/>
      <c r="F8" s="274"/>
      <c r="G8" s="274"/>
      <c r="H8" s="274"/>
      <c r="I8" s="274"/>
      <c r="J8" s="274"/>
      <c r="K8" s="274"/>
      <c r="L8" s="274"/>
      <c r="M8" s="274"/>
      <c r="N8" s="274"/>
      <c r="O8" s="274"/>
      <c r="P8" s="274"/>
      <c r="Q8" s="274"/>
    </row>
    <row r="9" spans="1:21" s="276" customFormat="1" ht="15.75" x14ac:dyDescent="0.25">
      <c r="A9" s="275"/>
      <c r="C9" s="275"/>
      <c r="D9" s="478" t="s">
        <v>922</v>
      </c>
      <c r="E9" s="478"/>
      <c r="F9" s="478"/>
      <c r="G9" s="478"/>
      <c r="H9" s="478"/>
      <c r="I9" s="478"/>
      <c r="J9" s="478"/>
      <c r="K9" s="478"/>
      <c r="L9" s="478"/>
      <c r="M9" s="478"/>
      <c r="N9" s="478"/>
      <c r="O9" s="478"/>
      <c r="P9" s="478"/>
      <c r="Q9" s="478"/>
    </row>
    <row r="10" spans="1:21" x14ac:dyDescent="0.2">
      <c r="A10" s="277"/>
      <c r="B10" s="277"/>
      <c r="C10" s="277"/>
      <c r="D10" s="277"/>
      <c r="E10" s="277"/>
      <c r="F10" s="277"/>
      <c r="G10" s="277"/>
      <c r="H10" s="277"/>
      <c r="I10" s="277"/>
      <c r="J10" s="277"/>
      <c r="K10" s="277"/>
      <c r="L10" s="277"/>
      <c r="M10" s="277"/>
      <c r="N10" s="277"/>
      <c r="O10" s="277"/>
      <c r="P10" s="277"/>
      <c r="Q10" s="277"/>
      <c r="R10" s="278"/>
      <c r="S10" s="278"/>
      <c r="T10" s="278"/>
      <c r="U10" s="278"/>
    </row>
    <row r="11" spans="1:21" s="281" customFormat="1" ht="114.75" x14ac:dyDescent="0.2">
      <c r="A11" s="279" t="s">
        <v>908</v>
      </c>
      <c r="B11" s="280" t="s">
        <v>909</v>
      </c>
      <c r="C11" s="280" t="s">
        <v>277</v>
      </c>
      <c r="D11" s="280" t="s">
        <v>278</v>
      </c>
      <c r="E11" s="280" t="s">
        <v>910</v>
      </c>
      <c r="F11" s="280" t="s">
        <v>911</v>
      </c>
      <c r="G11" s="280" t="s">
        <v>279</v>
      </c>
      <c r="H11" s="280" t="s">
        <v>280</v>
      </c>
      <c r="I11" s="280" t="s">
        <v>95</v>
      </c>
      <c r="J11" s="280" t="s">
        <v>281</v>
      </c>
      <c r="K11" s="280" t="s">
        <v>282</v>
      </c>
      <c r="L11" s="280" t="s">
        <v>283</v>
      </c>
      <c r="M11" s="280" t="s">
        <v>284</v>
      </c>
      <c r="N11" s="280" t="s">
        <v>285</v>
      </c>
      <c r="O11" s="280" t="s">
        <v>286</v>
      </c>
      <c r="P11" s="280" t="s">
        <v>287</v>
      </c>
      <c r="Q11" s="280" t="s">
        <v>288</v>
      </c>
      <c r="R11" s="280" t="s">
        <v>289</v>
      </c>
      <c r="S11" s="280" t="s">
        <v>290</v>
      </c>
      <c r="T11" s="280" t="s">
        <v>291</v>
      </c>
    </row>
    <row r="12" spans="1:21" x14ac:dyDescent="0.2">
      <c r="A12" s="282" t="s">
        <v>912</v>
      </c>
      <c r="B12" s="282" t="s">
        <v>913</v>
      </c>
      <c r="C12" s="282" t="s">
        <v>399</v>
      </c>
      <c r="D12" s="282" t="s">
        <v>51</v>
      </c>
      <c r="E12" s="282" t="s">
        <v>294</v>
      </c>
      <c r="F12" s="282" t="s">
        <v>400</v>
      </c>
      <c r="G12" s="282">
        <v>0</v>
      </c>
      <c r="H12" s="282">
        <v>1505</v>
      </c>
      <c r="I12" s="282">
        <v>3831</v>
      </c>
      <c r="J12" s="282">
        <v>461</v>
      </c>
      <c r="K12" s="282">
        <v>428</v>
      </c>
      <c r="L12" s="282">
        <v>60</v>
      </c>
      <c r="M12" s="282">
        <v>556</v>
      </c>
      <c r="N12" s="282">
        <v>96</v>
      </c>
      <c r="O12" s="282">
        <v>709</v>
      </c>
      <c r="P12" s="282">
        <v>77</v>
      </c>
      <c r="Q12" s="282">
        <v>651</v>
      </c>
      <c r="R12" s="282">
        <v>526</v>
      </c>
      <c r="S12" s="282">
        <v>662</v>
      </c>
      <c r="T12" s="282">
        <v>420</v>
      </c>
    </row>
    <row r="13" spans="1:21" x14ac:dyDescent="0.2">
      <c r="A13" s="282" t="s">
        <v>912</v>
      </c>
      <c r="B13" s="282" t="s">
        <v>913</v>
      </c>
      <c r="C13" s="282" t="s">
        <v>399</v>
      </c>
      <c r="D13" s="282" t="s">
        <v>51</v>
      </c>
      <c r="E13" s="282" t="s">
        <v>296</v>
      </c>
      <c r="F13" s="282" t="s">
        <v>401</v>
      </c>
      <c r="G13" s="282">
        <v>0</v>
      </c>
      <c r="H13" s="282">
        <v>709</v>
      </c>
      <c r="I13" s="282">
        <v>1892</v>
      </c>
      <c r="J13" s="282">
        <v>186</v>
      </c>
      <c r="K13" s="282">
        <v>152</v>
      </c>
      <c r="L13" s="282">
        <v>36</v>
      </c>
      <c r="M13" s="282">
        <v>335</v>
      </c>
      <c r="N13" s="282">
        <v>51</v>
      </c>
      <c r="O13" s="282">
        <v>191</v>
      </c>
      <c r="P13" s="282">
        <v>49</v>
      </c>
      <c r="Q13" s="282">
        <v>250</v>
      </c>
      <c r="R13" s="282">
        <v>211</v>
      </c>
      <c r="S13" s="282">
        <v>261</v>
      </c>
      <c r="T13" s="282">
        <v>184</v>
      </c>
    </row>
    <row r="14" spans="1:21" x14ac:dyDescent="0.2">
      <c r="A14" s="282" t="s">
        <v>912</v>
      </c>
      <c r="B14" s="282" t="s">
        <v>913</v>
      </c>
      <c r="C14" s="282" t="s">
        <v>399</v>
      </c>
      <c r="D14" s="282" t="s">
        <v>51</v>
      </c>
      <c r="E14" s="282" t="s">
        <v>319</v>
      </c>
      <c r="F14" s="282" t="s">
        <v>402</v>
      </c>
      <c r="G14" s="282">
        <v>0</v>
      </c>
      <c r="H14" s="282"/>
      <c r="I14" s="282"/>
      <c r="J14" s="282"/>
      <c r="K14" s="282"/>
      <c r="L14" s="282"/>
      <c r="M14" s="282"/>
      <c r="N14" s="282"/>
      <c r="O14" s="282"/>
      <c r="P14" s="282"/>
      <c r="Q14" s="282"/>
      <c r="R14" s="282"/>
      <c r="S14" s="282"/>
      <c r="T14" s="282"/>
    </row>
    <row r="15" spans="1:21" x14ac:dyDescent="0.2">
      <c r="A15" s="282" t="s">
        <v>912</v>
      </c>
      <c r="B15" s="282" t="s">
        <v>913</v>
      </c>
      <c r="C15" s="282" t="s">
        <v>399</v>
      </c>
      <c r="D15" s="282" t="s">
        <v>51</v>
      </c>
      <c r="E15" s="282" t="s">
        <v>372</v>
      </c>
      <c r="F15" s="282" t="s">
        <v>403</v>
      </c>
      <c r="G15" s="282">
        <v>3</v>
      </c>
      <c r="H15" s="282"/>
      <c r="I15" s="282"/>
      <c r="J15" s="282"/>
      <c r="K15" s="282"/>
      <c r="L15" s="282"/>
      <c r="M15" s="282"/>
      <c r="N15" s="282"/>
      <c r="O15" s="282"/>
      <c r="P15" s="282"/>
      <c r="Q15" s="282"/>
      <c r="R15" s="282"/>
      <c r="S15" s="282"/>
      <c r="T15" s="282"/>
    </row>
    <row r="16" spans="1:21" x14ac:dyDescent="0.2">
      <c r="A16" s="282" t="s">
        <v>914</v>
      </c>
      <c r="B16" s="282" t="s">
        <v>915</v>
      </c>
      <c r="C16" s="282" t="s">
        <v>292</v>
      </c>
      <c r="D16" s="282" t="s">
        <v>293</v>
      </c>
      <c r="E16" s="282" t="s">
        <v>294</v>
      </c>
      <c r="F16" s="282" t="s">
        <v>295</v>
      </c>
      <c r="G16" s="282">
        <v>0</v>
      </c>
      <c r="H16" s="282">
        <v>719</v>
      </c>
      <c r="I16" s="282">
        <v>1827</v>
      </c>
      <c r="J16" s="282">
        <v>261</v>
      </c>
      <c r="K16" s="282">
        <v>181</v>
      </c>
      <c r="L16" s="282">
        <v>30</v>
      </c>
      <c r="M16" s="282">
        <v>247</v>
      </c>
      <c r="N16" s="282">
        <v>57</v>
      </c>
      <c r="O16" s="282">
        <v>380</v>
      </c>
      <c r="P16" s="282">
        <v>60</v>
      </c>
      <c r="Q16" s="282">
        <v>294</v>
      </c>
      <c r="R16" s="282">
        <v>238</v>
      </c>
      <c r="S16" s="282">
        <v>313</v>
      </c>
      <c r="T16" s="282">
        <v>231</v>
      </c>
    </row>
    <row r="17" spans="1:20" x14ac:dyDescent="0.2">
      <c r="A17" s="282" t="s">
        <v>914</v>
      </c>
      <c r="B17" s="282" t="s">
        <v>915</v>
      </c>
      <c r="C17" s="282" t="s">
        <v>292</v>
      </c>
      <c r="D17" s="282" t="s">
        <v>293</v>
      </c>
      <c r="E17" s="282" t="s">
        <v>296</v>
      </c>
      <c r="F17" s="282" t="s">
        <v>297</v>
      </c>
      <c r="G17" s="282">
        <v>0</v>
      </c>
      <c r="H17" s="282">
        <v>1090</v>
      </c>
      <c r="I17" s="282">
        <v>2785</v>
      </c>
      <c r="J17" s="282">
        <v>374</v>
      </c>
      <c r="K17" s="282">
        <v>295</v>
      </c>
      <c r="L17" s="282">
        <v>36</v>
      </c>
      <c r="M17" s="282">
        <v>385</v>
      </c>
      <c r="N17" s="282">
        <v>71</v>
      </c>
      <c r="O17" s="282">
        <v>424</v>
      </c>
      <c r="P17" s="282">
        <v>73</v>
      </c>
      <c r="Q17" s="282">
        <v>515</v>
      </c>
      <c r="R17" s="282">
        <v>428</v>
      </c>
      <c r="S17" s="282">
        <v>525</v>
      </c>
      <c r="T17" s="282">
        <v>383</v>
      </c>
    </row>
    <row r="18" spans="1:20" x14ac:dyDescent="0.2">
      <c r="A18" s="282" t="s">
        <v>914</v>
      </c>
      <c r="B18" s="282" t="s">
        <v>915</v>
      </c>
      <c r="C18" s="282" t="s">
        <v>292</v>
      </c>
      <c r="D18" s="282" t="s">
        <v>293</v>
      </c>
      <c r="E18" s="282" t="s">
        <v>298</v>
      </c>
      <c r="F18" s="282" t="s">
        <v>299</v>
      </c>
      <c r="G18" s="282">
        <v>0</v>
      </c>
      <c r="H18" s="282"/>
      <c r="I18" s="282"/>
      <c r="J18" s="282"/>
      <c r="K18" s="282"/>
      <c r="L18" s="282"/>
      <c r="M18" s="282"/>
      <c r="N18" s="282"/>
      <c r="O18" s="282"/>
      <c r="P18" s="282"/>
      <c r="Q18" s="282"/>
      <c r="R18" s="282"/>
      <c r="S18" s="282"/>
      <c r="T18" s="282"/>
    </row>
    <row r="19" spans="1:20" x14ac:dyDescent="0.2">
      <c r="A19" s="282" t="s">
        <v>914</v>
      </c>
      <c r="B19" s="282" t="s">
        <v>915</v>
      </c>
      <c r="C19" s="282" t="s">
        <v>292</v>
      </c>
      <c r="D19" s="282" t="s">
        <v>293</v>
      </c>
      <c r="E19" s="282" t="s">
        <v>300</v>
      </c>
      <c r="F19" s="282" t="s">
        <v>301</v>
      </c>
      <c r="G19" s="282">
        <v>0</v>
      </c>
      <c r="H19" s="282">
        <v>1194</v>
      </c>
      <c r="I19" s="282">
        <v>2963</v>
      </c>
      <c r="J19" s="282">
        <v>408</v>
      </c>
      <c r="K19" s="282">
        <v>385</v>
      </c>
      <c r="L19" s="282">
        <v>56</v>
      </c>
      <c r="M19" s="282">
        <v>345</v>
      </c>
      <c r="N19" s="282">
        <v>83</v>
      </c>
      <c r="O19" s="282">
        <v>781</v>
      </c>
      <c r="P19" s="282">
        <v>89</v>
      </c>
      <c r="Q19" s="282">
        <v>553</v>
      </c>
      <c r="R19" s="282">
        <v>419</v>
      </c>
      <c r="S19" s="282">
        <v>544</v>
      </c>
      <c r="T19" s="282">
        <v>349</v>
      </c>
    </row>
    <row r="20" spans="1:20" x14ac:dyDescent="0.2">
      <c r="A20" s="282" t="s">
        <v>914</v>
      </c>
      <c r="B20" s="282" t="s">
        <v>915</v>
      </c>
      <c r="C20" s="282" t="s">
        <v>292</v>
      </c>
      <c r="D20" s="282" t="s">
        <v>293</v>
      </c>
      <c r="E20" s="282" t="s">
        <v>302</v>
      </c>
      <c r="F20" s="282" t="s">
        <v>303</v>
      </c>
      <c r="G20" s="282">
        <v>3</v>
      </c>
      <c r="H20" s="282"/>
      <c r="I20" s="282"/>
      <c r="J20" s="282"/>
      <c r="K20" s="282"/>
      <c r="L20" s="282"/>
      <c r="M20" s="282"/>
      <c r="N20" s="282"/>
      <c r="O20" s="282"/>
      <c r="P20" s="282"/>
      <c r="Q20" s="282"/>
      <c r="R20" s="282"/>
      <c r="S20" s="282"/>
      <c r="T20" s="282"/>
    </row>
    <row r="21" spans="1:20" x14ac:dyDescent="0.2">
      <c r="A21" s="282" t="s">
        <v>916</v>
      </c>
      <c r="B21" s="282" t="s">
        <v>917</v>
      </c>
      <c r="C21" s="282" t="s">
        <v>311</v>
      </c>
      <c r="D21" s="282" t="s">
        <v>46</v>
      </c>
      <c r="E21" s="282" t="s">
        <v>294</v>
      </c>
      <c r="F21" s="282" t="s">
        <v>312</v>
      </c>
      <c r="G21" s="282">
        <v>0</v>
      </c>
      <c r="H21" s="282">
        <v>949</v>
      </c>
      <c r="I21" s="282">
        <v>2450</v>
      </c>
      <c r="J21" s="282">
        <v>306</v>
      </c>
      <c r="K21" s="282">
        <v>185</v>
      </c>
      <c r="L21" s="282">
        <v>53</v>
      </c>
      <c r="M21" s="282">
        <v>405</v>
      </c>
      <c r="N21" s="282">
        <v>61</v>
      </c>
      <c r="O21" s="282">
        <v>401</v>
      </c>
      <c r="P21" s="282">
        <v>70</v>
      </c>
      <c r="Q21" s="282">
        <v>380</v>
      </c>
      <c r="R21" s="282">
        <v>254</v>
      </c>
      <c r="S21" s="282">
        <v>300</v>
      </c>
      <c r="T21" s="282">
        <v>175</v>
      </c>
    </row>
    <row r="22" spans="1:20" x14ac:dyDescent="0.2">
      <c r="A22" s="282" t="s">
        <v>916</v>
      </c>
      <c r="B22" s="282" t="s">
        <v>917</v>
      </c>
      <c r="C22" s="282" t="s">
        <v>311</v>
      </c>
      <c r="D22" s="282" t="s">
        <v>46</v>
      </c>
      <c r="E22" s="282" t="s">
        <v>296</v>
      </c>
      <c r="F22" s="282" t="s">
        <v>313</v>
      </c>
      <c r="G22" s="282">
        <v>0</v>
      </c>
      <c r="H22" s="282"/>
      <c r="I22" s="282"/>
      <c r="J22" s="282"/>
      <c r="K22" s="282"/>
      <c r="L22" s="282"/>
      <c r="M22" s="282"/>
      <c r="N22" s="282"/>
      <c r="O22" s="282"/>
      <c r="P22" s="282"/>
      <c r="Q22" s="282"/>
      <c r="R22" s="282"/>
      <c r="S22" s="282"/>
      <c r="T22" s="282"/>
    </row>
    <row r="23" spans="1:20" x14ac:dyDescent="0.2">
      <c r="A23" s="282" t="s">
        <v>916</v>
      </c>
      <c r="B23" s="282" t="s">
        <v>917</v>
      </c>
      <c r="C23" s="282" t="s">
        <v>311</v>
      </c>
      <c r="D23" s="282" t="s">
        <v>46</v>
      </c>
      <c r="E23" s="282" t="s">
        <v>298</v>
      </c>
      <c r="F23" s="282" t="s">
        <v>314</v>
      </c>
      <c r="G23" s="282">
        <v>3</v>
      </c>
      <c r="H23" s="282"/>
      <c r="I23" s="282"/>
      <c r="J23" s="282"/>
      <c r="K23" s="282"/>
      <c r="L23" s="282"/>
      <c r="M23" s="282"/>
      <c r="N23" s="282"/>
      <c r="O23" s="282"/>
      <c r="P23" s="282"/>
      <c r="Q23" s="282"/>
      <c r="R23" s="282"/>
      <c r="S23" s="282"/>
      <c r="T23" s="282"/>
    </row>
    <row r="24" spans="1:20" x14ac:dyDescent="0.2">
      <c r="A24" s="282" t="s">
        <v>912</v>
      </c>
      <c r="B24" s="282" t="s">
        <v>913</v>
      </c>
      <c r="C24" s="282" t="s">
        <v>409</v>
      </c>
      <c r="D24" s="282" t="s">
        <v>410</v>
      </c>
      <c r="E24" s="282" t="s">
        <v>294</v>
      </c>
      <c r="F24" s="282" t="s">
        <v>295</v>
      </c>
      <c r="G24" s="282">
        <v>0</v>
      </c>
      <c r="H24" s="282">
        <v>1171</v>
      </c>
      <c r="I24" s="282">
        <v>2904</v>
      </c>
      <c r="J24" s="282">
        <v>417</v>
      </c>
      <c r="K24" s="282">
        <v>267</v>
      </c>
      <c r="L24" s="282">
        <v>48</v>
      </c>
      <c r="M24" s="282">
        <v>439</v>
      </c>
      <c r="N24" s="282">
        <v>79</v>
      </c>
      <c r="O24" s="282">
        <v>411</v>
      </c>
      <c r="P24" s="282">
        <v>82</v>
      </c>
      <c r="Q24" s="282">
        <v>553</v>
      </c>
      <c r="R24" s="282">
        <v>444</v>
      </c>
      <c r="S24" s="282">
        <v>528</v>
      </c>
      <c r="T24" s="282">
        <v>381</v>
      </c>
    </row>
    <row r="25" spans="1:20" x14ac:dyDescent="0.2">
      <c r="A25" s="282" t="s">
        <v>912</v>
      </c>
      <c r="B25" s="282" t="s">
        <v>913</v>
      </c>
      <c r="C25" s="282" t="s">
        <v>409</v>
      </c>
      <c r="D25" s="282" t="s">
        <v>410</v>
      </c>
      <c r="E25" s="282" t="s">
        <v>296</v>
      </c>
      <c r="F25" s="282" t="s">
        <v>339</v>
      </c>
      <c r="G25" s="282">
        <v>0</v>
      </c>
      <c r="H25" s="282">
        <v>683</v>
      </c>
      <c r="I25" s="282">
        <v>1754</v>
      </c>
      <c r="J25" s="282">
        <v>207</v>
      </c>
      <c r="K25" s="282">
        <v>186</v>
      </c>
      <c r="L25" s="282">
        <v>30</v>
      </c>
      <c r="M25" s="282">
        <v>260</v>
      </c>
      <c r="N25" s="282">
        <v>52</v>
      </c>
      <c r="O25" s="282">
        <v>259</v>
      </c>
      <c r="P25" s="282">
        <v>35</v>
      </c>
      <c r="Q25" s="282">
        <v>318</v>
      </c>
      <c r="R25" s="282">
        <v>247</v>
      </c>
      <c r="S25" s="282">
        <v>288</v>
      </c>
      <c r="T25" s="282">
        <v>200</v>
      </c>
    </row>
    <row r="26" spans="1:20" x14ac:dyDescent="0.2">
      <c r="A26" s="282" t="s">
        <v>912</v>
      </c>
      <c r="B26" s="282" t="s">
        <v>913</v>
      </c>
      <c r="C26" s="282" t="s">
        <v>409</v>
      </c>
      <c r="D26" s="282" t="s">
        <v>410</v>
      </c>
      <c r="E26" s="282" t="s">
        <v>319</v>
      </c>
      <c r="F26" s="282" t="s">
        <v>411</v>
      </c>
      <c r="G26" s="282">
        <v>0</v>
      </c>
      <c r="H26" s="282">
        <v>763</v>
      </c>
      <c r="I26" s="282">
        <v>2029</v>
      </c>
      <c r="J26" s="282">
        <v>226</v>
      </c>
      <c r="K26" s="282">
        <v>143</v>
      </c>
      <c r="L26" s="282">
        <v>40</v>
      </c>
      <c r="M26" s="282">
        <v>354</v>
      </c>
      <c r="N26" s="282">
        <v>65</v>
      </c>
      <c r="O26" s="282">
        <v>176</v>
      </c>
      <c r="P26" s="282">
        <v>48</v>
      </c>
      <c r="Q26" s="282">
        <v>373</v>
      </c>
      <c r="R26" s="282">
        <v>294</v>
      </c>
      <c r="S26" s="282">
        <v>317</v>
      </c>
      <c r="T26" s="282">
        <v>216</v>
      </c>
    </row>
    <row r="27" spans="1:20" x14ac:dyDescent="0.2">
      <c r="A27" s="282" t="s">
        <v>912</v>
      </c>
      <c r="B27" s="282" t="s">
        <v>913</v>
      </c>
      <c r="C27" s="282" t="s">
        <v>409</v>
      </c>
      <c r="D27" s="282" t="s">
        <v>410</v>
      </c>
      <c r="E27" s="282" t="s">
        <v>321</v>
      </c>
      <c r="F27" s="282" t="s">
        <v>412</v>
      </c>
      <c r="G27" s="282">
        <v>0</v>
      </c>
      <c r="H27" s="282">
        <v>367</v>
      </c>
      <c r="I27" s="282">
        <v>992</v>
      </c>
      <c r="J27" s="282">
        <v>85</v>
      </c>
      <c r="K27" s="282">
        <v>92</v>
      </c>
      <c r="L27" s="282">
        <v>12</v>
      </c>
      <c r="M27" s="282">
        <v>178</v>
      </c>
      <c r="N27" s="282">
        <v>21</v>
      </c>
      <c r="O27" s="282">
        <v>129</v>
      </c>
      <c r="P27" s="282">
        <v>15</v>
      </c>
      <c r="Q27" s="282">
        <v>105</v>
      </c>
      <c r="R27" s="282">
        <v>76</v>
      </c>
      <c r="S27" s="282">
        <v>95</v>
      </c>
      <c r="T27" s="282">
        <v>58</v>
      </c>
    </row>
    <row r="28" spans="1:20" x14ac:dyDescent="0.2">
      <c r="A28" s="282" t="s">
        <v>912</v>
      </c>
      <c r="B28" s="282" t="s">
        <v>913</v>
      </c>
      <c r="C28" s="282" t="s">
        <v>409</v>
      </c>
      <c r="D28" s="282" t="s">
        <v>410</v>
      </c>
      <c r="E28" s="282" t="s">
        <v>329</v>
      </c>
      <c r="F28" s="282" t="s">
        <v>413</v>
      </c>
      <c r="G28" s="282">
        <v>0</v>
      </c>
      <c r="H28" s="282">
        <v>275</v>
      </c>
      <c r="I28" s="282">
        <v>830</v>
      </c>
      <c r="J28" s="282"/>
      <c r="K28" s="282">
        <v>46</v>
      </c>
      <c r="L28" s="282"/>
      <c r="M28" s="282">
        <v>155</v>
      </c>
      <c r="N28" s="282">
        <v>34</v>
      </c>
      <c r="O28" s="282">
        <v>32</v>
      </c>
      <c r="P28" s="282">
        <v>9</v>
      </c>
      <c r="Q28" s="282">
        <v>114</v>
      </c>
      <c r="R28" s="282">
        <v>85</v>
      </c>
      <c r="S28" s="282">
        <v>95</v>
      </c>
      <c r="T28" s="282">
        <v>67</v>
      </c>
    </row>
    <row r="29" spans="1:20" x14ac:dyDescent="0.2">
      <c r="A29" s="282" t="s">
        <v>912</v>
      </c>
      <c r="B29" s="282" t="s">
        <v>913</v>
      </c>
      <c r="C29" s="282" t="s">
        <v>409</v>
      </c>
      <c r="D29" s="282" t="s">
        <v>410</v>
      </c>
      <c r="E29" s="282" t="s">
        <v>331</v>
      </c>
      <c r="F29" s="282" t="s">
        <v>414</v>
      </c>
      <c r="G29" s="282">
        <v>0</v>
      </c>
      <c r="H29" s="282">
        <v>165</v>
      </c>
      <c r="I29" s="282">
        <v>457</v>
      </c>
      <c r="J29" s="282"/>
      <c r="K29" s="282">
        <v>40</v>
      </c>
      <c r="L29" s="282"/>
      <c r="M29" s="282">
        <v>82</v>
      </c>
      <c r="N29" s="282">
        <v>12</v>
      </c>
      <c r="O29" s="282">
        <v>35</v>
      </c>
      <c r="P29" s="282">
        <v>10</v>
      </c>
      <c r="Q29" s="282">
        <v>49</v>
      </c>
      <c r="R29" s="282">
        <v>38</v>
      </c>
      <c r="S29" s="282">
        <v>46</v>
      </c>
      <c r="T29" s="282">
        <v>35</v>
      </c>
    </row>
    <row r="30" spans="1:20" x14ac:dyDescent="0.2">
      <c r="A30" s="282" t="s">
        <v>912</v>
      </c>
      <c r="B30" s="282" t="s">
        <v>913</v>
      </c>
      <c r="C30" s="282" t="s">
        <v>415</v>
      </c>
      <c r="D30" s="282" t="s">
        <v>416</v>
      </c>
      <c r="E30" s="282" t="s">
        <v>294</v>
      </c>
      <c r="F30" s="282" t="s">
        <v>295</v>
      </c>
      <c r="G30" s="282">
        <v>0</v>
      </c>
      <c r="H30" s="282">
        <v>696</v>
      </c>
      <c r="I30" s="282">
        <v>1771</v>
      </c>
      <c r="J30" s="282">
        <v>221</v>
      </c>
      <c r="K30" s="282">
        <v>151</v>
      </c>
      <c r="L30" s="282">
        <v>41</v>
      </c>
      <c r="M30" s="282">
        <v>283</v>
      </c>
      <c r="N30" s="282">
        <v>45</v>
      </c>
      <c r="O30" s="282">
        <v>332</v>
      </c>
      <c r="P30" s="282">
        <v>49</v>
      </c>
      <c r="Q30" s="282">
        <v>271</v>
      </c>
      <c r="R30" s="282">
        <v>219</v>
      </c>
      <c r="S30" s="282">
        <v>295</v>
      </c>
      <c r="T30" s="282">
        <v>190</v>
      </c>
    </row>
    <row r="31" spans="1:20" x14ac:dyDescent="0.2">
      <c r="A31" s="282" t="s">
        <v>912</v>
      </c>
      <c r="B31" s="282" t="s">
        <v>913</v>
      </c>
      <c r="C31" s="282" t="s">
        <v>415</v>
      </c>
      <c r="D31" s="282" t="s">
        <v>416</v>
      </c>
      <c r="E31" s="282" t="s">
        <v>296</v>
      </c>
      <c r="F31" s="282" t="s">
        <v>417</v>
      </c>
      <c r="G31" s="282">
        <v>0</v>
      </c>
      <c r="H31" s="282">
        <v>1343</v>
      </c>
      <c r="I31" s="282">
        <v>3581</v>
      </c>
      <c r="J31" s="282">
        <v>372</v>
      </c>
      <c r="K31" s="282">
        <v>313</v>
      </c>
      <c r="L31" s="282">
        <v>95</v>
      </c>
      <c r="M31" s="282">
        <v>563</v>
      </c>
      <c r="N31" s="282">
        <v>98</v>
      </c>
      <c r="O31" s="282">
        <v>579</v>
      </c>
      <c r="P31" s="282">
        <v>107</v>
      </c>
      <c r="Q31" s="282">
        <v>624</v>
      </c>
      <c r="R31" s="282">
        <v>527</v>
      </c>
      <c r="S31" s="282">
        <v>670</v>
      </c>
      <c r="T31" s="282">
        <v>457</v>
      </c>
    </row>
    <row r="32" spans="1:20" x14ac:dyDescent="0.2">
      <c r="A32" s="282" t="s">
        <v>912</v>
      </c>
      <c r="B32" s="282" t="s">
        <v>913</v>
      </c>
      <c r="C32" s="282" t="s">
        <v>415</v>
      </c>
      <c r="D32" s="282" t="s">
        <v>416</v>
      </c>
      <c r="E32" s="282" t="s">
        <v>298</v>
      </c>
      <c r="F32" s="282" t="s">
        <v>418</v>
      </c>
      <c r="G32" s="282">
        <v>0</v>
      </c>
      <c r="H32" s="282">
        <v>624</v>
      </c>
      <c r="I32" s="282">
        <v>1554</v>
      </c>
      <c r="J32" s="282">
        <v>197</v>
      </c>
      <c r="K32" s="282">
        <v>140</v>
      </c>
      <c r="L32" s="282">
        <v>43</v>
      </c>
      <c r="M32" s="282">
        <v>244</v>
      </c>
      <c r="N32" s="282">
        <v>28</v>
      </c>
      <c r="O32" s="282">
        <v>199</v>
      </c>
      <c r="P32" s="282">
        <v>45</v>
      </c>
      <c r="Q32" s="282">
        <v>288</v>
      </c>
      <c r="R32" s="282">
        <v>232</v>
      </c>
      <c r="S32" s="282">
        <v>274</v>
      </c>
      <c r="T32" s="282">
        <v>185</v>
      </c>
    </row>
    <row r="33" spans="1:20" x14ac:dyDescent="0.2">
      <c r="A33" s="282" t="s">
        <v>912</v>
      </c>
      <c r="B33" s="282" t="s">
        <v>913</v>
      </c>
      <c r="C33" s="282" t="s">
        <v>415</v>
      </c>
      <c r="D33" s="282" t="s">
        <v>416</v>
      </c>
      <c r="E33" s="282" t="s">
        <v>300</v>
      </c>
      <c r="F33" s="282" t="s">
        <v>419</v>
      </c>
      <c r="G33" s="282">
        <v>3</v>
      </c>
      <c r="H33" s="282"/>
      <c r="I33" s="282"/>
      <c r="J33" s="282"/>
      <c r="K33" s="282"/>
      <c r="L33" s="282"/>
      <c r="M33" s="282"/>
      <c r="N33" s="282"/>
      <c r="O33" s="282"/>
      <c r="P33" s="282"/>
      <c r="Q33" s="282"/>
      <c r="R33" s="282"/>
      <c r="S33" s="282"/>
      <c r="T33" s="282"/>
    </row>
    <row r="34" spans="1:20" x14ac:dyDescent="0.2">
      <c r="A34" s="282" t="s">
        <v>912</v>
      </c>
      <c r="B34" s="282" t="s">
        <v>913</v>
      </c>
      <c r="C34" s="282" t="s">
        <v>415</v>
      </c>
      <c r="D34" s="282" t="s">
        <v>416</v>
      </c>
      <c r="E34" s="282" t="s">
        <v>319</v>
      </c>
      <c r="F34" s="282" t="s">
        <v>420</v>
      </c>
      <c r="G34" s="282">
        <v>0</v>
      </c>
      <c r="H34" s="282"/>
      <c r="I34" s="282"/>
      <c r="J34" s="282"/>
      <c r="K34" s="282"/>
      <c r="L34" s="282"/>
      <c r="M34" s="282"/>
      <c r="N34" s="282"/>
      <c r="O34" s="282"/>
      <c r="P34" s="282"/>
      <c r="Q34" s="282"/>
      <c r="R34" s="282"/>
      <c r="S34" s="282"/>
      <c r="T34" s="282"/>
    </row>
    <row r="35" spans="1:20" x14ac:dyDescent="0.2">
      <c r="A35" s="282" t="s">
        <v>918</v>
      </c>
      <c r="B35" s="282" t="s">
        <v>919</v>
      </c>
      <c r="C35" s="282" t="s">
        <v>338</v>
      </c>
      <c r="D35" s="282" t="s">
        <v>49</v>
      </c>
      <c r="E35" s="282" t="s">
        <v>294</v>
      </c>
      <c r="F35" s="282" t="s">
        <v>339</v>
      </c>
      <c r="G35" s="282">
        <v>0</v>
      </c>
      <c r="H35" s="282">
        <v>741</v>
      </c>
      <c r="I35" s="282">
        <v>1814</v>
      </c>
      <c r="J35" s="282">
        <v>302</v>
      </c>
      <c r="K35" s="282">
        <v>222</v>
      </c>
      <c r="L35" s="282">
        <v>38</v>
      </c>
      <c r="M35" s="282">
        <v>179</v>
      </c>
      <c r="N35" s="282">
        <v>66</v>
      </c>
      <c r="O35" s="282">
        <v>490</v>
      </c>
      <c r="P35" s="282">
        <v>33</v>
      </c>
      <c r="Q35" s="282">
        <v>391</v>
      </c>
      <c r="R35" s="282">
        <v>325</v>
      </c>
      <c r="S35" s="282">
        <v>384</v>
      </c>
      <c r="T35" s="282">
        <v>286</v>
      </c>
    </row>
    <row r="36" spans="1:20" x14ac:dyDescent="0.2">
      <c r="A36" s="282" t="s">
        <v>918</v>
      </c>
      <c r="B36" s="282" t="s">
        <v>919</v>
      </c>
      <c r="C36" s="282" t="s">
        <v>338</v>
      </c>
      <c r="D36" s="282" t="s">
        <v>49</v>
      </c>
      <c r="E36" s="282" t="s">
        <v>296</v>
      </c>
      <c r="F36" s="282" t="s">
        <v>340</v>
      </c>
      <c r="G36" s="282">
        <v>0</v>
      </c>
      <c r="H36" s="282">
        <v>611</v>
      </c>
      <c r="I36" s="282">
        <v>1539</v>
      </c>
      <c r="J36" s="282">
        <v>222</v>
      </c>
      <c r="K36" s="282">
        <v>154</v>
      </c>
      <c r="L36" s="282">
        <v>32</v>
      </c>
      <c r="M36" s="282">
        <v>203</v>
      </c>
      <c r="N36" s="282">
        <v>56</v>
      </c>
      <c r="O36" s="282">
        <v>256</v>
      </c>
      <c r="P36" s="282">
        <v>32</v>
      </c>
      <c r="Q36" s="282">
        <v>281</v>
      </c>
      <c r="R36" s="282">
        <v>237</v>
      </c>
      <c r="S36" s="282">
        <v>290</v>
      </c>
      <c r="T36" s="282">
        <v>220</v>
      </c>
    </row>
    <row r="37" spans="1:20" x14ac:dyDescent="0.2">
      <c r="A37" s="282" t="s">
        <v>918</v>
      </c>
      <c r="B37" s="282" t="s">
        <v>919</v>
      </c>
      <c r="C37" s="282" t="s">
        <v>338</v>
      </c>
      <c r="D37" s="282" t="s">
        <v>49</v>
      </c>
      <c r="E37" s="282" t="s">
        <v>319</v>
      </c>
      <c r="F37" s="282" t="s">
        <v>341</v>
      </c>
      <c r="G37" s="282">
        <v>0</v>
      </c>
      <c r="H37" s="282">
        <v>1229</v>
      </c>
      <c r="I37" s="282">
        <v>3072</v>
      </c>
      <c r="J37" s="282">
        <v>451</v>
      </c>
      <c r="K37" s="282">
        <v>452</v>
      </c>
      <c r="L37" s="282">
        <v>44</v>
      </c>
      <c r="M37" s="282">
        <v>282</v>
      </c>
      <c r="N37" s="282">
        <v>89</v>
      </c>
      <c r="O37" s="282">
        <v>726</v>
      </c>
      <c r="P37" s="282">
        <v>76</v>
      </c>
      <c r="Q37" s="282">
        <v>716</v>
      </c>
      <c r="R37" s="282">
        <v>602</v>
      </c>
      <c r="S37" s="282">
        <v>704</v>
      </c>
      <c r="T37" s="282">
        <v>538</v>
      </c>
    </row>
    <row r="38" spans="1:20" x14ac:dyDescent="0.2">
      <c r="A38" s="282" t="s">
        <v>918</v>
      </c>
      <c r="B38" s="282" t="s">
        <v>919</v>
      </c>
      <c r="C38" s="282" t="s">
        <v>338</v>
      </c>
      <c r="D38" s="282" t="s">
        <v>49</v>
      </c>
      <c r="E38" s="282" t="s">
        <v>321</v>
      </c>
      <c r="F38" s="282" t="s">
        <v>342</v>
      </c>
      <c r="G38" s="282">
        <v>0</v>
      </c>
      <c r="H38" s="282">
        <v>1294</v>
      </c>
      <c r="I38" s="282">
        <v>2996</v>
      </c>
      <c r="J38" s="282">
        <v>564</v>
      </c>
      <c r="K38" s="282">
        <v>432</v>
      </c>
      <c r="L38" s="282">
        <v>65</v>
      </c>
      <c r="M38" s="282">
        <v>233</v>
      </c>
      <c r="N38" s="282">
        <v>77</v>
      </c>
      <c r="O38" s="282">
        <v>800</v>
      </c>
      <c r="P38" s="282">
        <v>84</v>
      </c>
      <c r="Q38" s="282">
        <v>753</v>
      </c>
      <c r="R38" s="282">
        <v>644</v>
      </c>
      <c r="S38" s="282">
        <v>755</v>
      </c>
      <c r="T38" s="282">
        <v>596</v>
      </c>
    </row>
    <row r="39" spans="1:20" x14ac:dyDescent="0.2">
      <c r="A39" s="282" t="s">
        <v>918</v>
      </c>
      <c r="B39" s="282" t="s">
        <v>919</v>
      </c>
      <c r="C39" s="282" t="s">
        <v>338</v>
      </c>
      <c r="D39" s="282" t="s">
        <v>49</v>
      </c>
      <c r="E39" s="282" t="s">
        <v>323</v>
      </c>
      <c r="F39" s="282" t="s">
        <v>343</v>
      </c>
      <c r="G39" s="282">
        <v>0</v>
      </c>
      <c r="H39" s="282">
        <v>996</v>
      </c>
      <c r="I39" s="282">
        <v>2242</v>
      </c>
      <c r="J39" s="282">
        <v>454</v>
      </c>
      <c r="K39" s="282">
        <v>284</v>
      </c>
      <c r="L39" s="282">
        <v>56</v>
      </c>
      <c r="M39" s="282">
        <v>202</v>
      </c>
      <c r="N39" s="282">
        <v>61</v>
      </c>
      <c r="O39" s="282">
        <v>523</v>
      </c>
      <c r="P39" s="282">
        <v>68</v>
      </c>
      <c r="Q39" s="282">
        <v>561</v>
      </c>
      <c r="R39" s="282">
        <v>480</v>
      </c>
      <c r="S39" s="282">
        <v>562</v>
      </c>
      <c r="T39" s="282">
        <v>448</v>
      </c>
    </row>
    <row r="40" spans="1:20" x14ac:dyDescent="0.2">
      <c r="A40" s="282" t="s">
        <v>918</v>
      </c>
      <c r="B40" s="282" t="s">
        <v>919</v>
      </c>
      <c r="C40" s="282" t="s">
        <v>338</v>
      </c>
      <c r="D40" s="282" t="s">
        <v>49</v>
      </c>
      <c r="E40" s="282" t="s">
        <v>329</v>
      </c>
      <c r="F40" s="282" t="s">
        <v>344</v>
      </c>
      <c r="G40" s="282">
        <v>0</v>
      </c>
      <c r="H40" s="282">
        <v>1251</v>
      </c>
      <c r="I40" s="282">
        <v>2933</v>
      </c>
      <c r="J40" s="282">
        <v>544</v>
      </c>
      <c r="K40" s="282">
        <v>459</v>
      </c>
      <c r="L40" s="282">
        <v>43</v>
      </c>
      <c r="M40" s="282">
        <v>205</v>
      </c>
      <c r="N40" s="282">
        <v>76</v>
      </c>
      <c r="O40" s="282">
        <v>756</v>
      </c>
      <c r="P40" s="282">
        <v>75</v>
      </c>
      <c r="Q40" s="282">
        <v>806</v>
      </c>
      <c r="R40" s="282">
        <v>692</v>
      </c>
      <c r="S40" s="282">
        <v>828</v>
      </c>
      <c r="T40" s="282">
        <v>630</v>
      </c>
    </row>
    <row r="41" spans="1:20" x14ac:dyDescent="0.2">
      <c r="A41" s="282" t="s">
        <v>918</v>
      </c>
      <c r="B41" s="282" t="s">
        <v>919</v>
      </c>
      <c r="C41" s="282" t="s">
        <v>338</v>
      </c>
      <c r="D41" s="282" t="s">
        <v>49</v>
      </c>
      <c r="E41" s="282" t="s">
        <v>345</v>
      </c>
      <c r="F41" s="282" t="s">
        <v>346</v>
      </c>
      <c r="G41" s="282">
        <v>0</v>
      </c>
      <c r="H41" s="282">
        <v>550</v>
      </c>
      <c r="I41" s="282">
        <v>1387</v>
      </c>
      <c r="J41" s="282">
        <v>207</v>
      </c>
      <c r="K41" s="282">
        <v>202</v>
      </c>
      <c r="L41" s="282">
        <v>30</v>
      </c>
      <c r="M41" s="282">
        <v>111</v>
      </c>
      <c r="N41" s="282">
        <v>43</v>
      </c>
      <c r="O41" s="282">
        <v>339</v>
      </c>
      <c r="P41" s="282">
        <v>35</v>
      </c>
      <c r="Q41" s="282">
        <v>306</v>
      </c>
      <c r="R41" s="282">
        <v>267</v>
      </c>
      <c r="S41" s="282">
        <v>325</v>
      </c>
      <c r="T41" s="282">
        <v>248</v>
      </c>
    </row>
    <row r="42" spans="1:20" x14ac:dyDescent="0.2">
      <c r="A42" s="282" t="s">
        <v>918</v>
      </c>
      <c r="B42" s="282" t="s">
        <v>919</v>
      </c>
      <c r="C42" s="282" t="s">
        <v>338</v>
      </c>
      <c r="D42" s="282" t="s">
        <v>49</v>
      </c>
      <c r="E42" s="282" t="s">
        <v>331</v>
      </c>
      <c r="F42" s="282" t="s">
        <v>347</v>
      </c>
      <c r="G42" s="282">
        <v>0</v>
      </c>
      <c r="H42" s="282">
        <v>558</v>
      </c>
      <c r="I42" s="282">
        <v>1203</v>
      </c>
      <c r="J42" s="282">
        <v>270</v>
      </c>
      <c r="K42" s="282">
        <v>130</v>
      </c>
      <c r="L42" s="282">
        <v>35</v>
      </c>
      <c r="M42" s="282">
        <v>123</v>
      </c>
      <c r="N42" s="282">
        <v>37</v>
      </c>
      <c r="O42" s="282">
        <v>327</v>
      </c>
      <c r="P42" s="282">
        <v>44</v>
      </c>
      <c r="Q42" s="282">
        <v>272</v>
      </c>
      <c r="R42" s="282">
        <v>217</v>
      </c>
      <c r="S42" s="282">
        <v>277</v>
      </c>
      <c r="T42" s="282">
        <v>203</v>
      </c>
    </row>
    <row r="43" spans="1:20" x14ac:dyDescent="0.2">
      <c r="A43" s="282" t="s">
        <v>918</v>
      </c>
      <c r="B43" s="282" t="s">
        <v>919</v>
      </c>
      <c r="C43" s="282" t="s">
        <v>338</v>
      </c>
      <c r="D43" s="282" t="s">
        <v>49</v>
      </c>
      <c r="E43" s="282" t="s">
        <v>348</v>
      </c>
      <c r="F43" s="282" t="s">
        <v>349</v>
      </c>
      <c r="G43" s="282">
        <v>0</v>
      </c>
      <c r="H43" s="282">
        <v>560</v>
      </c>
      <c r="I43" s="282">
        <v>1357</v>
      </c>
      <c r="J43" s="282">
        <v>227</v>
      </c>
      <c r="K43" s="282">
        <v>175</v>
      </c>
      <c r="L43" s="282">
        <v>22</v>
      </c>
      <c r="M43" s="282">
        <v>136</v>
      </c>
      <c r="N43" s="282">
        <v>39</v>
      </c>
      <c r="O43" s="282">
        <v>361</v>
      </c>
      <c r="P43" s="282">
        <v>33</v>
      </c>
      <c r="Q43" s="282">
        <v>258</v>
      </c>
      <c r="R43" s="282">
        <v>210</v>
      </c>
      <c r="S43" s="282">
        <v>267</v>
      </c>
      <c r="T43" s="282">
        <v>180</v>
      </c>
    </row>
    <row r="44" spans="1:20" x14ac:dyDescent="0.2">
      <c r="A44" s="282" t="s">
        <v>918</v>
      </c>
      <c r="B44" s="282" t="s">
        <v>919</v>
      </c>
      <c r="C44" s="282" t="s">
        <v>338</v>
      </c>
      <c r="D44" s="282" t="s">
        <v>49</v>
      </c>
      <c r="E44" s="282" t="s">
        <v>350</v>
      </c>
      <c r="F44" s="282" t="s">
        <v>351</v>
      </c>
      <c r="G44" s="282">
        <v>0</v>
      </c>
      <c r="H44" s="282">
        <v>978</v>
      </c>
      <c r="I44" s="282">
        <v>2377</v>
      </c>
      <c r="J44" s="282">
        <v>374</v>
      </c>
      <c r="K44" s="282">
        <v>342</v>
      </c>
      <c r="L44" s="282">
        <v>50</v>
      </c>
      <c r="M44" s="282">
        <v>212</v>
      </c>
      <c r="N44" s="282">
        <v>70</v>
      </c>
      <c r="O44" s="282">
        <v>693</v>
      </c>
      <c r="P44" s="282">
        <v>48</v>
      </c>
      <c r="Q44" s="282">
        <v>584</v>
      </c>
      <c r="R44" s="282">
        <v>490</v>
      </c>
      <c r="S44" s="282">
        <v>568</v>
      </c>
      <c r="T44" s="282">
        <v>420</v>
      </c>
    </row>
    <row r="45" spans="1:20" x14ac:dyDescent="0.2">
      <c r="A45" s="282" t="s">
        <v>918</v>
      </c>
      <c r="B45" s="282" t="s">
        <v>919</v>
      </c>
      <c r="C45" s="282" t="s">
        <v>338</v>
      </c>
      <c r="D45" s="282" t="s">
        <v>49</v>
      </c>
      <c r="E45" s="282" t="s">
        <v>352</v>
      </c>
      <c r="F45" s="282" t="s">
        <v>353</v>
      </c>
      <c r="G45" s="282">
        <v>0</v>
      </c>
      <c r="H45" s="282">
        <v>700</v>
      </c>
      <c r="I45" s="282">
        <v>1875</v>
      </c>
      <c r="J45" s="282">
        <v>253</v>
      </c>
      <c r="K45" s="282">
        <v>218</v>
      </c>
      <c r="L45" s="282">
        <v>32</v>
      </c>
      <c r="M45" s="282">
        <v>197</v>
      </c>
      <c r="N45" s="282">
        <v>63</v>
      </c>
      <c r="O45" s="282">
        <v>412</v>
      </c>
      <c r="P45" s="282">
        <v>34</v>
      </c>
      <c r="Q45" s="282">
        <v>396</v>
      </c>
      <c r="R45" s="282">
        <v>325</v>
      </c>
      <c r="S45" s="282">
        <v>392</v>
      </c>
      <c r="T45" s="282">
        <v>291</v>
      </c>
    </row>
    <row r="46" spans="1:20" x14ac:dyDescent="0.2">
      <c r="A46" s="282" t="s">
        <v>918</v>
      </c>
      <c r="B46" s="282" t="s">
        <v>919</v>
      </c>
      <c r="C46" s="282" t="s">
        <v>338</v>
      </c>
      <c r="D46" s="282" t="s">
        <v>49</v>
      </c>
      <c r="E46" s="282" t="s">
        <v>333</v>
      </c>
      <c r="F46" s="282" t="s">
        <v>354</v>
      </c>
      <c r="G46" s="282">
        <v>0</v>
      </c>
      <c r="H46" s="282">
        <v>798</v>
      </c>
      <c r="I46" s="282">
        <v>1991</v>
      </c>
      <c r="J46" s="282">
        <v>300</v>
      </c>
      <c r="K46" s="282">
        <v>220</v>
      </c>
      <c r="L46" s="282">
        <v>35</v>
      </c>
      <c r="M46" s="282">
        <v>243</v>
      </c>
      <c r="N46" s="282">
        <v>61</v>
      </c>
      <c r="O46" s="282">
        <v>275</v>
      </c>
      <c r="P46" s="282">
        <v>69</v>
      </c>
      <c r="Q46" s="282">
        <v>442</v>
      </c>
      <c r="R46" s="282">
        <v>362</v>
      </c>
      <c r="S46" s="282">
        <v>420</v>
      </c>
      <c r="T46" s="282">
        <v>333</v>
      </c>
    </row>
    <row r="47" spans="1:20" x14ac:dyDescent="0.2">
      <c r="A47" s="282" t="s">
        <v>918</v>
      </c>
      <c r="B47" s="282" t="s">
        <v>919</v>
      </c>
      <c r="C47" s="282" t="s">
        <v>338</v>
      </c>
      <c r="D47" s="282" t="s">
        <v>49</v>
      </c>
      <c r="E47" s="282" t="s">
        <v>335</v>
      </c>
      <c r="F47" s="282" t="s">
        <v>355</v>
      </c>
      <c r="G47" s="282">
        <v>0</v>
      </c>
      <c r="H47" s="282">
        <v>977</v>
      </c>
      <c r="I47" s="282">
        <v>2508</v>
      </c>
      <c r="J47" s="282">
        <v>348</v>
      </c>
      <c r="K47" s="282">
        <v>362</v>
      </c>
      <c r="L47" s="282">
        <v>31</v>
      </c>
      <c r="M47" s="282">
        <v>236</v>
      </c>
      <c r="N47" s="282">
        <v>64</v>
      </c>
      <c r="O47" s="282">
        <v>464</v>
      </c>
      <c r="P47" s="282">
        <v>62</v>
      </c>
      <c r="Q47" s="282">
        <v>627</v>
      </c>
      <c r="R47" s="282">
        <v>546</v>
      </c>
      <c r="S47" s="282">
        <v>633</v>
      </c>
      <c r="T47" s="282">
        <v>516</v>
      </c>
    </row>
    <row r="48" spans="1:20" x14ac:dyDescent="0.2">
      <c r="A48" s="282" t="s">
        <v>918</v>
      </c>
      <c r="B48" s="282" t="s">
        <v>919</v>
      </c>
      <c r="C48" s="282" t="s">
        <v>338</v>
      </c>
      <c r="D48" s="282" t="s">
        <v>49</v>
      </c>
      <c r="E48" s="282" t="s">
        <v>336</v>
      </c>
      <c r="F48" s="282" t="s">
        <v>356</v>
      </c>
      <c r="G48" s="282">
        <v>0</v>
      </c>
      <c r="H48" s="282">
        <v>142</v>
      </c>
      <c r="I48" s="282">
        <v>389</v>
      </c>
      <c r="J48" s="282"/>
      <c r="K48" s="282">
        <v>74</v>
      </c>
      <c r="L48" s="282"/>
      <c r="M48" s="282">
        <v>29</v>
      </c>
      <c r="N48" s="282">
        <v>7</v>
      </c>
      <c r="O48" s="282">
        <v>121</v>
      </c>
      <c r="P48" s="282">
        <v>5</v>
      </c>
      <c r="Q48" s="282">
        <v>89</v>
      </c>
      <c r="R48" s="282">
        <v>72</v>
      </c>
      <c r="S48" s="282">
        <v>84</v>
      </c>
      <c r="T48" s="282">
        <v>62</v>
      </c>
    </row>
    <row r="49" spans="1:20" x14ac:dyDescent="0.2">
      <c r="A49" s="282" t="s">
        <v>918</v>
      </c>
      <c r="B49" s="282" t="s">
        <v>919</v>
      </c>
      <c r="C49" s="282" t="s">
        <v>338</v>
      </c>
      <c r="D49" s="282" t="s">
        <v>49</v>
      </c>
      <c r="E49" s="282" t="s">
        <v>357</v>
      </c>
      <c r="F49" s="282" t="s">
        <v>358</v>
      </c>
      <c r="G49" s="282">
        <v>3</v>
      </c>
      <c r="H49" s="282"/>
      <c r="I49" s="282"/>
      <c r="J49" s="282"/>
      <c r="K49" s="282"/>
      <c r="L49" s="282"/>
      <c r="M49" s="282"/>
      <c r="N49" s="282"/>
      <c r="O49" s="282"/>
      <c r="P49" s="282"/>
      <c r="Q49" s="282"/>
      <c r="R49" s="282"/>
      <c r="S49" s="282"/>
      <c r="T49" s="282"/>
    </row>
    <row r="50" spans="1:20" x14ac:dyDescent="0.2">
      <c r="A50" s="282" t="s">
        <v>918</v>
      </c>
      <c r="B50" s="282" t="s">
        <v>919</v>
      </c>
      <c r="C50" s="282" t="s">
        <v>338</v>
      </c>
      <c r="D50" s="282" t="s">
        <v>49</v>
      </c>
      <c r="E50" s="282" t="s">
        <v>359</v>
      </c>
      <c r="F50" s="282" t="s">
        <v>360</v>
      </c>
      <c r="G50" s="282">
        <v>3</v>
      </c>
      <c r="H50" s="282"/>
      <c r="I50" s="282"/>
      <c r="J50" s="282"/>
      <c r="K50" s="282"/>
      <c r="L50" s="282"/>
      <c r="M50" s="282"/>
      <c r="N50" s="282"/>
      <c r="O50" s="282"/>
      <c r="P50" s="282"/>
      <c r="Q50" s="282"/>
      <c r="R50" s="282"/>
      <c r="S50" s="282"/>
      <c r="T50" s="282"/>
    </row>
    <row r="51" spans="1:20" x14ac:dyDescent="0.2">
      <c r="A51" s="282" t="s">
        <v>918</v>
      </c>
      <c r="B51" s="282" t="s">
        <v>919</v>
      </c>
      <c r="C51" s="282" t="s">
        <v>316</v>
      </c>
      <c r="D51" s="282" t="s">
        <v>48</v>
      </c>
      <c r="E51" s="282" t="s">
        <v>294</v>
      </c>
      <c r="F51" s="282" t="s">
        <v>295</v>
      </c>
      <c r="G51" s="282">
        <v>0</v>
      </c>
      <c r="H51" s="282">
        <v>667</v>
      </c>
      <c r="I51" s="282">
        <v>1777</v>
      </c>
      <c r="J51" s="282">
        <v>196</v>
      </c>
      <c r="K51" s="282">
        <v>217</v>
      </c>
      <c r="L51" s="282">
        <v>34</v>
      </c>
      <c r="M51" s="282">
        <v>220</v>
      </c>
      <c r="N51" s="282">
        <v>41</v>
      </c>
      <c r="O51" s="282">
        <v>376</v>
      </c>
      <c r="P51" s="282">
        <v>40</v>
      </c>
      <c r="Q51" s="282">
        <v>293</v>
      </c>
      <c r="R51" s="282">
        <v>238</v>
      </c>
      <c r="S51" s="282">
        <v>305</v>
      </c>
      <c r="T51" s="282">
        <v>217</v>
      </c>
    </row>
    <row r="52" spans="1:20" x14ac:dyDescent="0.2">
      <c r="A52" s="282" t="s">
        <v>918</v>
      </c>
      <c r="B52" s="282" t="s">
        <v>919</v>
      </c>
      <c r="C52" s="282" t="s">
        <v>316</v>
      </c>
      <c r="D52" s="282" t="s">
        <v>48</v>
      </c>
      <c r="E52" s="282" t="s">
        <v>296</v>
      </c>
      <c r="F52" s="282" t="s">
        <v>317</v>
      </c>
      <c r="G52" s="282">
        <v>0</v>
      </c>
      <c r="H52" s="282">
        <v>677</v>
      </c>
      <c r="I52" s="282">
        <v>1590</v>
      </c>
      <c r="J52" s="282">
        <v>257</v>
      </c>
      <c r="K52" s="282">
        <v>128</v>
      </c>
      <c r="L52" s="282">
        <v>36</v>
      </c>
      <c r="M52" s="282">
        <v>256</v>
      </c>
      <c r="N52" s="282">
        <v>31</v>
      </c>
      <c r="O52" s="282">
        <v>327</v>
      </c>
      <c r="P52" s="282">
        <v>33</v>
      </c>
      <c r="Q52" s="282">
        <v>197</v>
      </c>
      <c r="R52" s="282">
        <v>146</v>
      </c>
      <c r="S52" s="282">
        <v>202</v>
      </c>
      <c r="T52" s="282">
        <v>147</v>
      </c>
    </row>
    <row r="53" spans="1:20" x14ac:dyDescent="0.2">
      <c r="A53" s="282" t="s">
        <v>918</v>
      </c>
      <c r="B53" s="282" t="s">
        <v>919</v>
      </c>
      <c r="C53" s="282" t="s">
        <v>316</v>
      </c>
      <c r="D53" s="282" t="s">
        <v>48</v>
      </c>
      <c r="E53" s="282" t="s">
        <v>298</v>
      </c>
      <c r="F53" s="282" t="s">
        <v>318</v>
      </c>
      <c r="G53" s="282">
        <v>0</v>
      </c>
      <c r="H53" s="282">
        <v>767</v>
      </c>
      <c r="I53" s="282">
        <v>2141</v>
      </c>
      <c r="J53" s="282">
        <v>192</v>
      </c>
      <c r="K53" s="282">
        <v>239</v>
      </c>
      <c r="L53" s="282">
        <v>30</v>
      </c>
      <c r="M53" s="282">
        <v>306</v>
      </c>
      <c r="N53" s="282">
        <v>63</v>
      </c>
      <c r="O53" s="282">
        <v>338</v>
      </c>
      <c r="P53" s="282">
        <v>45</v>
      </c>
      <c r="Q53" s="282">
        <v>279</v>
      </c>
      <c r="R53" s="282">
        <v>211</v>
      </c>
      <c r="S53" s="282">
        <v>288</v>
      </c>
      <c r="T53" s="282">
        <v>189</v>
      </c>
    </row>
    <row r="54" spans="1:20" x14ac:dyDescent="0.2">
      <c r="A54" s="282" t="s">
        <v>918</v>
      </c>
      <c r="B54" s="282" t="s">
        <v>919</v>
      </c>
      <c r="C54" s="282" t="s">
        <v>316</v>
      </c>
      <c r="D54" s="282" t="s">
        <v>48</v>
      </c>
      <c r="E54" s="282" t="s">
        <v>319</v>
      </c>
      <c r="F54" s="282" t="s">
        <v>320</v>
      </c>
      <c r="G54" s="282">
        <v>0</v>
      </c>
      <c r="H54" s="282">
        <v>1365</v>
      </c>
      <c r="I54" s="282">
        <v>3590</v>
      </c>
      <c r="J54" s="282">
        <v>381</v>
      </c>
      <c r="K54" s="282">
        <v>452</v>
      </c>
      <c r="L54" s="282">
        <v>57</v>
      </c>
      <c r="M54" s="282">
        <v>475</v>
      </c>
      <c r="N54" s="282">
        <v>112</v>
      </c>
      <c r="O54" s="282">
        <v>722</v>
      </c>
      <c r="P54" s="282">
        <v>90</v>
      </c>
      <c r="Q54" s="282">
        <v>612</v>
      </c>
      <c r="R54" s="282">
        <v>488</v>
      </c>
      <c r="S54" s="282">
        <v>611</v>
      </c>
      <c r="T54" s="282">
        <v>440</v>
      </c>
    </row>
    <row r="55" spans="1:20" x14ac:dyDescent="0.2">
      <c r="A55" s="282" t="s">
        <v>918</v>
      </c>
      <c r="B55" s="282" t="s">
        <v>919</v>
      </c>
      <c r="C55" s="282" t="s">
        <v>316</v>
      </c>
      <c r="D55" s="282" t="s">
        <v>48</v>
      </c>
      <c r="E55" s="282" t="s">
        <v>321</v>
      </c>
      <c r="F55" s="282" t="s">
        <v>322</v>
      </c>
      <c r="G55" s="282">
        <v>0</v>
      </c>
      <c r="H55" s="282">
        <v>1684</v>
      </c>
      <c r="I55" s="282">
        <v>4792</v>
      </c>
      <c r="J55" s="282">
        <v>388</v>
      </c>
      <c r="K55" s="282">
        <v>570</v>
      </c>
      <c r="L55" s="282">
        <v>51</v>
      </c>
      <c r="M55" s="282">
        <v>675</v>
      </c>
      <c r="N55" s="282">
        <v>165</v>
      </c>
      <c r="O55" s="282">
        <v>762</v>
      </c>
      <c r="P55" s="282">
        <v>74</v>
      </c>
      <c r="Q55" s="282">
        <v>698</v>
      </c>
      <c r="R55" s="282">
        <v>559</v>
      </c>
      <c r="S55" s="282">
        <v>689</v>
      </c>
      <c r="T55" s="282">
        <v>475</v>
      </c>
    </row>
    <row r="56" spans="1:20" x14ac:dyDescent="0.2">
      <c r="A56" s="282" t="s">
        <v>918</v>
      </c>
      <c r="B56" s="282" t="s">
        <v>919</v>
      </c>
      <c r="C56" s="282" t="s">
        <v>316</v>
      </c>
      <c r="D56" s="282" t="s">
        <v>48</v>
      </c>
      <c r="E56" s="282" t="s">
        <v>323</v>
      </c>
      <c r="F56" s="282" t="s">
        <v>324</v>
      </c>
      <c r="G56" s="282">
        <v>3</v>
      </c>
      <c r="H56" s="282"/>
      <c r="I56" s="282"/>
      <c r="J56" s="282"/>
      <c r="K56" s="282"/>
      <c r="L56" s="282"/>
      <c r="M56" s="282"/>
      <c r="N56" s="282"/>
      <c r="O56" s="282"/>
      <c r="P56" s="282"/>
      <c r="Q56" s="282"/>
      <c r="R56" s="282"/>
      <c r="S56" s="282"/>
      <c r="T56" s="282"/>
    </row>
    <row r="57" spans="1:20" x14ac:dyDescent="0.2">
      <c r="A57" s="282" t="s">
        <v>918</v>
      </c>
      <c r="B57" s="282" t="s">
        <v>919</v>
      </c>
      <c r="C57" s="282" t="s">
        <v>316</v>
      </c>
      <c r="D57" s="282" t="s">
        <v>48</v>
      </c>
      <c r="E57" s="282" t="s">
        <v>325</v>
      </c>
      <c r="F57" s="282" t="s">
        <v>326</v>
      </c>
      <c r="G57" s="282">
        <v>3</v>
      </c>
      <c r="H57" s="282"/>
      <c r="I57" s="282"/>
      <c r="J57" s="282"/>
      <c r="K57" s="282"/>
      <c r="L57" s="282"/>
      <c r="M57" s="282"/>
      <c r="N57" s="282"/>
      <c r="O57" s="282"/>
      <c r="P57" s="282"/>
      <c r="Q57" s="282"/>
      <c r="R57" s="282"/>
      <c r="S57" s="282"/>
      <c r="T57" s="282"/>
    </row>
    <row r="58" spans="1:20" x14ac:dyDescent="0.2">
      <c r="A58" s="282" t="s">
        <v>918</v>
      </c>
      <c r="B58" s="282" t="s">
        <v>919</v>
      </c>
      <c r="C58" s="282" t="s">
        <v>316</v>
      </c>
      <c r="D58" s="282" t="s">
        <v>48</v>
      </c>
      <c r="E58" s="282" t="s">
        <v>327</v>
      </c>
      <c r="F58" s="282" t="s">
        <v>328</v>
      </c>
      <c r="G58" s="282">
        <v>3</v>
      </c>
      <c r="H58" s="282"/>
      <c r="I58" s="282"/>
      <c r="J58" s="282"/>
      <c r="K58" s="282"/>
      <c r="L58" s="282"/>
      <c r="M58" s="282"/>
      <c r="N58" s="282"/>
      <c r="O58" s="282"/>
      <c r="P58" s="282"/>
      <c r="Q58" s="282"/>
      <c r="R58" s="282"/>
      <c r="S58" s="282"/>
      <c r="T58" s="282"/>
    </row>
    <row r="59" spans="1:20" x14ac:dyDescent="0.2">
      <c r="A59" s="282" t="s">
        <v>918</v>
      </c>
      <c r="B59" s="282" t="s">
        <v>919</v>
      </c>
      <c r="C59" s="282" t="s">
        <v>316</v>
      </c>
      <c r="D59" s="282" t="s">
        <v>48</v>
      </c>
      <c r="E59" s="282" t="s">
        <v>329</v>
      </c>
      <c r="F59" s="282" t="s">
        <v>330</v>
      </c>
      <c r="G59" s="282">
        <v>0</v>
      </c>
      <c r="H59" s="282">
        <v>831</v>
      </c>
      <c r="I59" s="282">
        <v>2341</v>
      </c>
      <c r="J59" s="282">
        <v>198</v>
      </c>
      <c r="K59" s="282">
        <v>231</v>
      </c>
      <c r="L59" s="282">
        <v>22</v>
      </c>
      <c r="M59" s="282">
        <v>380</v>
      </c>
      <c r="N59" s="282">
        <v>63</v>
      </c>
      <c r="O59" s="282">
        <v>316</v>
      </c>
      <c r="P59" s="282">
        <v>50</v>
      </c>
      <c r="Q59" s="282">
        <v>277</v>
      </c>
      <c r="R59" s="282">
        <v>220</v>
      </c>
      <c r="S59" s="282">
        <v>294</v>
      </c>
      <c r="T59" s="282">
        <v>195</v>
      </c>
    </row>
    <row r="60" spans="1:20" x14ac:dyDescent="0.2">
      <c r="A60" s="282" t="s">
        <v>918</v>
      </c>
      <c r="B60" s="282" t="s">
        <v>919</v>
      </c>
      <c r="C60" s="282" t="s">
        <v>316</v>
      </c>
      <c r="D60" s="282" t="s">
        <v>48</v>
      </c>
      <c r="E60" s="282" t="s">
        <v>331</v>
      </c>
      <c r="F60" s="282" t="s">
        <v>332</v>
      </c>
      <c r="G60" s="282">
        <v>0</v>
      </c>
      <c r="H60" s="282">
        <v>947</v>
      </c>
      <c r="I60" s="282">
        <v>2865</v>
      </c>
      <c r="J60" s="282">
        <v>165</v>
      </c>
      <c r="K60" s="282">
        <v>270</v>
      </c>
      <c r="L60" s="282">
        <v>17</v>
      </c>
      <c r="M60" s="282">
        <v>495</v>
      </c>
      <c r="N60" s="282">
        <v>90</v>
      </c>
      <c r="O60" s="282">
        <v>256</v>
      </c>
      <c r="P60" s="282">
        <v>39</v>
      </c>
      <c r="Q60" s="282">
        <v>320</v>
      </c>
      <c r="R60" s="282">
        <v>237</v>
      </c>
      <c r="S60" s="282">
        <v>308</v>
      </c>
      <c r="T60" s="282">
        <v>206</v>
      </c>
    </row>
    <row r="61" spans="1:20" x14ac:dyDescent="0.2">
      <c r="A61" s="282" t="s">
        <v>918</v>
      </c>
      <c r="B61" s="282" t="s">
        <v>919</v>
      </c>
      <c r="C61" s="282" t="s">
        <v>316</v>
      </c>
      <c r="D61" s="282" t="s">
        <v>48</v>
      </c>
      <c r="E61" s="282" t="s">
        <v>333</v>
      </c>
      <c r="F61" s="282" t="s">
        <v>334</v>
      </c>
      <c r="G61" s="282">
        <v>0</v>
      </c>
      <c r="H61" s="282">
        <v>706</v>
      </c>
      <c r="I61" s="282">
        <v>2253</v>
      </c>
      <c r="J61" s="282">
        <v>123</v>
      </c>
      <c r="K61" s="282">
        <v>168</v>
      </c>
      <c r="L61" s="282">
        <v>16</v>
      </c>
      <c r="M61" s="282">
        <v>399</v>
      </c>
      <c r="N61" s="282">
        <v>75</v>
      </c>
      <c r="O61" s="282">
        <v>193</v>
      </c>
      <c r="P61" s="282">
        <v>24</v>
      </c>
      <c r="Q61" s="282">
        <v>252</v>
      </c>
      <c r="R61" s="282">
        <v>204</v>
      </c>
      <c r="S61" s="282">
        <v>245</v>
      </c>
      <c r="T61" s="282">
        <v>173</v>
      </c>
    </row>
    <row r="62" spans="1:20" x14ac:dyDescent="0.2">
      <c r="A62" s="282" t="s">
        <v>918</v>
      </c>
      <c r="B62" s="282" t="s">
        <v>919</v>
      </c>
      <c r="C62" s="282" t="s">
        <v>316</v>
      </c>
      <c r="D62" s="282" t="s">
        <v>48</v>
      </c>
      <c r="E62" s="282" t="s">
        <v>336</v>
      </c>
      <c r="F62" s="282" t="s">
        <v>337</v>
      </c>
      <c r="G62" s="282">
        <v>0</v>
      </c>
      <c r="H62" s="282">
        <v>415</v>
      </c>
      <c r="I62" s="282">
        <v>1224</v>
      </c>
      <c r="J62" s="282">
        <v>113</v>
      </c>
      <c r="K62" s="282">
        <v>76</v>
      </c>
      <c r="L62" s="282">
        <v>12</v>
      </c>
      <c r="M62" s="282">
        <v>214</v>
      </c>
      <c r="N62" s="282">
        <v>57</v>
      </c>
      <c r="O62" s="282">
        <v>100</v>
      </c>
      <c r="P62" s="282">
        <v>37</v>
      </c>
      <c r="Q62" s="282">
        <v>159</v>
      </c>
      <c r="R62" s="282">
        <v>130</v>
      </c>
      <c r="S62" s="282">
        <v>169</v>
      </c>
      <c r="T62" s="282">
        <v>126</v>
      </c>
    </row>
    <row r="63" spans="1:20" x14ac:dyDescent="0.2">
      <c r="A63" s="282" t="s">
        <v>914</v>
      </c>
      <c r="B63" s="282" t="s">
        <v>915</v>
      </c>
      <c r="C63" s="282" t="s">
        <v>422</v>
      </c>
      <c r="D63" s="282" t="s">
        <v>423</v>
      </c>
      <c r="E63" s="282" t="s">
        <v>294</v>
      </c>
      <c r="F63" s="282" t="s">
        <v>424</v>
      </c>
      <c r="G63" s="282">
        <v>0</v>
      </c>
      <c r="H63" s="282">
        <v>902</v>
      </c>
      <c r="I63" s="282">
        <v>2192</v>
      </c>
      <c r="J63" s="282">
        <v>420</v>
      </c>
      <c r="K63" s="282">
        <v>246</v>
      </c>
      <c r="L63" s="282">
        <v>31</v>
      </c>
      <c r="M63" s="282">
        <v>205</v>
      </c>
      <c r="N63" s="282">
        <v>57</v>
      </c>
      <c r="O63" s="282">
        <v>556</v>
      </c>
      <c r="P63" s="282">
        <v>69</v>
      </c>
      <c r="Q63" s="282">
        <v>441</v>
      </c>
      <c r="R63" s="282">
        <v>390</v>
      </c>
      <c r="S63" s="282">
        <v>471</v>
      </c>
      <c r="T63" s="282">
        <v>381</v>
      </c>
    </row>
    <row r="64" spans="1:20" x14ac:dyDescent="0.2">
      <c r="A64" s="282" t="s">
        <v>914</v>
      </c>
      <c r="B64" s="282" t="s">
        <v>915</v>
      </c>
      <c r="C64" s="282" t="s">
        <v>422</v>
      </c>
      <c r="D64" s="282" t="s">
        <v>423</v>
      </c>
      <c r="E64" s="282" t="s">
        <v>296</v>
      </c>
      <c r="F64" s="282" t="s">
        <v>425</v>
      </c>
      <c r="G64" s="282">
        <v>0</v>
      </c>
      <c r="H64" s="282">
        <v>1224</v>
      </c>
      <c r="I64" s="282">
        <v>2925</v>
      </c>
      <c r="J64" s="282">
        <v>483</v>
      </c>
      <c r="K64" s="282">
        <v>360</v>
      </c>
      <c r="L64" s="282">
        <v>75</v>
      </c>
      <c r="M64" s="282">
        <v>306</v>
      </c>
      <c r="N64" s="282">
        <v>74</v>
      </c>
      <c r="O64" s="282">
        <v>748</v>
      </c>
      <c r="P64" s="282">
        <v>91</v>
      </c>
      <c r="Q64" s="282">
        <v>689</v>
      </c>
      <c r="R64" s="282">
        <v>582</v>
      </c>
      <c r="S64" s="282">
        <v>714</v>
      </c>
      <c r="T64" s="282">
        <v>538</v>
      </c>
    </row>
    <row r="65" spans="1:20" x14ac:dyDescent="0.2">
      <c r="A65" s="282" t="s">
        <v>914</v>
      </c>
      <c r="B65" s="282" t="s">
        <v>915</v>
      </c>
      <c r="C65" s="282" t="s">
        <v>422</v>
      </c>
      <c r="D65" s="282" t="s">
        <v>423</v>
      </c>
      <c r="E65" s="282" t="s">
        <v>298</v>
      </c>
      <c r="F65" s="282" t="s">
        <v>426</v>
      </c>
      <c r="G65" s="282">
        <v>0</v>
      </c>
      <c r="H65" s="282">
        <v>812</v>
      </c>
      <c r="I65" s="282">
        <v>1943</v>
      </c>
      <c r="J65" s="282">
        <v>306</v>
      </c>
      <c r="K65" s="282">
        <v>289</v>
      </c>
      <c r="L65" s="282">
        <v>37</v>
      </c>
      <c r="M65" s="282">
        <v>180</v>
      </c>
      <c r="N65" s="282">
        <v>41</v>
      </c>
      <c r="O65" s="282">
        <v>552</v>
      </c>
      <c r="P65" s="282">
        <v>53</v>
      </c>
      <c r="Q65" s="282">
        <v>481</v>
      </c>
      <c r="R65" s="282">
        <v>416</v>
      </c>
      <c r="S65" s="282">
        <v>495</v>
      </c>
      <c r="T65" s="282">
        <v>367</v>
      </c>
    </row>
    <row r="66" spans="1:20" x14ac:dyDescent="0.2">
      <c r="A66" s="282" t="s">
        <v>914</v>
      </c>
      <c r="B66" s="282" t="s">
        <v>915</v>
      </c>
      <c r="C66" s="282" t="s">
        <v>422</v>
      </c>
      <c r="D66" s="282" t="s">
        <v>423</v>
      </c>
      <c r="E66" s="282" t="s">
        <v>300</v>
      </c>
      <c r="F66" s="282" t="s">
        <v>427</v>
      </c>
      <c r="G66" s="282">
        <v>0</v>
      </c>
      <c r="H66" s="282">
        <v>1275</v>
      </c>
      <c r="I66" s="282">
        <v>2950</v>
      </c>
      <c r="J66" s="282">
        <v>518</v>
      </c>
      <c r="K66" s="282">
        <v>422</v>
      </c>
      <c r="L66" s="282">
        <v>86</v>
      </c>
      <c r="M66" s="282">
        <v>249</v>
      </c>
      <c r="N66" s="282">
        <v>70</v>
      </c>
      <c r="O66" s="282">
        <v>972</v>
      </c>
      <c r="P66" s="282">
        <v>84</v>
      </c>
      <c r="Q66" s="282">
        <v>748</v>
      </c>
      <c r="R66" s="282">
        <v>651</v>
      </c>
      <c r="S66" s="282">
        <v>767</v>
      </c>
      <c r="T66" s="282">
        <v>604</v>
      </c>
    </row>
    <row r="67" spans="1:20" x14ac:dyDescent="0.2">
      <c r="A67" s="282" t="s">
        <v>914</v>
      </c>
      <c r="B67" s="282" t="s">
        <v>915</v>
      </c>
      <c r="C67" s="282" t="s">
        <v>422</v>
      </c>
      <c r="D67" s="282" t="s">
        <v>423</v>
      </c>
      <c r="E67" s="282" t="s">
        <v>302</v>
      </c>
      <c r="F67" s="282" t="s">
        <v>428</v>
      </c>
      <c r="G67" s="282">
        <v>0</v>
      </c>
      <c r="H67" s="282">
        <v>2273</v>
      </c>
      <c r="I67" s="282">
        <v>6589</v>
      </c>
      <c r="J67" s="282">
        <v>609</v>
      </c>
      <c r="K67" s="282">
        <v>860</v>
      </c>
      <c r="L67" s="282">
        <v>83</v>
      </c>
      <c r="M67" s="282">
        <v>721</v>
      </c>
      <c r="N67" s="282">
        <v>187</v>
      </c>
      <c r="O67" s="282">
        <v>1407</v>
      </c>
      <c r="P67" s="282">
        <v>123</v>
      </c>
      <c r="Q67" s="282">
        <v>1380</v>
      </c>
      <c r="R67" s="282">
        <v>1193</v>
      </c>
      <c r="S67" s="282">
        <v>1383</v>
      </c>
      <c r="T67" s="282">
        <v>1102</v>
      </c>
    </row>
    <row r="68" spans="1:20" x14ac:dyDescent="0.2">
      <c r="A68" s="282" t="s">
        <v>914</v>
      </c>
      <c r="B68" s="282" t="s">
        <v>915</v>
      </c>
      <c r="C68" s="282" t="s">
        <v>422</v>
      </c>
      <c r="D68" s="282" t="s">
        <v>423</v>
      </c>
      <c r="E68" s="282" t="s">
        <v>319</v>
      </c>
      <c r="F68" s="282" t="s">
        <v>429</v>
      </c>
      <c r="G68" s="282">
        <v>0</v>
      </c>
      <c r="H68" s="282">
        <v>674</v>
      </c>
      <c r="I68" s="282">
        <v>1781</v>
      </c>
      <c r="J68" s="282">
        <v>236</v>
      </c>
      <c r="K68" s="282">
        <v>184</v>
      </c>
      <c r="L68" s="282">
        <v>32</v>
      </c>
      <c r="M68" s="282">
        <v>222</v>
      </c>
      <c r="N68" s="282">
        <v>59</v>
      </c>
      <c r="O68" s="282">
        <v>312</v>
      </c>
      <c r="P68" s="282">
        <v>55</v>
      </c>
      <c r="Q68" s="282">
        <v>377</v>
      </c>
      <c r="R68" s="282">
        <v>320</v>
      </c>
      <c r="S68" s="282">
        <v>391</v>
      </c>
      <c r="T68" s="282">
        <v>310</v>
      </c>
    </row>
    <row r="69" spans="1:20" x14ac:dyDescent="0.2">
      <c r="A69" s="282" t="s">
        <v>914</v>
      </c>
      <c r="B69" s="282" t="s">
        <v>915</v>
      </c>
      <c r="C69" s="282" t="s">
        <v>422</v>
      </c>
      <c r="D69" s="282" t="s">
        <v>423</v>
      </c>
      <c r="E69" s="282" t="s">
        <v>372</v>
      </c>
      <c r="F69" s="282" t="s">
        <v>430</v>
      </c>
      <c r="G69" s="282">
        <v>0</v>
      </c>
      <c r="H69" s="282">
        <v>1191</v>
      </c>
      <c r="I69" s="282">
        <v>3027</v>
      </c>
      <c r="J69" s="282">
        <v>390</v>
      </c>
      <c r="K69" s="282">
        <v>396</v>
      </c>
      <c r="L69" s="282">
        <v>60</v>
      </c>
      <c r="M69" s="282">
        <v>345</v>
      </c>
      <c r="N69" s="282">
        <v>68</v>
      </c>
      <c r="O69" s="282">
        <v>660</v>
      </c>
      <c r="P69" s="282">
        <v>89</v>
      </c>
      <c r="Q69" s="282">
        <v>673</v>
      </c>
      <c r="R69" s="282">
        <v>558</v>
      </c>
      <c r="S69" s="282">
        <v>675</v>
      </c>
      <c r="T69" s="282">
        <v>511</v>
      </c>
    </row>
    <row r="70" spans="1:20" x14ac:dyDescent="0.2">
      <c r="A70" s="282" t="s">
        <v>914</v>
      </c>
      <c r="B70" s="282" t="s">
        <v>915</v>
      </c>
      <c r="C70" s="282" t="s">
        <v>422</v>
      </c>
      <c r="D70" s="282" t="s">
        <v>423</v>
      </c>
      <c r="E70" s="282" t="s">
        <v>374</v>
      </c>
      <c r="F70" s="282" t="s">
        <v>431</v>
      </c>
      <c r="G70" s="282">
        <v>0</v>
      </c>
      <c r="H70" s="282">
        <v>913</v>
      </c>
      <c r="I70" s="282">
        <v>2650</v>
      </c>
      <c r="J70" s="282">
        <v>200</v>
      </c>
      <c r="K70" s="282">
        <v>257</v>
      </c>
      <c r="L70" s="282">
        <v>43</v>
      </c>
      <c r="M70" s="282">
        <v>413</v>
      </c>
      <c r="N70" s="282">
        <v>81</v>
      </c>
      <c r="O70" s="282">
        <v>367</v>
      </c>
      <c r="P70" s="282">
        <v>52</v>
      </c>
      <c r="Q70" s="282">
        <v>460</v>
      </c>
      <c r="R70" s="282">
        <v>374</v>
      </c>
      <c r="S70" s="282">
        <v>435</v>
      </c>
      <c r="T70" s="282">
        <v>320</v>
      </c>
    </row>
    <row r="71" spans="1:20" x14ac:dyDescent="0.2">
      <c r="A71" s="282" t="s">
        <v>914</v>
      </c>
      <c r="B71" s="282" t="s">
        <v>915</v>
      </c>
      <c r="C71" s="282" t="s">
        <v>422</v>
      </c>
      <c r="D71" s="282" t="s">
        <v>423</v>
      </c>
      <c r="E71" s="282" t="s">
        <v>321</v>
      </c>
      <c r="F71" s="282" t="s">
        <v>432</v>
      </c>
      <c r="G71" s="282">
        <v>0</v>
      </c>
      <c r="H71" s="282">
        <v>1834</v>
      </c>
      <c r="I71" s="282">
        <v>5356</v>
      </c>
      <c r="J71" s="282">
        <v>414</v>
      </c>
      <c r="K71" s="282">
        <v>508</v>
      </c>
      <c r="L71" s="282">
        <v>79</v>
      </c>
      <c r="M71" s="282">
        <v>833</v>
      </c>
      <c r="N71" s="282">
        <v>178</v>
      </c>
      <c r="O71" s="282">
        <v>800</v>
      </c>
      <c r="P71" s="282">
        <v>84</v>
      </c>
      <c r="Q71" s="282">
        <v>827</v>
      </c>
      <c r="R71" s="282">
        <v>677</v>
      </c>
      <c r="S71" s="282">
        <v>805</v>
      </c>
      <c r="T71" s="282">
        <v>559</v>
      </c>
    </row>
    <row r="72" spans="1:20" x14ac:dyDescent="0.2">
      <c r="A72" s="282" t="s">
        <v>914</v>
      </c>
      <c r="B72" s="282" t="s">
        <v>915</v>
      </c>
      <c r="C72" s="282" t="s">
        <v>422</v>
      </c>
      <c r="D72" s="282" t="s">
        <v>423</v>
      </c>
      <c r="E72" s="282" t="s">
        <v>329</v>
      </c>
      <c r="F72" s="282" t="s">
        <v>433</v>
      </c>
      <c r="G72" s="282">
        <v>0</v>
      </c>
      <c r="H72" s="282">
        <v>1094</v>
      </c>
      <c r="I72" s="282">
        <v>3181</v>
      </c>
      <c r="J72" s="282">
        <v>255</v>
      </c>
      <c r="K72" s="282">
        <v>284</v>
      </c>
      <c r="L72" s="282">
        <v>52</v>
      </c>
      <c r="M72" s="282">
        <v>503</v>
      </c>
      <c r="N72" s="282">
        <v>124</v>
      </c>
      <c r="O72" s="282">
        <v>368</v>
      </c>
      <c r="P72" s="282">
        <v>66</v>
      </c>
      <c r="Q72" s="282">
        <v>501</v>
      </c>
      <c r="R72" s="282">
        <v>410</v>
      </c>
      <c r="S72" s="282">
        <v>500</v>
      </c>
      <c r="T72" s="282">
        <v>371</v>
      </c>
    </row>
    <row r="73" spans="1:20" x14ac:dyDescent="0.2">
      <c r="A73" s="282" t="s">
        <v>914</v>
      </c>
      <c r="B73" s="282" t="s">
        <v>915</v>
      </c>
      <c r="C73" s="282" t="s">
        <v>422</v>
      </c>
      <c r="D73" s="282" t="s">
        <v>423</v>
      </c>
      <c r="E73" s="282" t="s">
        <v>331</v>
      </c>
      <c r="F73" s="282" t="s">
        <v>434</v>
      </c>
      <c r="G73" s="282">
        <v>0</v>
      </c>
      <c r="H73" s="282">
        <v>1013</v>
      </c>
      <c r="I73" s="282">
        <v>2643</v>
      </c>
      <c r="J73" s="282">
        <v>333</v>
      </c>
      <c r="K73" s="282">
        <v>247</v>
      </c>
      <c r="L73" s="282">
        <v>53</v>
      </c>
      <c r="M73" s="282">
        <v>380</v>
      </c>
      <c r="N73" s="282">
        <v>84</v>
      </c>
      <c r="O73" s="282">
        <v>327</v>
      </c>
      <c r="P73" s="282">
        <v>112</v>
      </c>
      <c r="Q73" s="282">
        <v>513</v>
      </c>
      <c r="R73" s="282">
        <v>411</v>
      </c>
      <c r="S73" s="282">
        <v>517</v>
      </c>
      <c r="T73" s="282">
        <v>387</v>
      </c>
    </row>
    <row r="74" spans="1:20" x14ac:dyDescent="0.2">
      <c r="A74" s="282" t="s">
        <v>914</v>
      </c>
      <c r="B74" s="282" t="s">
        <v>915</v>
      </c>
      <c r="C74" s="282" t="s">
        <v>422</v>
      </c>
      <c r="D74" s="282" t="s">
        <v>423</v>
      </c>
      <c r="E74" s="282" t="s">
        <v>333</v>
      </c>
      <c r="F74" s="282" t="s">
        <v>435</v>
      </c>
      <c r="G74" s="282">
        <v>0</v>
      </c>
      <c r="H74" s="282">
        <v>561</v>
      </c>
      <c r="I74" s="282">
        <v>1423</v>
      </c>
      <c r="J74" s="282">
        <v>195</v>
      </c>
      <c r="K74" s="282">
        <v>167</v>
      </c>
      <c r="L74" s="282">
        <v>32</v>
      </c>
      <c r="M74" s="282">
        <v>167</v>
      </c>
      <c r="N74" s="282">
        <v>33</v>
      </c>
      <c r="O74" s="282">
        <v>249</v>
      </c>
      <c r="P74" s="282">
        <v>60</v>
      </c>
      <c r="Q74" s="282">
        <v>306</v>
      </c>
      <c r="R74" s="282">
        <v>264</v>
      </c>
      <c r="S74" s="282">
        <v>328</v>
      </c>
      <c r="T74" s="282">
        <v>236</v>
      </c>
    </row>
    <row r="75" spans="1:20" x14ac:dyDescent="0.2">
      <c r="A75" s="282" t="s">
        <v>914</v>
      </c>
      <c r="B75" s="282" t="s">
        <v>915</v>
      </c>
      <c r="C75" s="282" t="s">
        <v>422</v>
      </c>
      <c r="D75" s="282" t="s">
        <v>423</v>
      </c>
      <c r="E75" s="282" t="s">
        <v>335</v>
      </c>
      <c r="F75" s="282" t="s">
        <v>436</v>
      </c>
      <c r="G75" s="282">
        <v>0</v>
      </c>
      <c r="H75" s="282">
        <v>906</v>
      </c>
      <c r="I75" s="282">
        <v>2348</v>
      </c>
      <c r="J75" s="282">
        <v>293</v>
      </c>
      <c r="K75" s="282">
        <v>316</v>
      </c>
      <c r="L75" s="282">
        <v>59</v>
      </c>
      <c r="M75" s="282">
        <v>238</v>
      </c>
      <c r="N75" s="282">
        <v>83</v>
      </c>
      <c r="O75" s="282">
        <v>562</v>
      </c>
      <c r="P75" s="282">
        <v>69</v>
      </c>
      <c r="Q75" s="282">
        <v>517</v>
      </c>
      <c r="R75" s="282">
        <v>434</v>
      </c>
      <c r="S75" s="282">
        <v>523</v>
      </c>
      <c r="T75" s="282">
        <v>391</v>
      </c>
    </row>
    <row r="76" spans="1:20" x14ac:dyDescent="0.2">
      <c r="A76" s="282" t="s">
        <v>914</v>
      </c>
      <c r="B76" s="282" t="s">
        <v>915</v>
      </c>
      <c r="C76" s="282" t="s">
        <v>422</v>
      </c>
      <c r="D76" s="282" t="s">
        <v>423</v>
      </c>
      <c r="E76" s="282" t="s">
        <v>336</v>
      </c>
      <c r="F76" s="282" t="s">
        <v>437</v>
      </c>
      <c r="G76" s="282">
        <v>0</v>
      </c>
      <c r="H76" s="282">
        <v>1200</v>
      </c>
      <c r="I76" s="282">
        <v>3176</v>
      </c>
      <c r="J76" s="282">
        <v>400</v>
      </c>
      <c r="K76" s="282">
        <v>367</v>
      </c>
      <c r="L76" s="282">
        <v>40</v>
      </c>
      <c r="M76" s="282">
        <v>393</v>
      </c>
      <c r="N76" s="282">
        <v>101</v>
      </c>
      <c r="O76" s="282">
        <v>605</v>
      </c>
      <c r="P76" s="282">
        <v>84</v>
      </c>
      <c r="Q76" s="282">
        <v>671</v>
      </c>
      <c r="R76" s="282">
        <v>566</v>
      </c>
      <c r="S76" s="282">
        <v>660</v>
      </c>
      <c r="T76" s="282">
        <v>511</v>
      </c>
    </row>
    <row r="77" spans="1:20" x14ac:dyDescent="0.2">
      <c r="A77" s="282" t="s">
        <v>914</v>
      </c>
      <c r="B77" s="282" t="s">
        <v>915</v>
      </c>
      <c r="C77" s="282" t="s">
        <v>422</v>
      </c>
      <c r="D77" s="282" t="s">
        <v>423</v>
      </c>
      <c r="E77" s="282" t="s">
        <v>383</v>
      </c>
      <c r="F77" s="282" t="s">
        <v>438</v>
      </c>
      <c r="G77" s="282">
        <v>0</v>
      </c>
      <c r="H77" s="282">
        <v>814</v>
      </c>
      <c r="I77" s="282">
        <v>2272</v>
      </c>
      <c r="J77" s="282">
        <v>227</v>
      </c>
      <c r="K77" s="282">
        <v>171</v>
      </c>
      <c r="L77" s="282">
        <v>42</v>
      </c>
      <c r="M77" s="282">
        <v>374</v>
      </c>
      <c r="N77" s="282">
        <v>84</v>
      </c>
      <c r="O77" s="282">
        <v>224</v>
      </c>
      <c r="P77" s="282">
        <v>55</v>
      </c>
      <c r="Q77" s="282">
        <v>371</v>
      </c>
      <c r="R77" s="282">
        <v>310</v>
      </c>
      <c r="S77" s="282">
        <v>360</v>
      </c>
      <c r="T77" s="282">
        <v>268</v>
      </c>
    </row>
    <row r="78" spans="1:20" x14ac:dyDescent="0.2">
      <c r="A78" s="282" t="s">
        <v>914</v>
      </c>
      <c r="B78" s="282" t="s">
        <v>915</v>
      </c>
      <c r="C78" s="282" t="s">
        <v>440</v>
      </c>
      <c r="D78" s="282" t="s">
        <v>441</v>
      </c>
      <c r="E78" s="282" t="s">
        <v>294</v>
      </c>
      <c r="F78" s="282" t="s">
        <v>442</v>
      </c>
      <c r="G78" s="282">
        <v>0</v>
      </c>
      <c r="H78" s="282">
        <v>1134</v>
      </c>
      <c r="I78" s="282">
        <v>2867</v>
      </c>
      <c r="J78" s="282">
        <v>413</v>
      </c>
      <c r="K78" s="282">
        <v>439</v>
      </c>
      <c r="L78" s="282">
        <v>53</v>
      </c>
      <c r="M78" s="282">
        <v>229</v>
      </c>
      <c r="N78" s="282">
        <v>64</v>
      </c>
      <c r="O78" s="282">
        <v>814</v>
      </c>
      <c r="P78" s="282">
        <v>82</v>
      </c>
      <c r="Q78" s="282">
        <v>625</v>
      </c>
      <c r="R78" s="282">
        <v>563</v>
      </c>
      <c r="S78" s="282">
        <v>694</v>
      </c>
      <c r="T78" s="282">
        <v>520</v>
      </c>
    </row>
    <row r="79" spans="1:20" x14ac:dyDescent="0.2">
      <c r="A79" s="282" t="s">
        <v>914</v>
      </c>
      <c r="B79" s="282" t="s">
        <v>915</v>
      </c>
      <c r="C79" s="282" t="s">
        <v>440</v>
      </c>
      <c r="D79" s="282" t="s">
        <v>441</v>
      </c>
      <c r="E79" s="282" t="s">
        <v>296</v>
      </c>
      <c r="F79" s="282" t="s">
        <v>443</v>
      </c>
      <c r="G79" s="282">
        <v>0</v>
      </c>
      <c r="H79" s="282">
        <v>1213</v>
      </c>
      <c r="I79" s="282">
        <v>2691</v>
      </c>
      <c r="J79" s="282">
        <v>535</v>
      </c>
      <c r="K79" s="282">
        <v>399</v>
      </c>
      <c r="L79" s="282">
        <v>49</v>
      </c>
      <c r="M79" s="282">
        <v>230</v>
      </c>
      <c r="N79" s="282">
        <v>63</v>
      </c>
      <c r="O79" s="282">
        <v>816</v>
      </c>
      <c r="P79" s="282">
        <v>94</v>
      </c>
      <c r="Q79" s="282">
        <v>692</v>
      </c>
      <c r="R79" s="282">
        <v>613</v>
      </c>
      <c r="S79" s="282">
        <v>757</v>
      </c>
      <c r="T79" s="282">
        <v>581</v>
      </c>
    </row>
    <row r="80" spans="1:20" x14ac:dyDescent="0.2">
      <c r="A80" s="282" t="s">
        <v>914</v>
      </c>
      <c r="B80" s="282" t="s">
        <v>915</v>
      </c>
      <c r="C80" s="282" t="s">
        <v>440</v>
      </c>
      <c r="D80" s="282" t="s">
        <v>441</v>
      </c>
      <c r="E80" s="282" t="s">
        <v>298</v>
      </c>
      <c r="F80" s="282" t="s">
        <v>444</v>
      </c>
      <c r="G80" s="282">
        <v>0</v>
      </c>
      <c r="H80" s="282">
        <v>616</v>
      </c>
      <c r="I80" s="282">
        <v>1323</v>
      </c>
      <c r="J80" s="282">
        <v>291</v>
      </c>
      <c r="K80" s="282">
        <v>175</v>
      </c>
      <c r="L80" s="282">
        <v>30</v>
      </c>
      <c r="M80" s="282">
        <v>120</v>
      </c>
      <c r="N80" s="282">
        <v>20</v>
      </c>
      <c r="O80" s="282">
        <v>383</v>
      </c>
      <c r="P80" s="282">
        <v>57</v>
      </c>
      <c r="Q80" s="282">
        <v>358</v>
      </c>
      <c r="R80" s="282">
        <v>314</v>
      </c>
      <c r="S80" s="282">
        <v>369</v>
      </c>
      <c r="T80" s="282">
        <v>293</v>
      </c>
    </row>
    <row r="81" spans="1:20" x14ac:dyDescent="0.2">
      <c r="A81" s="282" t="s">
        <v>914</v>
      </c>
      <c r="B81" s="282" t="s">
        <v>915</v>
      </c>
      <c r="C81" s="282" t="s">
        <v>440</v>
      </c>
      <c r="D81" s="282" t="s">
        <v>441</v>
      </c>
      <c r="E81" s="282" t="s">
        <v>300</v>
      </c>
      <c r="F81" s="282" t="s">
        <v>445</v>
      </c>
      <c r="G81" s="282">
        <v>0</v>
      </c>
      <c r="H81" s="282">
        <v>686</v>
      </c>
      <c r="I81" s="282">
        <v>1658</v>
      </c>
      <c r="J81" s="282">
        <v>282</v>
      </c>
      <c r="K81" s="282">
        <v>213</v>
      </c>
      <c r="L81" s="282">
        <v>32</v>
      </c>
      <c r="M81" s="282">
        <v>159</v>
      </c>
      <c r="N81" s="282">
        <v>53</v>
      </c>
      <c r="O81" s="282">
        <v>390</v>
      </c>
      <c r="P81" s="282">
        <v>63</v>
      </c>
      <c r="Q81" s="282">
        <v>444</v>
      </c>
      <c r="R81" s="282">
        <v>386</v>
      </c>
      <c r="S81" s="282">
        <v>451</v>
      </c>
      <c r="T81" s="282">
        <v>361</v>
      </c>
    </row>
    <row r="82" spans="1:20" x14ac:dyDescent="0.2">
      <c r="A82" s="282" t="s">
        <v>914</v>
      </c>
      <c r="B82" s="282" t="s">
        <v>915</v>
      </c>
      <c r="C82" s="282" t="s">
        <v>440</v>
      </c>
      <c r="D82" s="282" t="s">
        <v>441</v>
      </c>
      <c r="E82" s="282" t="s">
        <v>302</v>
      </c>
      <c r="F82" s="282" t="s">
        <v>446</v>
      </c>
      <c r="G82" s="282">
        <v>0</v>
      </c>
      <c r="H82" s="282">
        <v>1269</v>
      </c>
      <c r="I82" s="282">
        <v>3199</v>
      </c>
      <c r="J82" s="282">
        <v>465</v>
      </c>
      <c r="K82" s="282">
        <v>474</v>
      </c>
      <c r="L82" s="282">
        <v>56</v>
      </c>
      <c r="M82" s="282">
        <v>274</v>
      </c>
      <c r="N82" s="282">
        <v>82</v>
      </c>
      <c r="O82" s="282">
        <v>790</v>
      </c>
      <c r="P82" s="282">
        <v>85</v>
      </c>
      <c r="Q82" s="282">
        <v>785</v>
      </c>
      <c r="R82" s="282">
        <v>682</v>
      </c>
      <c r="S82" s="282">
        <v>789</v>
      </c>
      <c r="T82" s="282">
        <v>611</v>
      </c>
    </row>
    <row r="83" spans="1:20" x14ac:dyDescent="0.2">
      <c r="A83" s="282" t="s">
        <v>914</v>
      </c>
      <c r="B83" s="282" t="s">
        <v>915</v>
      </c>
      <c r="C83" s="282" t="s">
        <v>440</v>
      </c>
      <c r="D83" s="282" t="s">
        <v>441</v>
      </c>
      <c r="E83" s="282" t="s">
        <v>367</v>
      </c>
      <c r="F83" s="282" t="s">
        <v>447</v>
      </c>
      <c r="G83" s="282">
        <v>0</v>
      </c>
      <c r="H83" s="282">
        <v>1190</v>
      </c>
      <c r="I83" s="282">
        <v>3110</v>
      </c>
      <c r="J83" s="282">
        <v>433</v>
      </c>
      <c r="K83" s="282">
        <v>372</v>
      </c>
      <c r="L83" s="282">
        <v>43</v>
      </c>
      <c r="M83" s="282">
        <v>342</v>
      </c>
      <c r="N83" s="282">
        <v>109</v>
      </c>
      <c r="O83" s="282">
        <v>608</v>
      </c>
      <c r="P83" s="282">
        <v>179</v>
      </c>
      <c r="Q83" s="282">
        <v>658</v>
      </c>
      <c r="R83" s="282">
        <v>563</v>
      </c>
      <c r="S83" s="282">
        <v>727</v>
      </c>
      <c r="T83" s="282">
        <v>547</v>
      </c>
    </row>
    <row r="84" spans="1:20" x14ac:dyDescent="0.2">
      <c r="A84" s="282" t="s">
        <v>914</v>
      </c>
      <c r="B84" s="282" t="s">
        <v>915</v>
      </c>
      <c r="C84" s="282" t="s">
        <v>440</v>
      </c>
      <c r="D84" s="282" t="s">
        <v>441</v>
      </c>
      <c r="E84" s="282" t="s">
        <v>369</v>
      </c>
      <c r="F84" s="282" t="s">
        <v>448</v>
      </c>
      <c r="G84" s="282">
        <v>0</v>
      </c>
      <c r="H84" s="282">
        <v>861</v>
      </c>
      <c r="I84" s="282">
        <v>2550</v>
      </c>
      <c r="J84" s="282">
        <v>210</v>
      </c>
      <c r="K84" s="282">
        <v>245</v>
      </c>
      <c r="L84" s="282">
        <v>37</v>
      </c>
      <c r="M84" s="282">
        <v>369</v>
      </c>
      <c r="N84" s="282">
        <v>128</v>
      </c>
      <c r="O84" s="282">
        <v>416</v>
      </c>
      <c r="P84" s="282">
        <v>37</v>
      </c>
      <c r="Q84" s="282">
        <v>451</v>
      </c>
      <c r="R84" s="282">
        <v>389</v>
      </c>
      <c r="S84" s="282">
        <v>474</v>
      </c>
      <c r="T84" s="282">
        <v>338</v>
      </c>
    </row>
    <row r="85" spans="1:20" x14ac:dyDescent="0.2">
      <c r="A85" s="282" t="s">
        <v>914</v>
      </c>
      <c r="B85" s="282" t="s">
        <v>915</v>
      </c>
      <c r="C85" s="282" t="s">
        <v>440</v>
      </c>
      <c r="D85" s="282" t="s">
        <v>441</v>
      </c>
      <c r="E85" s="282" t="s">
        <v>449</v>
      </c>
      <c r="F85" s="282" t="s">
        <v>450</v>
      </c>
      <c r="G85" s="282">
        <v>0</v>
      </c>
      <c r="H85" s="282">
        <v>1033</v>
      </c>
      <c r="I85" s="282">
        <v>2697</v>
      </c>
      <c r="J85" s="282">
        <v>362</v>
      </c>
      <c r="K85" s="282">
        <v>243</v>
      </c>
      <c r="L85" s="282">
        <v>36</v>
      </c>
      <c r="M85" s="282">
        <v>392</v>
      </c>
      <c r="N85" s="282">
        <v>94</v>
      </c>
      <c r="O85" s="282">
        <v>321</v>
      </c>
      <c r="P85" s="282">
        <v>76</v>
      </c>
      <c r="Q85" s="282">
        <v>486</v>
      </c>
      <c r="R85" s="282">
        <v>415</v>
      </c>
      <c r="S85" s="282">
        <v>499</v>
      </c>
      <c r="T85" s="282">
        <v>379</v>
      </c>
    </row>
    <row r="86" spans="1:20" x14ac:dyDescent="0.2">
      <c r="A86" s="282" t="s">
        <v>914</v>
      </c>
      <c r="B86" s="282" t="s">
        <v>915</v>
      </c>
      <c r="C86" s="282" t="s">
        <v>440</v>
      </c>
      <c r="D86" s="282" t="s">
        <v>441</v>
      </c>
      <c r="E86" s="282" t="s">
        <v>451</v>
      </c>
      <c r="F86" s="282" t="s">
        <v>452</v>
      </c>
      <c r="G86" s="282">
        <v>0</v>
      </c>
      <c r="H86" s="282">
        <v>895</v>
      </c>
      <c r="I86" s="282">
        <v>2488</v>
      </c>
      <c r="J86" s="282">
        <v>261</v>
      </c>
      <c r="K86" s="282">
        <v>247</v>
      </c>
      <c r="L86" s="282">
        <v>37</v>
      </c>
      <c r="M86" s="282">
        <v>350</v>
      </c>
      <c r="N86" s="282">
        <v>85</v>
      </c>
      <c r="O86" s="282">
        <v>327</v>
      </c>
      <c r="P86" s="282">
        <v>65</v>
      </c>
      <c r="Q86" s="282">
        <v>397</v>
      </c>
      <c r="R86" s="282">
        <v>336</v>
      </c>
      <c r="S86" s="282">
        <v>428</v>
      </c>
      <c r="T86" s="282">
        <v>309</v>
      </c>
    </row>
    <row r="87" spans="1:20" x14ac:dyDescent="0.2">
      <c r="A87" s="282" t="s">
        <v>914</v>
      </c>
      <c r="B87" s="282" t="s">
        <v>915</v>
      </c>
      <c r="C87" s="282" t="s">
        <v>440</v>
      </c>
      <c r="D87" s="282" t="s">
        <v>441</v>
      </c>
      <c r="E87" s="282" t="s">
        <v>453</v>
      </c>
      <c r="F87" s="282" t="s">
        <v>454</v>
      </c>
      <c r="G87" s="282">
        <v>3</v>
      </c>
      <c r="H87" s="282"/>
      <c r="I87" s="282"/>
      <c r="J87" s="282"/>
      <c r="K87" s="282"/>
      <c r="L87" s="282"/>
      <c r="M87" s="282"/>
      <c r="N87" s="282"/>
      <c r="O87" s="282"/>
      <c r="P87" s="282"/>
      <c r="Q87" s="282"/>
      <c r="R87" s="282"/>
      <c r="S87" s="282"/>
      <c r="T87" s="282"/>
    </row>
    <row r="88" spans="1:20" x14ac:dyDescent="0.2">
      <c r="A88" s="282" t="s">
        <v>914</v>
      </c>
      <c r="B88" s="282" t="s">
        <v>915</v>
      </c>
      <c r="C88" s="282" t="s">
        <v>440</v>
      </c>
      <c r="D88" s="282" t="s">
        <v>441</v>
      </c>
      <c r="E88" s="282" t="s">
        <v>319</v>
      </c>
      <c r="F88" s="282" t="s">
        <v>455</v>
      </c>
      <c r="G88" s="282">
        <v>0</v>
      </c>
      <c r="H88" s="282">
        <v>873</v>
      </c>
      <c r="I88" s="282">
        <v>2233</v>
      </c>
      <c r="J88" s="282">
        <v>281</v>
      </c>
      <c r="K88" s="282">
        <v>199</v>
      </c>
      <c r="L88" s="282">
        <v>60</v>
      </c>
      <c r="M88" s="282">
        <v>333</v>
      </c>
      <c r="N88" s="282">
        <v>73</v>
      </c>
      <c r="O88" s="282">
        <v>218</v>
      </c>
      <c r="P88" s="282">
        <v>72</v>
      </c>
      <c r="Q88" s="282">
        <v>451</v>
      </c>
      <c r="R88" s="282">
        <v>390</v>
      </c>
      <c r="S88" s="282">
        <v>457</v>
      </c>
      <c r="T88" s="282">
        <v>365</v>
      </c>
    </row>
    <row r="89" spans="1:20" x14ac:dyDescent="0.2">
      <c r="A89" s="282" t="s">
        <v>914</v>
      </c>
      <c r="B89" s="282" t="s">
        <v>915</v>
      </c>
      <c r="C89" s="282" t="s">
        <v>440</v>
      </c>
      <c r="D89" s="282" t="s">
        <v>441</v>
      </c>
      <c r="E89" s="282" t="s">
        <v>372</v>
      </c>
      <c r="F89" s="282" t="s">
        <v>456</v>
      </c>
      <c r="G89" s="282">
        <v>0</v>
      </c>
      <c r="H89" s="282">
        <v>1114</v>
      </c>
      <c r="I89" s="282">
        <v>2895</v>
      </c>
      <c r="J89" s="282">
        <v>326</v>
      </c>
      <c r="K89" s="282">
        <v>353</v>
      </c>
      <c r="L89" s="282">
        <v>45</v>
      </c>
      <c r="M89" s="282">
        <v>390</v>
      </c>
      <c r="N89" s="282">
        <v>89</v>
      </c>
      <c r="O89" s="282">
        <v>519</v>
      </c>
      <c r="P89" s="282">
        <v>82</v>
      </c>
      <c r="Q89" s="282">
        <v>640</v>
      </c>
      <c r="R89" s="282">
        <v>543</v>
      </c>
      <c r="S89" s="282">
        <v>641</v>
      </c>
      <c r="T89" s="282">
        <v>478</v>
      </c>
    </row>
    <row r="90" spans="1:20" x14ac:dyDescent="0.2">
      <c r="A90" s="282" t="s">
        <v>914</v>
      </c>
      <c r="B90" s="282" t="s">
        <v>915</v>
      </c>
      <c r="C90" s="282" t="s">
        <v>440</v>
      </c>
      <c r="D90" s="282" t="s">
        <v>441</v>
      </c>
      <c r="E90" s="282" t="s">
        <v>374</v>
      </c>
      <c r="F90" s="282" t="s">
        <v>457</v>
      </c>
      <c r="G90" s="282">
        <v>0</v>
      </c>
      <c r="H90" s="282"/>
      <c r="I90" s="282"/>
      <c r="J90" s="282"/>
      <c r="K90" s="282"/>
      <c r="L90" s="282"/>
      <c r="M90" s="282"/>
      <c r="N90" s="282"/>
      <c r="O90" s="282"/>
      <c r="P90" s="282"/>
      <c r="Q90" s="282"/>
      <c r="R90" s="282"/>
      <c r="S90" s="282"/>
      <c r="T90" s="282"/>
    </row>
    <row r="91" spans="1:20" x14ac:dyDescent="0.2">
      <c r="A91" s="282" t="s">
        <v>920</v>
      </c>
      <c r="B91" s="282" t="s">
        <v>921</v>
      </c>
      <c r="C91" s="282" t="s">
        <v>459</v>
      </c>
      <c r="D91" s="282" t="s">
        <v>460</v>
      </c>
      <c r="E91" s="282" t="s">
        <v>294</v>
      </c>
      <c r="F91" s="282" t="s">
        <v>461</v>
      </c>
      <c r="G91" s="282">
        <v>0</v>
      </c>
      <c r="H91" s="282">
        <v>512</v>
      </c>
      <c r="I91" s="282">
        <v>1306</v>
      </c>
      <c r="J91" s="282">
        <v>189</v>
      </c>
      <c r="K91" s="282">
        <v>137</v>
      </c>
      <c r="L91" s="282">
        <v>17</v>
      </c>
      <c r="M91" s="282">
        <v>169</v>
      </c>
      <c r="N91" s="282">
        <v>36</v>
      </c>
      <c r="O91" s="282">
        <v>275</v>
      </c>
      <c r="P91" s="282">
        <v>30</v>
      </c>
      <c r="Q91" s="282">
        <v>198</v>
      </c>
      <c r="R91" s="282">
        <v>168</v>
      </c>
      <c r="S91" s="282">
        <v>218</v>
      </c>
      <c r="T91" s="282">
        <v>173</v>
      </c>
    </row>
    <row r="92" spans="1:20" x14ac:dyDescent="0.2">
      <c r="A92" s="282" t="s">
        <v>920</v>
      </c>
      <c r="B92" s="282" t="s">
        <v>921</v>
      </c>
      <c r="C92" s="282" t="s">
        <v>459</v>
      </c>
      <c r="D92" s="282" t="s">
        <v>460</v>
      </c>
      <c r="E92" s="282" t="s">
        <v>296</v>
      </c>
      <c r="F92" s="282" t="s">
        <v>462</v>
      </c>
      <c r="G92" s="282">
        <v>0</v>
      </c>
      <c r="H92" s="282">
        <v>887</v>
      </c>
      <c r="I92" s="282">
        <v>2105</v>
      </c>
      <c r="J92" s="282">
        <v>374</v>
      </c>
      <c r="K92" s="282">
        <v>289</v>
      </c>
      <c r="L92" s="282">
        <v>35</v>
      </c>
      <c r="M92" s="282">
        <v>189</v>
      </c>
      <c r="N92" s="282">
        <v>47</v>
      </c>
      <c r="O92" s="282">
        <v>567</v>
      </c>
      <c r="P92" s="282">
        <v>37</v>
      </c>
      <c r="Q92" s="282">
        <v>409</v>
      </c>
      <c r="R92" s="282">
        <v>334</v>
      </c>
      <c r="S92" s="282">
        <v>416</v>
      </c>
      <c r="T92" s="282">
        <v>317</v>
      </c>
    </row>
    <row r="93" spans="1:20" x14ac:dyDescent="0.2">
      <c r="A93" s="282" t="s">
        <v>920</v>
      </c>
      <c r="B93" s="282" t="s">
        <v>921</v>
      </c>
      <c r="C93" s="282" t="s">
        <v>459</v>
      </c>
      <c r="D93" s="282" t="s">
        <v>460</v>
      </c>
      <c r="E93" s="282" t="s">
        <v>298</v>
      </c>
      <c r="F93" s="282" t="s">
        <v>463</v>
      </c>
      <c r="G93" s="282">
        <v>0</v>
      </c>
      <c r="H93" s="282">
        <v>438</v>
      </c>
      <c r="I93" s="282">
        <v>1148</v>
      </c>
      <c r="J93" s="282">
        <v>154</v>
      </c>
      <c r="K93" s="282">
        <v>87</v>
      </c>
      <c r="L93" s="282">
        <v>17</v>
      </c>
      <c r="M93" s="282">
        <v>180</v>
      </c>
      <c r="N93" s="282">
        <v>49</v>
      </c>
      <c r="O93" s="282">
        <v>212</v>
      </c>
      <c r="P93" s="282">
        <v>19</v>
      </c>
      <c r="Q93" s="282">
        <v>130</v>
      </c>
      <c r="R93" s="282">
        <v>112</v>
      </c>
      <c r="S93" s="282">
        <v>149</v>
      </c>
      <c r="T93" s="282">
        <v>113</v>
      </c>
    </row>
    <row r="94" spans="1:20" x14ac:dyDescent="0.2">
      <c r="A94" s="282" t="s">
        <v>920</v>
      </c>
      <c r="B94" s="282" t="s">
        <v>921</v>
      </c>
      <c r="C94" s="282" t="s">
        <v>459</v>
      </c>
      <c r="D94" s="282" t="s">
        <v>460</v>
      </c>
      <c r="E94" s="282" t="s">
        <v>300</v>
      </c>
      <c r="F94" s="282" t="s">
        <v>464</v>
      </c>
      <c r="G94" s="282">
        <v>0</v>
      </c>
      <c r="H94" s="282">
        <v>428</v>
      </c>
      <c r="I94" s="282">
        <v>1091</v>
      </c>
      <c r="J94" s="282">
        <v>141</v>
      </c>
      <c r="K94" s="282">
        <v>94</v>
      </c>
      <c r="L94" s="282">
        <v>24</v>
      </c>
      <c r="M94" s="282">
        <v>169</v>
      </c>
      <c r="N94" s="282">
        <v>37</v>
      </c>
      <c r="O94" s="282">
        <v>212</v>
      </c>
      <c r="P94" s="282">
        <v>23</v>
      </c>
      <c r="Q94" s="282">
        <v>118</v>
      </c>
      <c r="R94" s="282">
        <v>100</v>
      </c>
      <c r="S94" s="282">
        <v>150</v>
      </c>
      <c r="T94" s="282">
        <v>100</v>
      </c>
    </row>
    <row r="95" spans="1:20" x14ac:dyDescent="0.2">
      <c r="A95" s="282" t="s">
        <v>920</v>
      </c>
      <c r="B95" s="282" t="s">
        <v>921</v>
      </c>
      <c r="C95" s="282" t="s">
        <v>459</v>
      </c>
      <c r="D95" s="282" t="s">
        <v>460</v>
      </c>
      <c r="E95" s="282" t="s">
        <v>302</v>
      </c>
      <c r="F95" s="282" t="s">
        <v>465</v>
      </c>
      <c r="G95" s="282">
        <v>0</v>
      </c>
      <c r="H95" s="282">
        <v>1279</v>
      </c>
      <c r="I95" s="282">
        <v>2951</v>
      </c>
      <c r="J95" s="282">
        <v>578</v>
      </c>
      <c r="K95" s="282">
        <v>327</v>
      </c>
      <c r="L95" s="282">
        <v>76</v>
      </c>
      <c r="M95" s="282">
        <v>298</v>
      </c>
      <c r="N95" s="282">
        <v>78</v>
      </c>
      <c r="O95" s="282">
        <v>887</v>
      </c>
      <c r="P95" s="282">
        <v>76</v>
      </c>
      <c r="Q95" s="282">
        <v>550</v>
      </c>
      <c r="R95" s="282">
        <v>458</v>
      </c>
      <c r="S95" s="282">
        <v>593</v>
      </c>
      <c r="T95" s="282">
        <v>428</v>
      </c>
    </row>
    <row r="96" spans="1:20" x14ac:dyDescent="0.2">
      <c r="A96" s="282" t="s">
        <v>920</v>
      </c>
      <c r="B96" s="282" t="s">
        <v>921</v>
      </c>
      <c r="C96" s="282" t="s">
        <v>459</v>
      </c>
      <c r="D96" s="282" t="s">
        <v>460</v>
      </c>
      <c r="E96" s="282" t="s">
        <v>367</v>
      </c>
      <c r="F96" s="282" t="s">
        <v>466</v>
      </c>
      <c r="G96" s="282">
        <v>0</v>
      </c>
      <c r="H96" s="282">
        <v>772</v>
      </c>
      <c r="I96" s="282">
        <v>1703</v>
      </c>
      <c r="J96" s="282">
        <v>373</v>
      </c>
      <c r="K96" s="282">
        <v>217</v>
      </c>
      <c r="L96" s="282">
        <v>51</v>
      </c>
      <c r="M96" s="282">
        <v>131</v>
      </c>
      <c r="N96" s="282">
        <v>40</v>
      </c>
      <c r="O96" s="282">
        <v>569</v>
      </c>
      <c r="P96" s="282">
        <v>52</v>
      </c>
      <c r="Q96" s="282">
        <v>399</v>
      </c>
      <c r="R96" s="282">
        <v>345</v>
      </c>
      <c r="S96" s="282">
        <v>432</v>
      </c>
      <c r="T96" s="282">
        <v>349</v>
      </c>
    </row>
    <row r="97" spans="1:20" x14ac:dyDescent="0.2">
      <c r="A97" s="282" t="s">
        <v>920</v>
      </c>
      <c r="B97" s="282" t="s">
        <v>921</v>
      </c>
      <c r="C97" s="282" t="s">
        <v>459</v>
      </c>
      <c r="D97" s="282" t="s">
        <v>460</v>
      </c>
      <c r="E97" s="282" t="s">
        <v>369</v>
      </c>
      <c r="F97" s="282" t="s">
        <v>467</v>
      </c>
      <c r="G97" s="282">
        <v>0</v>
      </c>
      <c r="H97" s="282">
        <v>940</v>
      </c>
      <c r="I97" s="282">
        <v>1867</v>
      </c>
      <c r="J97" s="282">
        <v>500</v>
      </c>
      <c r="K97" s="282">
        <v>229</v>
      </c>
      <c r="L97" s="282">
        <v>67</v>
      </c>
      <c r="M97" s="282">
        <v>144</v>
      </c>
      <c r="N97" s="282">
        <v>34</v>
      </c>
      <c r="O97" s="282">
        <v>701</v>
      </c>
      <c r="P97" s="282">
        <v>80</v>
      </c>
      <c r="Q97" s="282">
        <v>386</v>
      </c>
      <c r="R97" s="282">
        <v>321</v>
      </c>
      <c r="S97" s="282">
        <v>433</v>
      </c>
      <c r="T97" s="282">
        <v>325</v>
      </c>
    </row>
    <row r="98" spans="1:20" x14ac:dyDescent="0.2">
      <c r="A98" s="282" t="s">
        <v>920</v>
      </c>
      <c r="B98" s="282" t="s">
        <v>921</v>
      </c>
      <c r="C98" s="282" t="s">
        <v>459</v>
      </c>
      <c r="D98" s="282" t="s">
        <v>460</v>
      </c>
      <c r="E98" s="282" t="s">
        <v>449</v>
      </c>
      <c r="F98" s="282" t="s">
        <v>468</v>
      </c>
      <c r="G98" s="282">
        <v>0</v>
      </c>
      <c r="H98" s="282">
        <v>678</v>
      </c>
      <c r="I98" s="282">
        <v>1478</v>
      </c>
      <c r="J98" s="282">
        <v>342</v>
      </c>
      <c r="K98" s="282">
        <v>181</v>
      </c>
      <c r="L98" s="282">
        <v>40</v>
      </c>
      <c r="M98" s="282">
        <v>115</v>
      </c>
      <c r="N98" s="282">
        <v>39</v>
      </c>
      <c r="O98" s="282">
        <v>478</v>
      </c>
      <c r="P98" s="282">
        <v>38</v>
      </c>
      <c r="Q98" s="282">
        <v>331</v>
      </c>
      <c r="R98" s="282">
        <v>286</v>
      </c>
      <c r="S98" s="282">
        <v>345</v>
      </c>
      <c r="T98" s="282">
        <v>275</v>
      </c>
    </row>
    <row r="99" spans="1:20" x14ac:dyDescent="0.2">
      <c r="A99" s="282" t="s">
        <v>920</v>
      </c>
      <c r="B99" s="282" t="s">
        <v>921</v>
      </c>
      <c r="C99" s="282" t="s">
        <v>459</v>
      </c>
      <c r="D99" s="282" t="s">
        <v>460</v>
      </c>
      <c r="E99" s="282" t="s">
        <v>451</v>
      </c>
      <c r="F99" s="282" t="s">
        <v>469</v>
      </c>
      <c r="G99" s="282">
        <v>0</v>
      </c>
      <c r="H99" s="282">
        <v>732</v>
      </c>
      <c r="I99" s="282">
        <v>1477</v>
      </c>
      <c r="J99" s="282">
        <v>375</v>
      </c>
      <c r="K99" s="282">
        <v>203</v>
      </c>
      <c r="L99" s="282">
        <v>38</v>
      </c>
      <c r="M99" s="282">
        <v>116</v>
      </c>
      <c r="N99" s="282">
        <v>23</v>
      </c>
      <c r="O99" s="282">
        <v>545</v>
      </c>
      <c r="P99" s="282">
        <v>47</v>
      </c>
      <c r="Q99" s="282">
        <v>284</v>
      </c>
      <c r="R99" s="282">
        <v>231</v>
      </c>
      <c r="S99" s="282">
        <v>300</v>
      </c>
      <c r="T99" s="282">
        <v>226</v>
      </c>
    </row>
    <row r="100" spans="1:20" x14ac:dyDescent="0.2">
      <c r="A100" s="282" t="s">
        <v>920</v>
      </c>
      <c r="B100" s="282" t="s">
        <v>921</v>
      </c>
      <c r="C100" s="282" t="s">
        <v>459</v>
      </c>
      <c r="D100" s="282" t="s">
        <v>460</v>
      </c>
      <c r="E100" s="282" t="s">
        <v>453</v>
      </c>
      <c r="F100" s="282" t="s">
        <v>470</v>
      </c>
      <c r="G100" s="282">
        <v>0</v>
      </c>
      <c r="H100" s="282">
        <v>576</v>
      </c>
      <c r="I100" s="282">
        <v>1271</v>
      </c>
      <c r="J100" s="282">
        <v>256</v>
      </c>
      <c r="K100" s="282">
        <v>134</v>
      </c>
      <c r="L100" s="282">
        <v>33</v>
      </c>
      <c r="M100" s="282">
        <v>153</v>
      </c>
      <c r="N100" s="282">
        <v>38</v>
      </c>
      <c r="O100" s="282">
        <v>330</v>
      </c>
      <c r="P100" s="282">
        <v>47</v>
      </c>
      <c r="Q100" s="282">
        <v>224</v>
      </c>
      <c r="R100" s="282">
        <v>200</v>
      </c>
      <c r="S100" s="282">
        <v>279</v>
      </c>
      <c r="T100" s="282">
        <v>218</v>
      </c>
    </row>
    <row r="101" spans="1:20" x14ac:dyDescent="0.2">
      <c r="A101" s="282" t="s">
        <v>920</v>
      </c>
      <c r="B101" s="282" t="s">
        <v>921</v>
      </c>
      <c r="C101" s="282" t="s">
        <v>459</v>
      </c>
      <c r="D101" s="282" t="s">
        <v>460</v>
      </c>
      <c r="E101" s="282" t="s">
        <v>471</v>
      </c>
      <c r="F101" s="282" t="s">
        <v>472</v>
      </c>
      <c r="G101" s="282">
        <v>0</v>
      </c>
      <c r="H101" s="282">
        <v>293</v>
      </c>
      <c r="I101" s="282">
        <v>672</v>
      </c>
      <c r="J101" s="282">
        <v>131</v>
      </c>
      <c r="K101" s="282">
        <v>55</v>
      </c>
      <c r="L101" s="282">
        <v>7</v>
      </c>
      <c r="M101" s="282">
        <v>100</v>
      </c>
      <c r="N101" s="282">
        <v>17</v>
      </c>
      <c r="O101" s="282">
        <v>130</v>
      </c>
      <c r="P101" s="282">
        <v>21</v>
      </c>
      <c r="Q101" s="282">
        <v>62</v>
      </c>
      <c r="R101" s="282">
        <v>55</v>
      </c>
      <c r="S101" s="282">
        <v>84</v>
      </c>
      <c r="T101" s="282">
        <v>61</v>
      </c>
    </row>
    <row r="102" spans="1:20" x14ac:dyDescent="0.2">
      <c r="A102" s="282" t="s">
        <v>920</v>
      </c>
      <c r="B102" s="282" t="s">
        <v>921</v>
      </c>
      <c r="C102" s="282" t="s">
        <v>459</v>
      </c>
      <c r="D102" s="282" t="s">
        <v>460</v>
      </c>
      <c r="E102" s="282" t="s">
        <v>473</v>
      </c>
      <c r="F102" s="282" t="s">
        <v>474</v>
      </c>
      <c r="G102" s="282">
        <v>0</v>
      </c>
      <c r="H102" s="282">
        <v>426</v>
      </c>
      <c r="I102" s="282">
        <v>904</v>
      </c>
      <c r="J102" s="282">
        <v>217</v>
      </c>
      <c r="K102" s="282">
        <v>78</v>
      </c>
      <c r="L102" s="282">
        <v>15</v>
      </c>
      <c r="M102" s="282">
        <v>116</v>
      </c>
      <c r="N102" s="282">
        <v>22</v>
      </c>
      <c r="O102" s="282">
        <v>257</v>
      </c>
      <c r="P102" s="282">
        <v>31</v>
      </c>
      <c r="Q102" s="282">
        <v>117</v>
      </c>
      <c r="R102" s="282">
        <v>101</v>
      </c>
      <c r="S102" s="282">
        <v>133</v>
      </c>
      <c r="T102" s="282">
        <v>99</v>
      </c>
    </row>
    <row r="103" spans="1:20" x14ac:dyDescent="0.2">
      <c r="A103" s="282" t="s">
        <v>920</v>
      </c>
      <c r="B103" s="282" t="s">
        <v>921</v>
      </c>
      <c r="C103" s="282" t="s">
        <v>459</v>
      </c>
      <c r="D103" s="282" t="s">
        <v>460</v>
      </c>
      <c r="E103" s="282" t="s">
        <v>475</v>
      </c>
      <c r="F103" s="282" t="s">
        <v>476</v>
      </c>
      <c r="G103" s="282">
        <v>0</v>
      </c>
      <c r="H103" s="282">
        <v>545</v>
      </c>
      <c r="I103" s="282">
        <v>1193</v>
      </c>
      <c r="J103" s="282">
        <v>258</v>
      </c>
      <c r="K103" s="282">
        <v>144</v>
      </c>
      <c r="L103" s="282">
        <v>19</v>
      </c>
      <c r="M103" s="282">
        <v>124</v>
      </c>
      <c r="N103" s="282">
        <v>19</v>
      </c>
      <c r="O103" s="282">
        <v>301</v>
      </c>
      <c r="P103" s="282">
        <v>53</v>
      </c>
      <c r="Q103" s="282">
        <v>206</v>
      </c>
      <c r="R103" s="282">
        <v>178</v>
      </c>
      <c r="S103" s="282">
        <v>246</v>
      </c>
      <c r="T103" s="282">
        <v>187</v>
      </c>
    </row>
    <row r="104" spans="1:20" x14ac:dyDescent="0.2">
      <c r="A104" s="282" t="s">
        <v>920</v>
      </c>
      <c r="B104" s="282" t="s">
        <v>921</v>
      </c>
      <c r="C104" s="282" t="s">
        <v>459</v>
      </c>
      <c r="D104" s="282" t="s">
        <v>460</v>
      </c>
      <c r="E104" s="282" t="s">
        <v>477</v>
      </c>
      <c r="F104" s="282" t="s">
        <v>478</v>
      </c>
      <c r="G104" s="282">
        <v>0</v>
      </c>
      <c r="H104" s="282">
        <v>1178</v>
      </c>
      <c r="I104" s="282">
        <v>2746</v>
      </c>
      <c r="J104" s="282">
        <v>486</v>
      </c>
      <c r="K104" s="282">
        <v>388</v>
      </c>
      <c r="L104" s="282">
        <v>43</v>
      </c>
      <c r="M104" s="282">
        <v>261</v>
      </c>
      <c r="N104" s="282">
        <v>66</v>
      </c>
      <c r="O104" s="282">
        <v>826</v>
      </c>
      <c r="P104" s="282">
        <v>90</v>
      </c>
      <c r="Q104" s="282">
        <v>506</v>
      </c>
      <c r="R104" s="282">
        <v>406</v>
      </c>
      <c r="S104" s="282">
        <v>556</v>
      </c>
      <c r="T104" s="282">
        <v>396</v>
      </c>
    </row>
    <row r="105" spans="1:20" x14ac:dyDescent="0.2">
      <c r="A105" s="282" t="s">
        <v>920</v>
      </c>
      <c r="B105" s="282" t="s">
        <v>921</v>
      </c>
      <c r="C105" s="282" t="s">
        <v>459</v>
      </c>
      <c r="D105" s="282" t="s">
        <v>460</v>
      </c>
      <c r="E105" s="282" t="s">
        <v>479</v>
      </c>
      <c r="F105" s="282" t="s">
        <v>480</v>
      </c>
      <c r="G105" s="282">
        <v>0</v>
      </c>
      <c r="H105" s="282">
        <v>437</v>
      </c>
      <c r="I105" s="282">
        <v>924</v>
      </c>
      <c r="J105" s="282">
        <v>218</v>
      </c>
      <c r="K105" s="282">
        <v>108</v>
      </c>
      <c r="L105" s="282">
        <v>20</v>
      </c>
      <c r="M105" s="282">
        <v>91</v>
      </c>
      <c r="N105" s="282">
        <v>23</v>
      </c>
      <c r="O105" s="282">
        <v>271</v>
      </c>
      <c r="P105" s="282">
        <v>39</v>
      </c>
      <c r="Q105" s="282">
        <v>175</v>
      </c>
      <c r="R105" s="282">
        <v>140</v>
      </c>
      <c r="S105" s="282">
        <v>192</v>
      </c>
      <c r="T105" s="282">
        <v>141</v>
      </c>
    </row>
    <row r="106" spans="1:20" x14ac:dyDescent="0.2">
      <c r="A106" s="282" t="s">
        <v>920</v>
      </c>
      <c r="B106" s="282" t="s">
        <v>921</v>
      </c>
      <c r="C106" s="282" t="s">
        <v>459</v>
      </c>
      <c r="D106" s="282" t="s">
        <v>460</v>
      </c>
      <c r="E106" s="282" t="s">
        <v>481</v>
      </c>
      <c r="F106" s="282" t="s">
        <v>482</v>
      </c>
      <c r="G106" s="282">
        <v>0</v>
      </c>
      <c r="H106" s="282">
        <v>464</v>
      </c>
      <c r="I106" s="282">
        <v>1211</v>
      </c>
      <c r="J106" s="282">
        <v>133</v>
      </c>
      <c r="K106" s="282">
        <v>135</v>
      </c>
      <c r="L106" s="282">
        <v>13</v>
      </c>
      <c r="M106" s="282">
        <v>183</v>
      </c>
      <c r="N106" s="282">
        <v>31</v>
      </c>
      <c r="O106" s="282">
        <v>212</v>
      </c>
      <c r="P106" s="282">
        <v>32</v>
      </c>
      <c r="Q106" s="282">
        <v>133</v>
      </c>
      <c r="R106" s="282">
        <v>110</v>
      </c>
      <c r="S106" s="282">
        <v>162</v>
      </c>
      <c r="T106" s="282">
        <v>119</v>
      </c>
    </row>
    <row r="107" spans="1:20" x14ac:dyDescent="0.2">
      <c r="A107" s="282" t="s">
        <v>920</v>
      </c>
      <c r="B107" s="282" t="s">
        <v>921</v>
      </c>
      <c r="C107" s="282" t="s">
        <v>459</v>
      </c>
      <c r="D107" s="282" t="s">
        <v>460</v>
      </c>
      <c r="E107" s="282" t="s">
        <v>319</v>
      </c>
      <c r="F107" s="282" t="s">
        <v>483</v>
      </c>
      <c r="G107" s="282">
        <v>0</v>
      </c>
      <c r="H107" s="282">
        <v>1170</v>
      </c>
      <c r="I107" s="282">
        <v>2768</v>
      </c>
      <c r="J107" s="282">
        <v>456</v>
      </c>
      <c r="K107" s="282">
        <v>403</v>
      </c>
      <c r="L107" s="282">
        <v>53</v>
      </c>
      <c r="M107" s="282">
        <v>258</v>
      </c>
      <c r="N107" s="282">
        <v>47</v>
      </c>
      <c r="O107" s="282">
        <v>783</v>
      </c>
      <c r="P107" s="282">
        <v>76</v>
      </c>
      <c r="Q107" s="282">
        <v>502</v>
      </c>
      <c r="R107" s="282">
        <v>419</v>
      </c>
      <c r="S107" s="282">
        <v>553</v>
      </c>
      <c r="T107" s="282">
        <v>393</v>
      </c>
    </row>
    <row r="108" spans="1:20" x14ac:dyDescent="0.2">
      <c r="A108" s="282" t="s">
        <v>920</v>
      </c>
      <c r="B108" s="282" t="s">
        <v>921</v>
      </c>
      <c r="C108" s="282" t="s">
        <v>459</v>
      </c>
      <c r="D108" s="282" t="s">
        <v>460</v>
      </c>
      <c r="E108" s="282" t="s">
        <v>372</v>
      </c>
      <c r="F108" s="282" t="s">
        <v>484</v>
      </c>
      <c r="G108" s="282">
        <v>0</v>
      </c>
      <c r="H108" s="282">
        <v>829</v>
      </c>
      <c r="I108" s="282">
        <v>2121</v>
      </c>
      <c r="J108" s="282">
        <v>274</v>
      </c>
      <c r="K108" s="282">
        <v>248</v>
      </c>
      <c r="L108" s="282">
        <v>33</v>
      </c>
      <c r="M108" s="282">
        <v>274</v>
      </c>
      <c r="N108" s="282">
        <v>59</v>
      </c>
      <c r="O108" s="282">
        <v>472</v>
      </c>
      <c r="P108" s="282">
        <v>28</v>
      </c>
      <c r="Q108" s="282">
        <v>325</v>
      </c>
      <c r="R108" s="282">
        <v>259</v>
      </c>
      <c r="S108" s="282">
        <v>329</v>
      </c>
      <c r="T108" s="282">
        <v>233</v>
      </c>
    </row>
    <row r="109" spans="1:20" x14ac:dyDescent="0.2">
      <c r="A109" s="282" t="s">
        <v>920</v>
      </c>
      <c r="B109" s="282" t="s">
        <v>921</v>
      </c>
      <c r="C109" s="282" t="s">
        <v>459</v>
      </c>
      <c r="D109" s="282" t="s">
        <v>460</v>
      </c>
      <c r="E109" s="282" t="s">
        <v>374</v>
      </c>
      <c r="F109" s="282" t="s">
        <v>485</v>
      </c>
      <c r="G109" s="282">
        <v>3</v>
      </c>
      <c r="H109" s="282"/>
      <c r="I109" s="282"/>
      <c r="J109" s="282"/>
      <c r="K109" s="282"/>
      <c r="L109" s="282"/>
      <c r="M109" s="282"/>
      <c r="N109" s="282"/>
      <c r="O109" s="282"/>
      <c r="P109" s="282"/>
      <c r="Q109" s="282"/>
      <c r="R109" s="282"/>
      <c r="S109" s="282"/>
      <c r="T109" s="282"/>
    </row>
    <row r="110" spans="1:20" x14ac:dyDescent="0.2">
      <c r="A110" s="282" t="s">
        <v>920</v>
      </c>
      <c r="B110" s="282" t="s">
        <v>921</v>
      </c>
      <c r="C110" s="282" t="s">
        <v>459</v>
      </c>
      <c r="D110" s="282" t="s">
        <v>460</v>
      </c>
      <c r="E110" s="282" t="s">
        <v>321</v>
      </c>
      <c r="F110" s="282" t="s">
        <v>486</v>
      </c>
      <c r="G110" s="282">
        <v>0</v>
      </c>
      <c r="H110" s="282">
        <v>414</v>
      </c>
      <c r="I110" s="282">
        <v>1079</v>
      </c>
      <c r="J110" s="282">
        <v>141</v>
      </c>
      <c r="K110" s="282">
        <v>97</v>
      </c>
      <c r="L110" s="282">
        <v>11</v>
      </c>
      <c r="M110" s="282">
        <v>165</v>
      </c>
      <c r="N110" s="282">
        <v>41</v>
      </c>
      <c r="O110" s="282">
        <v>84</v>
      </c>
      <c r="P110" s="282">
        <v>19</v>
      </c>
      <c r="Q110" s="282">
        <v>188</v>
      </c>
      <c r="R110" s="282">
        <v>151</v>
      </c>
      <c r="S110" s="282">
        <v>176</v>
      </c>
      <c r="T110" s="282">
        <v>139</v>
      </c>
    </row>
    <row r="111" spans="1:20" x14ac:dyDescent="0.2">
      <c r="A111" s="282" t="s">
        <v>920</v>
      </c>
      <c r="B111" s="282" t="s">
        <v>921</v>
      </c>
      <c r="C111" s="282" t="s">
        <v>459</v>
      </c>
      <c r="D111" s="282" t="s">
        <v>460</v>
      </c>
      <c r="E111" s="282" t="s">
        <v>323</v>
      </c>
      <c r="F111" s="282" t="s">
        <v>487</v>
      </c>
      <c r="G111" s="282">
        <v>3</v>
      </c>
      <c r="H111" s="282"/>
      <c r="I111" s="282"/>
      <c r="J111" s="282"/>
      <c r="K111" s="282"/>
      <c r="L111" s="282"/>
      <c r="M111" s="282"/>
      <c r="N111" s="282"/>
      <c r="O111" s="282"/>
      <c r="P111" s="282"/>
      <c r="Q111" s="282"/>
      <c r="R111" s="282"/>
      <c r="S111" s="282"/>
      <c r="T111" s="282"/>
    </row>
    <row r="112" spans="1:20" x14ac:dyDescent="0.2">
      <c r="A112" s="282" t="s">
        <v>920</v>
      </c>
      <c r="B112" s="282" t="s">
        <v>921</v>
      </c>
      <c r="C112" s="282" t="s">
        <v>459</v>
      </c>
      <c r="D112" s="282" t="s">
        <v>460</v>
      </c>
      <c r="E112" s="282" t="s">
        <v>329</v>
      </c>
      <c r="F112" s="282" t="s">
        <v>488</v>
      </c>
      <c r="G112" s="282">
        <v>0</v>
      </c>
      <c r="H112" s="282">
        <v>262</v>
      </c>
      <c r="I112" s="282">
        <v>689</v>
      </c>
      <c r="J112" s="282">
        <v>92</v>
      </c>
      <c r="K112" s="282">
        <v>43</v>
      </c>
      <c r="L112" s="282">
        <v>5</v>
      </c>
      <c r="M112" s="282">
        <v>122</v>
      </c>
      <c r="N112" s="282">
        <v>24</v>
      </c>
      <c r="O112" s="282">
        <v>62</v>
      </c>
      <c r="P112" s="282">
        <v>33</v>
      </c>
      <c r="Q112" s="282">
        <v>80</v>
      </c>
      <c r="R112" s="282">
        <v>67</v>
      </c>
      <c r="S112" s="282">
        <v>99</v>
      </c>
      <c r="T112" s="282">
        <v>80</v>
      </c>
    </row>
    <row r="113" spans="1:20" x14ac:dyDescent="0.2">
      <c r="A113" s="282" t="s">
        <v>920</v>
      </c>
      <c r="B113" s="282" t="s">
        <v>921</v>
      </c>
      <c r="C113" s="282" t="s">
        <v>459</v>
      </c>
      <c r="D113" s="282" t="s">
        <v>460</v>
      </c>
      <c r="E113" s="282" t="s">
        <v>345</v>
      </c>
      <c r="F113" s="282" t="s">
        <v>489</v>
      </c>
      <c r="G113" s="282">
        <v>0</v>
      </c>
      <c r="H113" s="282">
        <v>538</v>
      </c>
      <c r="I113" s="282">
        <v>1330</v>
      </c>
      <c r="J113" s="282">
        <v>207</v>
      </c>
      <c r="K113" s="282">
        <v>121</v>
      </c>
      <c r="L113" s="282">
        <v>18</v>
      </c>
      <c r="M113" s="282">
        <v>192</v>
      </c>
      <c r="N113" s="282">
        <v>40</v>
      </c>
      <c r="O113" s="282">
        <v>186</v>
      </c>
      <c r="P113" s="282">
        <v>63</v>
      </c>
      <c r="Q113" s="282">
        <v>225</v>
      </c>
      <c r="R113" s="282">
        <v>182</v>
      </c>
      <c r="S113" s="282">
        <v>260</v>
      </c>
      <c r="T113" s="282">
        <v>194</v>
      </c>
    </row>
    <row r="114" spans="1:20" x14ac:dyDescent="0.2">
      <c r="A114" s="282" t="s">
        <v>920</v>
      </c>
      <c r="B114" s="282" t="s">
        <v>921</v>
      </c>
      <c r="C114" s="282" t="s">
        <v>459</v>
      </c>
      <c r="D114" s="282" t="s">
        <v>460</v>
      </c>
      <c r="E114" s="282" t="s">
        <v>331</v>
      </c>
      <c r="F114" s="282" t="s">
        <v>491</v>
      </c>
      <c r="G114" s="282">
        <v>0</v>
      </c>
      <c r="H114" s="282">
        <v>943</v>
      </c>
      <c r="I114" s="282">
        <v>1869</v>
      </c>
      <c r="J114" s="282">
        <v>522</v>
      </c>
      <c r="K114" s="282">
        <v>222</v>
      </c>
      <c r="L114" s="282">
        <v>45</v>
      </c>
      <c r="M114" s="282">
        <v>154</v>
      </c>
      <c r="N114" s="282">
        <v>42</v>
      </c>
      <c r="O114" s="282">
        <v>660</v>
      </c>
      <c r="P114" s="282">
        <v>67</v>
      </c>
      <c r="Q114" s="282">
        <v>419</v>
      </c>
      <c r="R114" s="282">
        <v>345</v>
      </c>
      <c r="S114" s="282">
        <v>450</v>
      </c>
      <c r="T114" s="282">
        <v>359</v>
      </c>
    </row>
    <row r="115" spans="1:20" x14ac:dyDescent="0.2">
      <c r="A115" s="282" t="s">
        <v>920</v>
      </c>
      <c r="B115" s="282" t="s">
        <v>921</v>
      </c>
      <c r="C115" s="282" t="s">
        <v>459</v>
      </c>
      <c r="D115" s="282" t="s">
        <v>460</v>
      </c>
      <c r="E115" s="282" t="s">
        <v>348</v>
      </c>
      <c r="F115" s="282" t="s">
        <v>492</v>
      </c>
      <c r="G115" s="282">
        <v>0</v>
      </c>
      <c r="H115" s="282">
        <v>636</v>
      </c>
      <c r="I115" s="282">
        <v>1293</v>
      </c>
      <c r="J115" s="282">
        <v>345</v>
      </c>
      <c r="K115" s="282">
        <v>149</v>
      </c>
      <c r="L115" s="282">
        <v>30</v>
      </c>
      <c r="M115" s="282">
        <v>112</v>
      </c>
      <c r="N115" s="282">
        <v>26</v>
      </c>
      <c r="O115" s="282">
        <v>382</v>
      </c>
      <c r="P115" s="282">
        <v>37</v>
      </c>
      <c r="Q115" s="282">
        <v>301</v>
      </c>
      <c r="R115" s="282">
        <v>251</v>
      </c>
      <c r="S115" s="282">
        <v>323</v>
      </c>
      <c r="T115" s="282">
        <v>249</v>
      </c>
    </row>
    <row r="116" spans="1:20" x14ac:dyDescent="0.2">
      <c r="A116" s="282" t="s">
        <v>920</v>
      </c>
      <c r="B116" s="282" t="s">
        <v>921</v>
      </c>
      <c r="C116" s="282" t="s">
        <v>459</v>
      </c>
      <c r="D116" s="282" t="s">
        <v>460</v>
      </c>
      <c r="E116" s="282" t="s">
        <v>350</v>
      </c>
      <c r="F116" s="282" t="s">
        <v>493</v>
      </c>
      <c r="G116" s="282">
        <v>0</v>
      </c>
      <c r="H116" s="282">
        <v>695</v>
      </c>
      <c r="I116" s="282">
        <v>1745</v>
      </c>
      <c r="J116" s="282">
        <v>270</v>
      </c>
      <c r="K116" s="282">
        <v>215</v>
      </c>
      <c r="L116" s="282">
        <v>33</v>
      </c>
      <c r="M116" s="282">
        <v>177</v>
      </c>
      <c r="N116" s="282">
        <v>30</v>
      </c>
      <c r="O116" s="282">
        <v>463</v>
      </c>
      <c r="P116" s="282">
        <v>20</v>
      </c>
      <c r="Q116" s="282">
        <v>312</v>
      </c>
      <c r="R116" s="282">
        <v>252</v>
      </c>
      <c r="S116" s="282">
        <v>310</v>
      </c>
      <c r="T116" s="282">
        <v>243</v>
      </c>
    </row>
    <row r="117" spans="1:20" x14ac:dyDescent="0.2">
      <c r="A117" s="282" t="s">
        <v>920</v>
      </c>
      <c r="B117" s="282" t="s">
        <v>921</v>
      </c>
      <c r="C117" s="282" t="s">
        <v>459</v>
      </c>
      <c r="D117" s="282" t="s">
        <v>460</v>
      </c>
      <c r="E117" s="282" t="s">
        <v>352</v>
      </c>
      <c r="F117" s="282" t="s">
        <v>494</v>
      </c>
      <c r="G117" s="282">
        <v>0</v>
      </c>
      <c r="H117" s="282">
        <v>1158</v>
      </c>
      <c r="I117" s="282">
        <v>2980</v>
      </c>
      <c r="J117" s="282">
        <v>366</v>
      </c>
      <c r="K117" s="282">
        <v>415</v>
      </c>
      <c r="L117" s="282">
        <v>44</v>
      </c>
      <c r="M117" s="282">
        <v>333</v>
      </c>
      <c r="N117" s="282">
        <v>66</v>
      </c>
      <c r="O117" s="282">
        <v>748</v>
      </c>
      <c r="P117" s="282">
        <v>57</v>
      </c>
      <c r="Q117" s="282">
        <v>480</v>
      </c>
      <c r="R117" s="282">
        <v>371</v>
      </c>
      <c r="S117" s="282">
        <v>480</v>
      </c>
      <c r="T117" s="282">
        <v>329</v>
      </c>
    </row>
    <row r="118" spans="1:20" x14ac:dyDescent="0.2">
      <c r="A118" s="282" t="s">
        <v>920</v>
      </c>
      <c r="B118" s="282" t="s">
        <v>921</v>
      </c>
      <c r="C118" s="282" t="s">
        <v>459</v>
      </c>
      <c r="D118" s="282" t="s">
        <v>460</v>
      </c>
      <c r="E118" s="282" t="s">
        <v>495</v>
      </c>
      <c r="F118" s="282" t="s">
        <v>496</v>
      </c>
      <c r="G118" s="282">
        <v>0</v>
      </c>
      <c r="H118" s="282">
        <v>790</v>
      </c>
      <c r="I118" s="282">
        <v>1811</v>
      </c>
      <c r="J118" s="282">
        <v>299</v>
      </c>
      <c r="K118" s="282">
        <v>294</v>
      </c>
      <c r="L118" s="282">
        <v>32</v>
      </c>
      <c r="M118" s="282">
        <v>165</v>
      </c>
      <c r="N118" s="282">
        <v>40</v>
      </c>
      <c r="O118" s="282">
        <v>549</v>
      </c>
      <c r="P118" s="282">
        <v>38</v>
      </c>
      <c r="Q118" s="282">
        <v>376</v>
      </c>
      <c r="R118" s="282">
        <v>297</v>
      </c>
      <c r="S118" s="282">
        <v>390</v>
      </c>
      <c r="T118" s="282">
        <v>287</v>
      </c>
    </row>
    <row r="119" spans="1:20" x14ac:dyDescent="0.2">
      <c r="A119" s="282" t="s">
        <v>920</v>
      </c>
      <c r="B119" s="282" t="s">
        <v>921</v>
      </c>
      <c r="C119" s="282" t="s">
        <v>459</v>
      </c>
      <c r="D119" s="282" t="s">
        <v>460</v>
      </c>
      <c r="E119" s="282" t="s">
        <v>333</v>
      </c>
      <c r="F119" s="282" t="s">
        <v>497</v>
      </c>
      <c r="G119" s="282">
        <v>0</v>
      </c>
      <c r="H119" s="282">
        <v>1396</v>
      </c>
      <c r="I119" s="282">
        <v>2980</v>
      </c>
      <c r="J119" s="282">
        <v>635</v>
      </c>
      <c r="K119" s="282">
        <v>406</v>
      </c>
      <c r="L119" s="282">
        <v>75</v>
      </c>
      <c r="M119" s="282">
        <v>280</v>
      </c>
      <c r="N119" s="282">
        <v>52</v>
      </c>
      <c r="O119" s="282">
        <v>945</v>
      </c>
      <c r="P119" s="282">
        <v>95</v>
      </c>
      <c r="Q119" s="282">
        <v>649</v>
      </c>
      <c r="R119" s="282">
        <v>544</v>
      </c>
      <c r="S119" s="282">
        <v>679</v>
      </c>
      <c r="T119" s="282">
        <v>500</v>
      </c>
    </row>
    <row r="120" spans="1:20" x14ac:dyDescent="0.2">
      <c r="A120" s="282" t="s">
        <v>920</v>
      </c>
      <c r="B120" s="282" t="s">
        <v>921</v>
      </c>
      <c r="C120" s="282" t="s">
        <v>459</v>
      </c>
      <c r="D120" s="282" t="s">
        <v>460</v>
      </c>
      <c r="E120" s="282" t="s">
        <v>335</v>
      </c>
      <c r="F120" s="282" t="s">
        <v>498</v>
      </c>
      <c r="G120" s="282">
        <v>0</v>
      </c>
      <c r="H120" s="282">
        <v>1151</v>
      </c>
      <c r="I120" s="282">
        <v>2622</v>
      </c>
      <c r="J120" s="282">
        <v>498</v>
      </c>
      <c r="K120" s="282">
        <v>389</v>
      </c>
      <c r="L120" s="282">
        <v>55</v>
      </c>
      <c r="M120" s="282">
        <v>209</v>
      </c>
      <c r="N120" s="282">
        <v>53</v>
      </c>
      <c r="O120" s="282">
        <v>831</v>
      </c>
      <c r="P120" s="282">
        <v>77</v>
      </c>
      <c r="Q120" s="282">
        <v>577</v>
      </c>
      <c r="R120" s="282">
        <v>471</v>
      </c>
      <c r="S120" s="282">
        <v>602</v>
      </c>
      <c r="T120" s="282">
        <v>434</v>
      </c>
    </row>
    <row r="121" spans="1:20" x14ac:dyDescent="0.2">
      <c r="A121" s="282" t="s">
        <v>920</v>
      </c>
      <c r="B121" s="282" t="s">
        <v>921</v>
      </c>
      <c r="C121" s="282" t="s">
        <v>459</v>
      </c>
      <c r="D121" s="282" t="s">
        <v>460</v>
      </c>
      <c r="E121" s="282" t="s">
        <v>499</v>
      </c>
      <c r="F121" s="282" t="s">
        <v>500</v>
      </c>
      <c r="G121" s="282">
        <v>0</v>
      </c>
      <c r="H121" s="282">
        <v>1116</v>
      </c>
      <c r="I121" s="282">
        <v>2575</v>
      </c>
      <c r="J121" s="282">
        <v>474</v>
      </c>
      <c r="K121" s="282">
        <v>328</v>
      </c>
      <c r="L121" s="282">
        <v>65</v>
      </c>
      <c r="M121" s="282">
        <v>249</v>
      </c>
      <c r="N121" s="282">
        <v>57</v>
      </c>
      <c r="O121" s="282">
        <v>759</v>
      </c>
      <c r="P121" s="282">
        <v>68</v>
      </c>
      <c r="Q121" s="282">
        <v>554</v>
      </c>
      <c r="R121" s="282">
        <v>479</v>
      </c>
      <c r="S121" s="282">
        <v>586</v>
      </c>
      <c r="T121" s="282">
        <v>459</v>
      </c>
    </row>
    <row r="122" spans="1:20" x14ac:dyDescent="0.2">
      <c r="A122" s="282" t="s">
        <v>920</v>
      </c>
      <c r="B122" s="282" t="s">
        <v>921</v>
      </c>
      <c r="C122" s="282" t="s">
        <v>459</v>
      </c>
      <c r="D122" s="282" t="s">
        <v>460</v>
      </c>
      <c r="E122" s="282" t="s">
        <v>501</v>
      </c>
      <c r="F122" s="282" t="s">
        <v>502</v>
      </c>
      <c r="G122" s="282">
        <v>0</v>
      </c>
      <c r="H122" s="282">
        <v>858</v>
      </c>
      <c r="I122" s="282">
        <v>1607</v>
      </c>
      <c r="J122" s="282">
        <v>495</v>
      </c>
      <c r="K122" s="282">
        <v>200</v>
      </c>
      <c r="L122" s="282">
        <v>45</v>
      </c>
      <c r="M122" s="282">
        <v>118</v>
      </c>
      <c r="N122" s="282">
        <v>20</v>
      </c>
      <c r="O122" s="282">
        <v>640</v>
      </c>
      <c r="P122" s="282">
        <v>46</v>
      </c>
      <c r="Q122" s="282">
        <v>394</v>
      </c>
      <c r="R122" s="282">
        <v>331</v>
      </c>
      <c r="S122" s="282">
        <v>427</v>
      </c>
      <c r="T122" s="282">
        <v>348</v>
      </c>
    </row>
    <row r="123" spans="1:20" x14ac:dyDescent="0.2">
      <c r="A123" s="282" t="s">
        <v>920</v>
      </c>
      <c r="B123" s="282" t="s">
        <v>921</v>
      </c>
      <c r="C123" s="282" t="s">
        <v>459</v>
      </c>
      <c r="D123" s="282" t="s">
        <v>460</v>
      </c>
      <c r="E123" s="282" t="s">
        <v>503</v>
      </c>
      <c r="F123" s="282" t="s">
        <v>504</v>
      </c>
      <c r="G123" s="282">
        <v>0</v>
      </c>
      <c r="H123" s="282">
        <v>963</v>
      </c>
      <c r="I123" s="282">
        <v>1813</v>
      </c>
      <c r="J123" s="282">
        <v>556</v>
      </c>
      <c r="K123" s="282">
        <v>231</v>
      </c>
      <c r="L123" s="282">
        <v>40</v>
      </c>
      <c r="M123" s="282">
        <v>136</v>
      </c>
      <c r="N123" s="282">
        <v>27</v>
      </c>
      <c r="O123" s="282">
        <v>755</v>
      </c>
      <c r="P123" s="282">
        <v>62</v>
      </c>
      <c r="Q123" s="282">
        <v>369</v>
      </c>
      <c r="R123" s="282">
        <v>319</v>
      </c>
      <c r="S123" s="282">
        <v>414</v>
      </c>
      <c r="T123" s="282">
        <v>310</v>
      </c>
    </row>
    <row r="124" spans="1:20" x14ac:dyDescent="0.2">
      <c r="A124" s="282" t="s">
        <v>920</v>
      </c>
      <c r="B124" s="282" t="s">
        <v>921</v>
      </c>
      <c r="C124" s="282" t="s">
        <v>459</v>
      </c>
      <c r="D124" s="282" t="s">
        <v>460</v>
      </c>
      <c r="E124" s="282" t="s">
        <v>505</v>
      </c>
      <c r="F124" s="282" t="s">
        <v>506</v>
      </c>
      <c r="G124" s="282">
        <v>0</v>
      </c>
      <c r="H124" s="282">
        <v>1785</v>
      </c>
      <c r="I124" s="282">
        <v>3615</v>
      </c>
      <c r="J124" s="282">
        <v>987</v>
      </c>
      <c r="K124" s="282">
        <v>400</v>
      </c>
      <c r="L124" s="282">
        <v>75</v>
      </c>
      <c r="M124" s="282">
        <v>323</v>
      </c>
      <c r="N124" s="282">
        <v>81</v>
      </c>
      <c r="O124" s="282">
        <v>1395</v>
      </c>
      <c r="P124" s="282">
        <v>81</v>
      </c>
      <c r="Q124" s="282">
        <v>575</v>
      </c>
      <c r="R124" s="282">
        <v>471</v>
      </c>
      <c r="S124" s="282">
        <v>639</v>
      </c>
      <c r="T124" s="282">
        <v>469</v>
      </c>
    </row>
    <row r="125" spans="1:20" x14ac:dyDescent="0.2">
      <c r="A125" s="282" t="s">
        <v>920</v>
      </c>
      <c r="B125" s="282" t="s">
        <v>921</v>
      </c>
      <c r="C125" s="282" t="s">
        <v>459</v>
      </c>
      <c r="D125" s="282" t="s">
        <v>460</v>
      </c>
      <c r="E125" s="282" t="s">
        <v>336</v>
      </c>
      <c r="F125" s="282" t="s">
        <v>507</v>
      </c>
      <c r="G125" s="282">
        <v>0</v>
      </c>
      <c r="H125" s="282">
        <v>718</v>
      </c>
      <c r="I125" s="282">
        <v>1433</v>
      </c>
      <c r="J125" s="282">
        <v>384</v>
      </c>
      <c r="K125" s="282">
        <v>179</v>
      </c>
      <c r="L125" s="282">
        <v>40</v>
      </c>
      <c r="M125" s="282">
        <v>115</v>
      </c>
      <c r="N125" s="282">
        <v>33</v>
      </c>
      <c r="O125" s="282">
        <v>480</v>
      </c>
      <c r="P125" s="282">
        <v>58</v>
      </c>
      <c r="Q125" s="282">
        <v>333</v>
      </c>
      <c r="R125" s="282">
        <v>288</v>
      </c>
      <c r="S125" s="282">
        <v>371</v>
      </c>
      <c r="T125" s="282">
        <v>290</v>
      </c>
    </row>
    <row r="126" spans="1:20" x14ac:dyDescent="0.2">
      <c r="A126" s="282" t="s">
        <v>920</v>
      </c>
      <c r="B126" s="282" t="s">
        <v>921</v>
      </c>
      <c r="C126" s="282" t="s">
        <v>459</v>
      </c>
      <c r="D126" s="282" t="s">
        <v>460</v>
      </c>
      <c r="E126" s="282" t="s">
        <v>357</v>
      </c>
      <c r="F126" s="282" t="s">
        <v>508</v>
      </c>
      <c r="G126" s="282">
        <v>0</v>
      </c>
      <c r="H126" s="282">
        <v>634</v>
      </c>
      <c r="I126" s="282">
        <v>1304</v>
      </c>
      <c r="J126" s="282">
        <v>321</v>
      </c>
      <c r="K126" s="282">
        <v>189</v>
      </c>
      <c r="L126" s="282">
        <v>35</v>
      </c>
      <c r="M126" s="282">
        <v>89</v>
      </c>
      <c r="N126" s="282">
        <v>23</v>
      </c>
      <c r="O126" s="282">
        <v>394</v>
      </c>
      <c r="P126" s="282">
        <v>43</v>
      </c>
      <c r="Q126" s="282">
        <v>352</v>
      </c>
      <c r="R126" s="282">
        <v>299</v>
      </c>
      <c r="S126" s="282">
        <v>362</v>
      </c>
      <c r="T126" s="282">
        <v>292</v>
      </c>
    </row>
    <row r="127" spans="1:20" x14ac:dyDescent="0.2">
      <c r="A127" s="282" t="s">
        <v>920</v>
      </c>
      <c r="B127" s="282" t="s">
        <v>921</v>
      </c>
      <c r="C127" s="282" t="s">
        <v>459</v>
      </c>
      <c r="D127" s="282" t="s">
        <v>460</v>
      </c>
      <c r="E127" s="282" t="s">
        <v>359</v>
      </c>
      <c r="F127" s="282" t="s">
        <v>509</v>
      </c>
      <c r="G127" s="282">
        <v>0</v>
      </c>
      <c r="H127" s="282">
        <v>875</v>
      </c>
      <c r="I127" s="282">
        <v>1541</v>
      </c>
      <c r="J127" s="282">
        <v>580</v>
      </c>
      <c r="K127" s="282">
        <v>164</v>
      </c>
      <c r="L127" s="282">
        <v>24</v>
      </c>
      <c r="M127" s="282">
        <v>107</v>
      </c>
      <c r="N127" s="282">
        <v>28</v>
      </c>
      <c r="O127" s="282">
        <v>735</v>
      </c>
      <c r="P127" s="282">
        <v>37</v>
      </c>
      <c r="Q127" s="282">
        <v>263</v>
      </c>
      <c r="R127" s="282">
        <v>205</v>
      </c>
      <c r="S127" s="282">
        <v>263</v>
      </c>
      <c r="T127" s="282">
        <v>192</v>
      </c>
    </row>
    <row r="128" spans="1:20" x14ac:dyDescent="0.2">
      <c r="A128" s="282" t="s">
        <v>920</v>
      </c>
      <c r="B128" s="282" t="s">
        <v>921</v>
      </c>
      <c r="C128" s="282" t="s">
        <v>459</v>
      </c>
      <c r="D128" s="282" t="s">
        <v>460</v>
      </c>
      <c r="E128" s="282" t="s">
        <v>510</v>
      </c>
      <c r="F128" s="282" t="s">
        <v>511</v>
      </c>
      <c r="G128" s="282">
        <v>0</v>
      </c>
      <c r="H128" s="282">
        <v>781</v>
      </c>
      <c r="I128" s="282">
        <v>1801</v>
      </c>
      <c r="J128" s="282">
        <v>328</v>
      </c>
      <c r="K128" s="282">
        <v>235</v>
      </c>
      <c r="L128" s="282">
        <v>50</v>
      </c>
      <c r="M128" s="282">
        <v>168</v>
      </c>
      <c r="N128" s="282">
        <v>35</v>
      </c>
      <c r="O128" s="282">
        <v>541</v>
      </c>
      <c r="P128" s="282">
        <v>53</v>
      </c>
      <c r="Q128" s="282">
        <v>408</v>
      </c>
      <c r="R128" s="282">
        <v>335</v>
      </c>
      <c r="S128" s="282">
        <v>415</v>
      </c>
      <c r="T128" s="282">
        <v>320</v>
      </c>
    </row>
    <row r="129" spans="1:20" x14ac:dyDescent="0.2">
      <c r="A129" s="282" t="s">
        <v>920</v>
      </c>
      <c r="B129" s="282" t="s">
        <v>921</v>
      </c>
      <c r="C129" s="282" t="s">
        <v>459</v>
      </c>
      <c r="D129" s="282" t="s">
        <v>460</v>
      </c>
      <c r="E129" s="282" t="s">
        <v>512</v>
      </c>
      <c r="F129" s="282" t="s">
        <v>513</v>
      </c>
      <c r="G129" s="282">
        <v>0</v>
      </c>
      <c r="H129" s="282">
        <v>923</v>
      </c>
      <c r="I129" s="282">
        <v>1925</v>
      </c>
      <c r="J129" s="282">
        <v>481</v>
      </c>
      <c r="K129" s="282">
        <v>232</v>
      </c>
      <c r="L129" s="282">
        <v>47</v>
      </c>
      <c r="M129" s="282">
        <v>163</v>
      </c>
      <c r="N129" s="282">
        <v>40</v>
      </c>
      <c r="O129" s="282">
        <v>655</v>
      </c>
      <c r="P129" s="282">
        <v>72</v>
      </c>
      <c r="Q129" s="282">
        <v>407</v>
      </c>
      <c r="R129" s="282">
        <v>342</v>
      </c>
      <c r="S129" s="282">
        <v>461</v>
      </c>
      <c r="T129" s="282">
        <v>348</v>
      </c>
    </row>
    <row r="130" spans="1:20" x14ac:dyDescent="0.2">
      <c r="A130" s="282" t="s">
        <v>920</v>
      </c>
      <c r="B130" s="282" t="s">
        <v>921</v>
      </c>
      <c r="C130" s="282" t="s">
        <v>459</v>
      </c>
      <c r="D130" s="282" t="s">
        <v>460</v>
      </c>
      <c r="E130" s="282" t="s">
        <v>514</v>
      </c>
      <c r="F130" s="282" t="s">
        <v>515</v>
      </c>
      <c r="G130" s="282">
        <v>0</v>
      </c>
      <c r="H130" s="282">
        <v>544</v>
      </c>
      <c r="I130" s="282">
        <v>1001</v>
      </c>
      <c r="J130" s="282">
        <v>310</v>
      </c>
      <c r="K130" s="282">
        <v>122</v>
      </c>
      <c r="L130" s="282">
        <v>45</v>
      </c>
      <c r="M130" s="282">
        <v>67</v>
      </c>
      <c r="N130" s="282">
        <v>16</v>
      </c>
      <c r="O130" s="282">
        <v>395</v>
      </c>
      <c r="P130" s="282">
        <v>38</v>
      </c>
      <c r="Q130" s="282">
        <v>240</v>
      </c>
      <c r="R130" s="282">
        <v>201</v>
      </c>
      <c r="S130" s="282">
        <v>258</v>
      </c>
      <c r="T130" s="282">
        <v>199</v>
      </c>
    </row>
    <row r="131" spans="1:20" x14ac:dyDescent="0.2">
      <c r="A131" s="282" t="s">
        <v>920</v>
      </c>
      <c r="B131" s="282" t="s">
        <v>921</v>
      </c>
      <c r="C131" s="282" t="s">
        <v>459</v>
      </c>
      <c r="D131" s="282" t="s">
        <v>460</v>
      </c>
      <c r="E131" s="282" t="s">
        <v>516</v>
      </c>
      <c r="F131" s="282" t="s">
        <v>517</v>
      </c>
      <c r="G131" s="282">
        <v>0</v>
      </c>
      <c r="H131" s="282">
        <v>823</v>
      </c>
      <c r="I131" s="282">
        <v>1498</v>
      </c>
      <c r="J131" s="282">
        <v>481</v>
      </c>
      <c r="K131" s="282">
        <v>216</v>
      </c>
      <c r="L131" s="282">
        <v>47</v>
      </c>
      <c r="M131" s="282">
        <v>79</v>
      </c>
      <c r="N131" s="282">
        <v>22</v>
      </c>
      <c r="O131" s="282">
        <v>593</v>
      </c>
      <c r="P131" s="282">
        <v>71</v>
      </c>
      <c r="Q131" s="282">
        <v>395</v>
      </c>
      <c r="R131" s="282">
        <v>326</v>
      </c>
      <c r="S131" s="282">
        <v>432</v>
      </c>
      <c r="T131" s="282">
        <v>330</v>
      </c>
    </row>
    <row r="132" spans="1:20" x14ac:dyDescent="0.2">
      <c r="A132" s="282" t="s">
        <v>920</v>
      </c>
      <c r="B132" s="282" t="s">
        <v>921</v>
      </c>
      <c r="C132" s="282" t="s">
        <v>459</v>
      </c>
      <c r="D132" s="282" t="s">
        <v>460</v>
      </c>
      <c r="E132" s="282" t="s">
        <v>518</v>
      </c>
      <c r="F132" s="282" t="s">
        <v>519</v>
      </c>
      <c r="G132" s="282">
        <v>0</v>
      </c>
      <c r="H132" s="282">
        <v>496</v>
      </c>
      <c r="I132" s="282">
        <v>1178</v>
      </c>
      <c r="J132" s="282">
        <v>223</v>
      </c>
      <c r="K132" s="282">
        <v>151</v>
      </c>
      <c r="L132" s="282">
        <v>25</v>
      </c>
      <c r="M132" s="282">
        <v>97</v>
      </c>
      <c r="N132" s="282">
        <v>27</v>
      </c>
      <c r="O132" s="282">
        <v>321</v>
      </c>
      <c r="P132" s="282"/>
      <c r="Q132" s="282">
        <v>273</v>
      </c>
      <c r="R132" s="282">
        <v>233</v>
      </c>
      <c r="S132" s="282">
        <v>294</v>
      </c>
      <c r="T132" s="282">
        <v>219</v>
      </c>
    </row>
    <row r="133" spans="1:20" x14ac:dyDescent="0.2">
      <c r="A133" s="282" t="s">
        <v>920</v>
      </c>
      <c r="B133" s="282" t="s">
        <v>921</v>
      </c>
      <c r="C133" s="282" t="s">
        <v>459</v>
      </c>
      <c r="D133" s="282" t="s">
        <v>460</v>
      </c>
      <c r="E133" s="282" t="s">
        <v>520</v>
      </c>
      <c r="F133" s="282" t="s">
        <v>521</v>
      </c>
      <c r="G133" s="282">
        <v>3</v>
      </c>
      <c r="H133" s="282"/>
      <c r="I133" s="282"/>
      <c r="J133" s="282"/>
      <c r="K133" s="282"/>
      <c r="L133" s="282"/>
      <c r="M133" s="282"/>
      <c r="N133" s="282"/>
      <c r="O133" s="282"/>
      <c r="P133" s="282"/>
      <c r="Q133" s="282"/>
      <c r="R133" s="282"/>
      <c r="S133" s="282"/>
      <c r="T133" s="282"/>
    </row>
    <row r="134" spans="1:20" x14ac:dyDescent="0.2">
      <c r="A134" s="282" t="s">
        <v>920</v>
      </c>
      <c r="B134" s="282" t="s">
        <v>921</v>
      </c>
      <c r="C134" s="282" t="s">
        <v>459</v>
      </c>
      <c r="D134" s="282" t="s">
        <v>460</v>
      </c>
      <c r="E134" s="282" t="s">
        <v>383</v>
      </c>
      <c r="F134" s="282" t="s">
        <v>522</v>
      </c>
      <c r="G134" s="282">
        <v>0</v>
      </c>
      <c r="H134" s="282">
        <v>871</v>
      </c>
      <c r="I134" s="282">
        <v>1855</v>
      </c>
      <c r="J134" s="282">
        <v>421</v>
      </c>
      <c r="K134" s="282">
        <v>261</v>
      </c>
      <c r="L134" s="282">
        <v>48</v>
      </c>
      <c r="M134" s="282">
        <v>141</v>
      </c>
      <c r="N134" s="282">
        <v>41</v>
      </c>
      <c r="O134" s="282">
        <v>680</v>
      </c>
      <c r="P134" s="282">
        <v>76</v>
      </c>
      <c r="Q134" s="282">
        <v>419</v>
      </c>
      <c r="R134" s="282">
        <v>336</v>
      </c>
      <c r="S134" s="282">
        <v>466</v>
      </c>
      <c r="T134" s="282">
        <v>342</v>
      </c>
    </row>
    <row r="135" spans="1:20" x14ac:dyDescent="0.2">
      <c r="A135" s="282" t="s">
        <v>920</v>
      </c>
      <c r="B135" s="282" t="s">
        <v>921</v>
      </c>
      <c r="C135" s="282" t="s">
        <v>459</v>
      </c>
      <c r="D135" s="282" t="s">
        <v>460</v>
      </c>
      <c r="E135" s="282" t="s">
        <v>523</v>
      </c>
      <c r="F135" s="282" t="s">
        <v>524</v>
      </c>
      <c r="G135" s="282">
        <v>0</v>
      </c>
      <c r="H135" s="282">
        <v>1034</v>
      </c>
      <c r="I135" s="282">
        <v>2457</v>
      </c>
      <c r="J135" s="282">
        <v>402</v>
      </c>
      <c r="K135" s="282">
        <v>389</v>
      </c>
      <c r="L135" s="282">
        <v>42</v>
      </c>
      <c r="M135" s="282">
        <v>201</v>
      </c>
      <c r="N135" s="282">
        <v>51</v>
      </c>
      <c r="O135" s="282">
        <v>788</v>
      </c>
      <c r="P135" s="282">
        <v>40</v>
      </c>
      <c r="Q135" s="282">
        <v>471</v>
      </c>
      <c r="R135" s="282">
        <v>376</v>
      </c>
      <c r="S135" s="282">
        <v>476</v>
      </c>
      <c r="T135" s="282">
        <v>338</v>
      </c>
    </row>
    <row r="136" spans="1:20" x14ac:dyDescent="0.2">
      <c r="A136" s="282" t="s">
        <v>920</v>
      </c>
      <c r="B136" s="282" t="s">
        <v>921</v>
      </c>
      <c r="C136" s="282" t="s">
        <v>459</v>
      </c>
      <c r="D136" s="282" t="s">
        <v>460</v>
      </c>
      <c r="E136" s="282" t="s">
        <v>525</v>
      </c>
      <c r="F136" s="282" t="s">
        <v>526</v>
      </c>
      <c r="G136" s="282">
        <v>0</v>
      </c>
      <c r="H136" s="282">
        <v>592</v>
      </c>
      <c r="I136" s="282">
        <v>1568</v>
      </c>
      <c r="J136" s="282">
        <v>196</v>
      </c>
      <c r="K136" s="282">
        <v>116</v>
      </c>
      <c r="L136" s="282">
        <v>20</v>
      </c>
      <c r="M136" s="282">
        <v>260</v>
      </c>
      <c r="N136" s="282">
        <v>54</v>
      </c>
      <c r="O136" s="282">
        <v>199</v>
      </c>
      <c r="P136" s="282">
        <v>36</v>
      </c>
      <c r="Q136" s="282">
        <v>189</v>
      </c>
      <c r="R136" s="282">
        <v>152</v>
      </c>
      <c r="S136" s="282">
        <v>192</v>
      </c>
      <c r="T136" s="282">
        <v>148</v>
      </c>
    </row>
    <row r="137" spans="1:20" x14ac:dyDescent="0.2">
      <c r="A137" s="282" t="s">
        <v>920</v>
      </c>
      <c r="B137" s="282" t="s">
        <v>921</v>
      </c>
      <c r="C137" s="282" t="s">
        <v>459</v>
      </c>
      <c r="D137" s="282" t="s">
        <v>460</v>
      </c>
      <c r="E137" s="282" t="s">
        <v>527</v>
      </c>
      <c r="F137" s="282" t="s">
        <v>528</v>
      </c>
      <c r="G137" s="282">
        <v>0</v>
      </c>
      <c r="H137" s="282">
        <v>952</v>
      </c>
      <c r="I137" s="282">
        <v>1848</v>
      </c>
      <c r="J137" s="282">
        <v>532</v>
      </c>
      <c r="K137" s="282">
        <v>184</v>
      </c>
      <c r="L137" s="282">
        <v>56</v>
      </c>
      <c r="M137" s="282">
        <v>180</v>
      </c>
      <c r="N137" s="282">
        <v>38</v>
      </c>
      <c r="O137" s="282">
        <v>620</v>
      </c>
      <c r="P137" s="282">
        <v>50</v>
      </c>
      <c r="Q137" s="282">
        <v>371</v>
      </c>
      <c r="R137" s="282">
        <v>296</v>
      </c>
      <c r="S137" s="282">
        <v>365</v>
      </c>
      <c r="T137" s="282">
        <v>280</v>
      </c>
    </row>
    <row r="138" spans="1:20" x14ac:dyDescent="0.2">
      <c r="A138" s="282" t="s">
        <v>920</v>
      </c>
      <c r="B138" s="282" t="s">
        <v>921</v>
      </c>
      <c r="C138" s="282" t="s">
        <v>459</v>
      </c>
      <c r="D138" s="282" t="s">
        <v>460</v>
      </c>
      <c r="E138" s="282" t="s">
        <v>529</v>
      </c>
      <c r="F138" s="282" t="s">
        <v>530</v>
      </c>
      <c r="G138" s="282">
        <v>0</v>
      </c>
      <c r="H138" s="282">
        <v>760</v>
      </c>
      <c r="I138" s="282">
        <v>1479</v>
      </c>
      <c r="J138" s="282">
        <v>418</v>
      </c>
      <c r="K138" s="282">
        <v>143</v>
      </c>
      <c r="L138" s="282">
        <v>37</v>
      </c>
      <c r="M138" s="282">
        <v>162</v>
      </c>
      <c r="N138" s="282">
        <v>28</v>
      </c>
      <c r="O138" s="282">
        <v>443</v>
      </c>
      <c r="P138" s="282">
        <v>42</v>
      </c>
      <c r="Q138" s="282">
        <v>276</v>
      </c>
      <c r="R138" s="282">
        <v>230</v>
      </c>
      <c r="S138" s="282">
        <v>296</v>
      </c>
      <c r="T138" s="282">
        <v>226</v>
      </c>
    </row>
    <row r="139" spans="1:20" x14ac:dyDescent="0.2">
      <c r="A139" s="282" t="s">
        <v>920</v>
      </c>
      <c r="B139" s="282" t="s">
        <v>921</v>
      </c>
      <c r="C139" s="282" t="s">
        <v>459</v>
      </c>
      <c r="D139" s="282" t="s">
        <v>460</v>
      </c>
      <c r="E139" s="282" t="s">
        <v>531</v>
      </c>
      <c r="F139" s="282" t="s">
        <v>532</v>
      </c>
      <c r="G139" s="282">
        <v>0</v>
      </c>
      <c r="H139" s="282">
        <v>964</v>
      </c>
      <c r="I139" s="282">
        <v>1631</v>
      </c>
      <c r="J139" s="282">
        <v>649</v>
      </c>
      <c r="K139" s="282">
        <v>166</v>
      </c>
      <c r="L139" s="282">
        <v>30</v>
      </c>
      <c r="M139" s="282">
        <v>119</v>
      </c>
      <c r="N139" s="282">
        <v>22</v>
      </c>
      <c r="O139" s="282">
        <v>795</v>
      </c>
      <c r="P139" s="282">
        <v>28</v>
      </c>
      <c r="Q139" s="282">
        <v>233</v>
      </c>
      <c r="R139" s="282">
        <v>195</v>
      </c>
      <c r="S139" s="282">
        <v>267</v>
      </c>
      <c r="T139" s="282">
        <v>204</v>
      </c>
    </row>
    <row r="140" spans="1:20" x14ac:dyDescent="0.2">
      <c r="A140" s="282" t="s">
        <v>920</v>
      </c>
      <c r="B140" s="282" t="s">
        <v>921</v>
      </c>
      <c r="C140" s="282" t="s">
        <v>459</v>
      </c>
      <c r="D140" s="282" t="s">
        <v>460</v>
      </c>
      <c r="E140" s="282" t="s">
        <v>533</v>
      </c>
      <c r="F140" s="282" t="s">
        <v>534</v>
      </c>
      <c r="G140" s="282">
        <v>3</v>
      </c>
      <c r="H140" s="282"/>
      <c r="I140" s="282"/>
      <c r="J140" s="282"/>
      <c r="K140" s="282"/>
      <c r="L140" s="282"/>
      <c r="M140" s="282"/>
      <c r="N140" s="282"/>
      <c r="O140" s="282"/>
      <c r="P140" s="282"/>
      <c r="Q140" s="282"/>
      <c r="R140" s="282"/>
      <c r="S140" s="282"/>
      <c r="T140" s="282"/>
    </row>
    <row r="141" spans="1:20" x14ac:dyDescent="0.2">
      <c r="A141" s="282" t="s">
        <v>920</v>
      </c>
      <c r="B141" s="282" t="s">
        <v>921</v>
      </c>
      <c r="C141" s="282" t="s">
        <v>459</v>
      </c>
      <c r="D141" s="282" t="s">
        <v>460</v>
      </c>
      <c r="E141" s="282" t="s">
        <v>385</v>
      </c>
      <c r="F141" s="282" t="s">
        <v>535</v>
      </c>
      <c r="G141" s="282">
        <v>0</v>
      </c>
      <c r="H141" s="282">
        <v>883</v>
      </c>
      <c r="I141" s="282">
        <v>2299</v>
      </c>
      <c r="J141" s="282">
        <v>255</v>
      </c>
      <c r="K141" s="282">
        <v>261</v>
      </c>
      <c r="L141" s="282">
        <v>39</v>
      </c>
      <c r="M141" s="282">
        <v>328</v>
      </c>
      <c r="N141" s="282">
        <v>60</v>
      </c>
      <c r="O141" s="282">
        <v>411</v>
      </c>
      <c r="P141" s="282">
        <v>49</v>
      </c>
      <c r="Q141" s="282">
        <v>322</v>
      </c>
      <c r="R141" s="282">
        <v>248</v>
      </c>
      <c r="S141" s="282">
        <v>339</v>
      </c>
      <c r="T141" s="282">
        <v>227</v>
      </c>
    </row>
    <row r="142" spans="1:20" x14ac:dyDescent="0.2">
      <c r="A142" s="282" t="s">
        <v>920</v>
      </c>
      <c r="B142" s="282" t="s">
        <v>921</v>
      </c>
      <c r="C142" s="282" t="s">
        <v>459</v>
      </c>
      <c r="D142" s="282" t="s">
        <v>460</v>
      </c>
      <c r="E142" s="282" t="s">
        <v>536</v>
      </c>
      <c r="F142" s="282" t="s">
        <v>537</v>
      </c>
      <c r="G142" s="282">
        <v>0</v>
      </c>
      <c r="H142" s="282">
        <v>699</v>
      </c>
      <c r="I142" s="282">
        <v>2013</v>
      </c>
      <c r="J142" s="282">
        <v>147</v>
      </c>
      <c r="K142" s="282">
        <v>155</v>
      </c>
      <c r="L142" s="282">
        <v>32</v>
      </c>
      <c r="M142" s="282">
        <v>365</v>
      </c>
      <c r="N142" s="282">
        <v>64</v>
      </c>
      <c r="O142" s="282">
        <v>217</v>
      </c>
      <c r="P142" s="282">
        <v>32</v>
      </c>
      <c r="Q142" s="282">
        <v>193</v>
      </c>
      <c r="R142" s="282">
        <v>151</v>
      </c>
      <c r="S142" s="282">
        <v>205</v>
      </c>
      <c r="T142" s="282">
        <v>155</v>
      </c>
    </row>
    <row r="143" spans="1:20" x14ac:dyDescent="0.2">
      <c r="A143" s="282" t="s">
        <v>920</v>
      </c>
      <c r="B143" s="282" t="s">
        <v>921</v>
      </c>
      <c r="C143" s="282" t="s">
        <v>459</v>
      </c>
      <c r="D143" s="282" t="s">
        <v>460</v>
      </c>
      <c r="E143" s="282" t="s">
        <v>538</v>
      </c>
      <c r="F143" s="282" t="s">
        <v>539</v>
      </c>
      <c r="G143" s="282">
        <v>3</v>
      </c>
      <c r="H143" s="282"/>
      <c r="I143" s="282"/>
      <c r="J143" s="282"/>
      <c r="K143" s="282"/>
      <c r="L143" s="282"/>
      <c r="M143" s="282"/>
      <c r="N143" s="282"/>
      <c r="O143" s="282"/>
      <c r="P143" s="282"/>
      <c r="Q143" s="282"/>
      <c r="R143" s="282"/>
      <c r="S143" s="282"/>
      <c r="T143" s="282"/>
    </row>
    <row r="144" spans="1:20" x14ac:dyDescent="0.2">
      <c r="A144" s="282" t="s">
        <v>920</v>
      </c>
      <c r="B144" s="282" t="s">
        <v>921</v>
      </c>
      <c r="C144" s="282" t="s">
        <v>459</v>
      </c>
      <c r="D144" s="282" t="s">
        <v>460</v>
      </c>
      <c r="E144" s="282" t="s">
        <v>387</v>
      </c>
      <c r="F144" s="282" t="s">
        <v>540</v>
      </c>
      <c r="G144" s="282">
        <v>0</v>
      </c>
      <c r="H144" s="282">
        <v>783</v>
      </c>
      <c r="I144" s="282">
        <v>2181</v>
      </c>
      <c r="J144" s="282">
        <v>196</v>
      </c>
      <c r="K144" s="282">
        <v>193</v>
      </c>
      <c r="L144" s="282">
        <v>28</v>
      </c>
      <c r="M144" s="282">
        <v>366</v>
      </c>
      <c r="N144" s="282">
        <v>61</v>
      </c>
      <c r="O144" s="282">
        <v>271</v>
      </c>
      <c r="P144" s="282">
        <v>50</v>
      </c>
      <c r="Q144" s="282">
        <v>218</v>
      </c>
      <c r="R144" s="282">
        <v>179</v>
      </c>
      <c r="S144" s="282">
        <v>244</v>
      </c>
      <c r="T144" s="282">
        <v>176</v>
      </c>
    </row>
    <row r="145" spans="1:20" x14ac:dyDescent="0.2">
      <c r="A145" s="282" t="s">
        <v>920</v>
      </c>
      <c r="B145" s="282" t="s">
        <v>921</v>
      </c>
      <c r="C145" s="282" t="s">
        <v>459</v>
      </c>
      <c r="D145" s="282" t="s">
        <v>460</v>
      </c>
      <c r="E145" s="282" t="s">
        <v>541</v>
      </c>
      <c r="F145" s="282" t="s">
        <v>542</v>
      </c>
      <c r="G145" s="282">
        <v>0</v>
      </c>
      <c r="H145" s="282">
        <v>1038</v>
      </c>
      <c r="I145" s="282">
        <v>2794</v>
      </c>
      <c r="J145" s="282">
        <v>325</v>
      </c>
      <c r="K145" s="282">
        <v>271</v>
      </c>
      <c r="L145" s="282">
        <v>45</v>
      </c>
      <c r="M145" s="282">
        <v>397</v>
      </c>
      <c r="N145" s="282">
        <v>81</v>
      </c>
      <c r="O145" s="282">
        <v>489</v>
      </c>
      <c r="P145" s="282">
        <v>56</v>
      </c>
      <c r="Q145" s="282">
        <v>392</v>
      </c>
      <c r="R145" s="282">
        <v>324</v>
      </c>
      <c r="S145" s="282">
        <v>407</v>
      </c>
      <c r="T145" s="282">
        <v>310</v>
      </c>
    </row>
    <row r="146" spans="1:20" x14ac:dyDescent="0.2">
      <c r="A146" s="282" t="s">
        <v>920</v>
      </c>
      <c r="B146" s="282" t="s">
        <v>921</v>
      </c>
      <c r="C146" s="282" t="s">
        <v>459</v>
      </c>
      <c r="D146" s="282" t="s">
        <v>460</v>
      </c>
      <c r="E146" s="282" t="s">
        <v>543</v>
      </c>
      <c r="F146" s="282" t="s">
        <v>544</v>
      </c>
      <c r="G146" s="282">
        <v>0</v>
      </c>
      <c r="H146" s="282">
        <v>953</v>
      </c>
      <c r="I146" s="282">
        <v>2782</v>
      </c>
      <c r="J146" s="282">
        <v>213</v>
      </c>
      <c r="K146" s="282">
        <v>196</v>
      </c>
      <c r="L146" s="282">
        <v>38</v>
      </c>
      <c r="M146" s="282">
        <v>506</v>
      </c>
      <c r="N146" s="282">
        <v>103</v>
      </c>
      <c r="O146" s="282">
        <v>195</v>
      </c>
      <c r="P146" s="282">
        <v>69</v>
      </c>
      <c r="Q146" s="282">
        <v>353</v>
      </c>
      <c r="R146" s="282">
        <v>291</v>
      </c>
      <c r="S146" s="282">
        <v>365</v>
      </c>
      <c r="T146" s="282">
        <v>277</v>
      </c>
    </row>
    <row r="147" spans="1:20" x14ac:dyDescent="0.2">
      <c r="A147" s="282" t="s">
        <v>920</v>
      </c>
      <c r="B147" s="282" t="s">
        <v>921</v>
      </c>
      <c r="C147" s="282" t="s">
        <v>459</v>
      </c>
      <c r="D147" s="282" t="s">
        <v>460</v>
      </c>
      <c r="E147" s="282" t="s">
        <v>545</v>
      </c>
      <c r="F147" s="282" t="s">
        <v>546</v>
      </c>
      <c r="G147" s="282">
        <v>3</v>
      </c>
      <c r="H147" s="282"/>
      <c r="I147" s="282"/>
      <c r="J147" s="282"/>
      <c r="K147" s="282"/>
      <c r="L147" s="282"/>
      <c r="M147" s="282"/>
      <c r="N147" s="282"/>
      <c r="O147" s="282"/>
      <c r="P147" s="282"/>
      <c r="Q147" s="282"/>
      <c r="R147" s="282"/>
      <c r="S147" s="282"/>
      <c r="T147" s="282"/>
    </row>
    <row r="148" spans="1:20" x14ac:dyDescent="0.2">
      <c r="A148" s="282" t="s">
        <v>920</v>
      </c>
      <c r="B148" s="282" t="s">
        <v>921</v>
      </c>
      <c r="C148" s="282" t="s">
        <v>459</v>
      </c>
      <c r="D148" s="282" t="s">
        <v>460</v>
      </c>
      <c r="E148" s="282" t="s">
        <v>389</v>
      </c>
      <c r="F148" s="282" t="s">
        <v>547</v>
      </c>
      <c r="G148" s="282">
        <v>0</v>
      </c>
      <c r="H148" s="282">
        <v>951</v>
      </c>
      <c r="I148" s="282">
        <v>2698</v>
      </c>
      <c r="J148" s="282">
        <v>258</v>
      </c>
      <c r="K148" s="282">
        <v>300</v>
      </c>
      <c r="L148" s="282">
        <v>27</v>
      </c>
      <c r="M148" s="282">
        <v>366</v>
      </c>
      <c r="N148" s="282">
        <v>84</v>
      </c>
      <c r="O148" s="282">
        <v>444</v>
      </c>
      <c r="P148" s="282">
        <v>52</v>
      </c>
      <c r="Q148" s="282">
        <v>409</v>
      </c>
      <c r="R148" s="282">
        <v>343</v>
      </c>
      <c r="S148" s="282">
        <v>444</v>
      </c>
      <c r="T148" s="282">
        <v>321</v>
      </c>
    </row>
    <row r="149" spans="1:20" x14ac:dyDescent="0.2">
      <c r="A149" s="282" t="s">
        <v>920</v>
      </c>
      <c r="B149" s="282" t="s">
        <v>921</v>
      </c>
      <c r="C149" s="282" t="s">
        <v>459</v>
      </c>
      <c r="D149" s="282" t="s">
        <v>460</v>
      </c>
      <c r="E149" s="282" t="s">
        <v>391</v>
      </c>
      <c r="F149" s="282" t="s">
        <v>548</v>
      </c>
      <c r="G149" s="282">
        <v>0</v>
      </c>
      <c r="H149" s="282">
        <v>608</v>
      </c>
      <c r="I149" s="282">
        <v>1791</v>
      </c>
      <c r="J149" s="282">
        <v>141</v>
      </c>
      <c r="K149" s="282">
        <v>114</v>
      </c>
      <c r="L149" s="282">
        <v>10</v>
      </c>
      <c r="M149" s="282">
        <v>343</v>
      </c>
      <c r="N149" s="282">
        <v>65</v>
      </c>
      <c r="O149" s="282">
        <v>139</v>
      </c>
      <c r="P149" s="282">
        <v>35</v>
      </c>
      <c r="Q149" s="282">
        <v>153</v>
      </c>
      <c r="R149" s="282">
        <v>119</v>
      </c>
      <c r="S149" s="282">
        <v>171</v>
      </c>
      <c r="T149" s="282">
        <v>123</v>
      </c>
    </row>
    <row r="150" spans="1:20" x14ac:dyDescent="0.2">
      <c r="A150" s="282" t="s">
        <v>920</v>
      </c>
      <c r="B150" s="282" t="s">
        <v>921</v>
      </c>
      <c r="C150" s="282" t="s">
        <v>459</v>
      </c>
      <c r="D150" s="282" t="s">
        <v>460</v>
      </c>
      <c r="E150" s="282" t="s">
        <v>393</v>
      </c>
      <c r="F150" s="282" t="s">
        <v>549</v>
      </c>
      <c r="G150" s="282">
        <v>0</v>
      </c>
      <c r="H150" s="282">
        <v>702</v>
      </c>
      <c r="I150" s="282">
        <v>2112</v>
      </c>
      <c r="J150" s="282">
        <v>128</v>
      </c>
      <c r="K150" s="282">
        <v>173</v>
      </c>
      <c r="L150" s="282">
        <v>15</v>
      </c>
      <c r="M150" s="282">
        <v>386</v>
      </c>
      <c r="N150" s="282">
        <v>85</v>
      </c>
      <c r="O150" s="282">
        <v>199</v>
      </c>
      <c r="P150" s="282">
        <v>17</v>
      </c>
      <c r="Q150" s="282">
        <v>192</v>
      </c>
      <c r="R150" s="282">
        <v>148</v>
      </c>
      <c r="S150" s="282">
        <v>179</v>
      </c>
      <c r="T150" s="282">
        <v>124</v>
      </c>
    </row>
    <row r="151" spans="1:20" x14ac:dyDescent="0.2">
      <c r="A151" s="282" t="s">
        <v>920</v>
      </c>
      <c r="B151" s="282" t="s">
        <v>921</v>
      </c>
      <c r="C151" s="282" t="s">
        <v>459</v>
      </c>
      <c r="D151" s="282" t="s">
        <v>460</v>
      </c>
      <c r="E151" s="282" t="s">
        <v>395</v>
      </c>
      <c r="F151" s="282" t="s">
        <v>550</v>
      </c>
      <c r="G151" s="282">
        <v>0</v>
      </c>
      <c r="H151" s="282">
        <v>689</v>
      </c>
      <c r="I151" s="282">
        <v>1763</v>
      </c>
      <c r="J151" s="282">
        <v>217</v>
      </c>
      <c r="K151" s="282">
        <v>185</v>
      </c>
      <c r="L151" s="282">
        <v>27</v>
      </c>
      <c r="M151" s="282">
        <v>260</v>
      </c>
      <c r="N151" s="282">
        <v>53</v>
      </c>
      <c r="O151" s="282">
        <v>290</v>
      </c>
      <c r="P151" s="282">
        <v>51</v>
      </c>
      <c r="Q151" s="282">
        <v>304</v>
      </c>
      <c r="R151" s="282">
        <v>230</v>
      </c>
      <c r="S151" s="282">
        <v>294</v>
      </c>
      <c r="T151" s="282">
        <v>216</v>
      </c>
    </row>
    <row r="152" spans="1:20" x14ac:dyDescent="0.2">
      <c r="A152" s="282" t="s">
        <v>920</v>
      </c>
      <c r="B152" s="282" t="s">
        <v>921</v>
      </c>
      <c r="C152" s="282" t="s">
        <v>459</v>
      </c>
      <c r="D152" s="282" t="s">
        <v>460</v>
      </c>
      <c r="E152" s="282" t="s">
        <v>551</v>
      </c>
      <c r="F152" s="282" t="s">
        <v>552</v>
      </c>
      <c r="G152" s="282">
        <v>0</v>
      </c>
      <c r="H152" s="282">
        <v>1118</v>
      </c>
      <c r="I152" s="282">
        <v>3033</v>
      </c>
      <c r="J152" s="282">
        <v>341</v>
      </c>
      <c r="K152" s="282">
        <v>268</v>
      </c>
      <c r="L152" s="282">
        <v>49</v>
      </c>
      <c r="M152" s="282">
        <v>460</v>
      </c>
      <c r="N152" s="282">
        <v>132</v>
      </c>
      <c r="O152" s="282">
        <v>270</v>
      </c>
      <c r="P152" s="282">
        <v>95</v>
      </c>
      <c r="Q152" s="282">
        <v>499</v>
      </c>
      <c r="R152" s="282">
        <v>372</v>
      </c>
      <c r="S152" s="282">
        <v>482</v>
      </c>
      <c r="T152" s="282">
        <v>356</v>
      </c>
    </row>
    <row r="153" spans="1:20" x14ac:dyDescent="0.2">
      <c r="A153" s="282" t="s">
        <v>920</v>
      </c>
      <c r="B153" s="282" t="s">
        <v>921</v>
      </c>
      <c r="C153" s="282" t="s">
        <v>459</v>
      </c>
      <c r="D153" s="282" t="s">
        <v>460</v>
      </c>
      <c r="E153" s="282" t="s">
        <v>553</v>
      </c>
      <c r="F153" s="282" t="s">
        <v>554</v>
      </c>
      <c r="G153" s="282">
        <v>3</v>
      </c>
      <c r="H153" s="282"/>
      <c r="I153" s="282"/>
      <c r="J153" s="282"/>
      <c r="K153" s="282"/>
      <c r="L153" s="282"/>
      <c r="M153" s="282"/>
      <c r="N153" s="282"/>
      <c r="O153" s="282"/>
      <c r="P153" s="282"/>
      <c r="Q153" s="282"/>
      <c r="R153" s="282"/>
      <c r="S153" s="282"/>
      <c r="T153" s="282"/>
    </row>
    <row r="154" spans="1:20" x14ac:dyDescent="0.2">
      <c r="A154" s="282" t="s">
        <v>916</v>
      </c>
      <c r="B154" s="282" t="s">
        <v>917</v>
      </c>
      <c r="C154" s="282" t="s">
        <v>588</v>
      </c>
      <c r="D154" s="282" t="s">
        <v>589</v>
      </c>
      <c r="E154" s="282" t="s">
        <v>294</v>
      </c>
      <c r="F154" s="282" t="s">
        <v>295</v>
      </c>
      <c r="G154" s="282">
        <v>0</v>
      </c>
      <c r="H154" s="282">
        <v>1373</v>
      </c>
      <c r="I154" s="282">
        <v>2949</v>
      </c>
      <c r="J154" s="282">
        <v>639</v>
      </c>
      <c r="K154" s="282">
        <v>381</v>
      </c>
      <c r="L154" s="282">
        <v>78</v>
      </c>
      <c r="M154" s="282">
        <v>275</v>
      </c>
      <c r="N154" s="282">
        <v>59</v>
      </c>
      <c r="O154" s="282">
        <v>942</v>
      </c>
      <c r="P154" s="282">
        <v>113</v>
      </c>
      <c r="Q154" s="282">
        <v>687</v>
      </c>
      <c r="R154" s="282">
        <v>584</v>
      </c>
      <c r="S154" s="282">
        <v>746</v>
      </c>
      <c r="T154" s="282">
        <v>536</v>
      </c>
    </row>
    <row r="155" spans="1:20" x14ac:dyDescent="0.2">
      <c r="A155" s="282" t="s">
        <v>916</v>
      </c>
      <c r="B155" s="282" t="s">
        <v>917</v>
      </c>
      <c r="C155" s="282" t="s">
        <v>588</v>
      </c>
      <c r="D155" s="282" t="s">
        <v>589</v>
      </c>
      <c r="E155" s="282" t="s">
        <v>296</v>
      </c>
      <c r="F155" s="282" t="s">
        <v>590</v>
      </c>
      <c r="G155" s="282">
        <v>0</v>
      </c>
      <c r="H155" s="282">
        <v>1060</v>
      </c>
      <c r="I155" s="282">
        <v>2199</v>
      </c>
      <c r="J155" s="282">
        <v>526</v>
      </c>
      <c r="K155" s="282">
        <v>274</v>
      </c>
      <c r="L155" s="282">
        <v>53</v>
      </c>
      <c r="M155" s="282">
        <v>207</v>
      </c>
      <c r="N155" s="282">
        <v>31</v>
      </c>
      <c r="O155" s="282">
        <v>667</v>
      </c>
      <c r="P155" s="282">
        <v>96</v>
      </c>
      <c r="Q155" s="282">
        <v>594</v>
      </c>
      <c r="R155" s="282">
        <v>486</v>
      </c>
      <c r="S155" s="282">
        <v>636</v>
      </c>
      <c r="T155" s="282">
        <v>474</v>
      </c>
    </row>
    <row r="156" spans="1:20" x14ac:dyDescent="0.2">
      <c r="A156" s="282" t="s">
        <v>916</v>
      </c>
      <c r="B156" s="282" t="s">
        <v>917</v>
      </c>
      <c r="C156" s="282" t="s">
        <v>588</v>
      </c>
      <c r="D156" s="282" t="s">
        <v>589</v>
      </c>
      <c r="E156" s="282" t="s">
        <v>298</v>
      </c>
      <c r="F156" s="282" t="s">
        <v>591</v>
      </c>
      <c r="G156" s="282">
        <v>0</v>
      </c>
      <c r="H156" s="282">
        <v>930</v>
      </c>
      <c r="I156" s="282">
        <v>2373</v>
      </c>
      <c r="J156" s="282">
        <v>302</v>
      </c>
      <c r="K156" s="282">
        <v>220</v>
      </c>
      <c r="L156" s="282">
        <v>53</v>
      </c>
      <c r="M156" s="282">
        <v>355</v>
      </c>
      <c r="N156" s="282">
        <v>69</v>
      </c>
      <c r="O156" s="282">
        <v>431</v>
      </c>
      <c r="P156" s="282">
        <v>70</v>
      </c>
      <c r="Q156" s="282">
        <v>388</v>
      </c>
      <c r="R156" s="282">
        <v>311</v>
      </c>
      <c r="S156" s="282">
        <v>400</v>
      </c>
      <c r="T156" s="282">
        <v>278</v>
      </c>
    </row>
    <row r="157" spans="1:20" x14ac:dyDescent="0.2">
      <c r="A157" s="282" t="s">
        <v>916</v>
      </c>
      <c r="B157" s="282" t="s">
        <v>917</v>
      </c>
      <c r="C157" s="282" t="s">
        <v>588</v>
      </c>
      <c r="D157" s="282" t="s">
        <v>589</v>
      </c>
      <c r="E157" s="282" t="s">
        <v>300</v>
      </c>
      <c r="F157" s="282" t="s">
        <v>592</v>
      </c>
      <c r="G157" s="282">
        <v>0</v>
      </c>
      <c r="H157" s="282">
        <v>401</v>
      </c>
      <c r="I157" s="282">
        <v>936</v>
      </c>
      <c r="J157" s="282">
        <v>153</v>
      </c>
      <c r="K157" s="282">
        <v>85</v>
      </c>
      <c r="L157" s="282">
        <v>29</v>
      </c>
      <c r="M157" s="282">
        <v>134</v>
      </c>
      <c r="N157" s="282">
        <v>19</v>
      </c>
      <c r="O157" s="282">
        <v>125</v>
      </c>
      <c r="P157" s="282">
        <v>35</v>
      </c>
      <c r="Q157" s="282">
        <v>199</v>
      </c>
      <c r="R157" s="282">
        <v>162</v>
      </c>
      <c r="S157" s="282">
        <v>202</v>
      </c>
      <c r="T157" s="282">
        <v>148</v>
      </c>
    </row>
    <row r="158" spans="1:20" x14ac:dyDescent="0.2">
      <c r="A158" s="282" t="s">
        <v>916</v>
      </c>
      <c r="B158" s="282" t="s">
        <v>917</v>
      </c>
      <c r="C158" s="282" t="s">
        <v>588</v>
      </c>
      <c r="D158" s="282" t="s">
        <v>589</v>
      </c>
      <c r="E158" s="282" t="s">
        <v>302</v>
      </c>
      <c r="F158" s="282" t="s">
        <v>593</v>
      </c>
      <c r="G158" s="282">
        <v>0</v>
      </c>
      <c r="H158" s="282">
        <v>1430</v>
      </c>
      <c r="I158" s="282">
        <v>3694</v>
      </c>
      <c r="J158" s="282">
        <v>465</v>
      </c>
      <c r="K158" s="282">
        <v>400</v>
      </c>
      <c r="L158" s="282">
        <v>76</v>
      </c>
      <c r="M158" s="282">
        <v>489</v>
      </c>
      <c r="N158" s="282">
        <v>100</v>
      </c>
      <c r="O158" s="282">
        <v>700</v>
      </c>
      <c r="P158" s="282">
        <v>121</v>
      </c>
      <c r="Q158" s="282">
        <v>714</v>
      </c>
      <c r="R158" s="282">
        <v>590</v>
      </c>
      <c r="S158" s="282">
        <v>747</v>
      </c>
      <c r="T158" s="282">
        <v>501</v>
      </c>
    </row>
    <row r="159" spans="1:20" x14ac:dyDescent="0.2">
      <c r="A159" s="282" t="s">
        <v>916</v>
      </c>
      <c r="B159" s="282" t="s">
        <v>917</v>
      </c>
      <c r="C159" s="282" t="s">
        <v>588</v>
      </c>
      <c r="D159" s="282" t="s">
        <v>589</v>
      </c>
      <c r="E159" s="282" t="s">
        <v>319</v>
      </c>
      <c r="F159" s="282" t="s">
        <v>594</v>
      </c>
      <c r="G159" s="282">
        <v>0</v>
      </c>
      <c r="H159" s="282">
        <v>1340</v>
      </c>
      <c r="I159" s="282">
        <v>3472</v>
      </c>
      <c r="J159" s="282">
        <v>412</v>
      </c>
      <c r="K159" s="282">
        <v>311</v>
      </c>
      <c r="L159" s="282">
        <v>95</v>
      </c>
      <c r="M159" s="282">
        <v>522</v>
      </c>
      <c r="N159" s="282">
        <v>108</v>
      </c>
      <c r="O159" s="282">
        <v>521</v>
      </c>
      <c r="P159" s="282">
        <v>86</v>
      </c>
      <c r="Q159" s="282">
        <v>706</v>
      </c>
      <c r="R159" s="282">
        <v>585</v>
      </c>
      <c r="S159" s="282">
        <v>730</v>
      </c>
      <c r="T159" s="282">
        <v>499</v>
      </c>
    </row>
    <row r="160" spans="1:20" x14ac:dyDescent="0.2">
      <c r="A160" s="282" t="s">
        <v>916</v>
      </c>
      <c r="B160" s="282" t="s">
        <v>917</v>
      </c>
      <c r="C160" s="282" t="s">
        <v>588</v>
      </c>
      <c r="D160" s="282" t="s">
        <v>589</v>
      </c>
      <c r="E160" s="282" t="s">
        <v>321</v>
      </c>
      <c r="F160" s="282" t="s">
        <v>595</v>
      </c>
      <c r="G160" s="282">
        <v>0</v>
      </c>
      <c r="H160" s="282">
        <v>456</v>
      </c>
      <c r="I160" s="282">
        <v>1224</v>
      </c>
      <c r="J160" s="282">
        <v>127</v>
      </c>
      <c r="K160" s="282">
        <v>90</v>
      </c>
      <c r="L160" s="282">
        <v>37</v>
      </c>
      <c r="M160" s="282">
        <v>202</v>
      </c>
      <c r="N160" s="282">
        <v>47</v>
      </c>
      <c r="O160" s="282">
        <v>182</v>
      </c>
      <c r="P160" s="282">
        <v>44</v>
      </c>
      <c r="Q160" s="282">
        <v>182</v>
      </c>
      <c r="R160" s="282">
        <v>144</v>
      </c>
      <c r="S160" s="282">
        <v>175</v>
      </c>
      <c r="T160" s="282">
        <v>111</v>
      </c>
    </row>
    <row r="161" spans="1:20" x14ac:dyDescent="0.2">
      <c r="A161" s="282" t="s">
        <v>916</v>
      </c>
      <c r="B161" s="282" t="s">
        <v>917</v>
      </c>
      <c r="C161" s="282" t="s">
        <v>588</v>
      </c>
      <c r="D161" s="282" t="s">
        <v>589</v>
      </c>
      <c r="E161" s="282" t="s">
        <v>329</v>
      </c>
      <c r="F161" s="282" t="s">
        <v>596</v>
      </c>
      <c r="G161" s="282">
        <v>0</v>
      </c>
      <c r="H161" s="282">
        <v>1115</v>
      </c>
      <c r="I161" s="282">
        <v>2984</v>
      </c>
      <c r="J161" s="282">
        <v>304</v>
      </c>
      <c r="K161" s="282">
        <v>239</v>
      </c>
      <c r="L161" s="282">
        <v>91</v>
      </c>
      <c r="M161" s="282">
        <v>481</v>
      </c>
      <c r="N161" s="282">
        <v>92</v>
      </c>
      <c r="O161" s="282">
        <v>412</v>
      </c>
      <c r="P161" s="282">
        <v>111</v>
      </c>
      <c r="Q161" s="282">
        <v>605</v>
      </c>
      <c r="R161" s="282">
        <v>514</v>
      </c>
      <c r="S161" s="282">
        <v>608</v>
      </c>
      <c r="T161" s="282">
        <v>443</v>
      </c>
    </row>
    <row r="162" spans="1:20" x14ac:dyDescent="0.2">
      <c r="A162" s="282" t="s">
        <v>916</v>
      </c>
      <c r="B162" s="282" t="s">
        <v>917</v>
      </c>
      <c r="C162" s="282" t="s">
        <v>588</v>
      </c>
      <c r="D162" s="282" t="s">
        <v>589</v>
      </c>
      <c r="E162" s="282" t="s">
        <v>331</v>
      </c>
      <c r="F162" s="282" t="s">
        <v>597</v>
      </c>
      <c r="G162" s="282">
        <v>0</v>
      </c>
      <c r="H162" s="282">
        <v>936</v>
      </c>
      <c r="I162" s="282">
        <v>2283</v>
      </c>
      <c r="J162" s="282">
        <v>332</v>
      </c>
      <c r="K162" s="282">
        <v>187</v>
      </c>
      <c r="L162" s="282">
        <v>77</v>
      </c>
      <c r="M162" s="282">
        <v>340</v>
      </c>
      <c r="N162" s="282">
        <v>59</v>
      </c>
      <c r="O162" s="282">
        <v>316</v>
      </c>
      <c r="P162" s="282">
        <v>72</v>
      </c>
      <c r="Q162" s="282">
        <v>519</v>
      </c>
      <c r="R162" s="282">
        <v>444</v>
      </c>
      <c r="S162" s="282">
        <v>519</v>
      </c>
      <c r="T162" s="282">
        <v>389</v>
      </c>
    </row>
    <row r="163" spans="1:20" x14ac:dyDescent="0.2">
      <c r="A163" s="282" t="s">
        <v>916</v>
      </c>
      <c r="B163" s="282" t="s">
        <v>917</v>
      </c>
      <c r="C163" s="282" t="s">
        <v>588</v>
      </c>
      <c r="D163" s="282" t="s">
        <v>589</v>
      </c>
      <c r="E163" s="282" t="s">
        <v>348</v>
      </c>
      <c r="F163" s="282" t="s">
        <v>598</v>
      </c>
      <c r="G163" s="282">
        <v>3</v>
      </c>
      <c r="H163" s="282"/>
      <c r="I163" s="282"/>
      <c r="J163" s="282"/>
      <c r="K163" s="282"/>
      <c r="L163" s="282"/>
      <c r="M163" s="282"/>
      <c r="N163" s="282"/>
      <c r="O163" s="282"/>
      <c r="P163" s="282"/>
      <c r="Q163" s="282"/>
      <c r="R163" s="282"/>
      <c r="S163" s="282"/>
      <c r="T163" s="282"/>
    </row>
    <row r="164" spans="1:20" x14ac:dyDescent="0.2">
      <c r="A164" s="282" t="s">
        <v>916</v>
      </c>
      <c r="B164" s="282" t="s">
        <v>917</v>
      </c>
      <c r="C164" s="282" t="s">
        <v>588</v>
      </c>
      <c r="D164" s="282" t="s">
        <v>589</v>
      </c>
      <c r="E164" s="282" t="s">
        <v>333</v>
      </c>
      <c r="F164" s="282" t="s">
        <v>599</v>
      </c>
      <c r="G164" s="282">
        <v>0</v>
      </c>
      <c r="H164" s="282">
        <v>1235</v>
      </c>
      <c r="I164" s="282">
        <v>3195</v>
      </c>
      <c r="J164" s="282">
        <v>359</v>
      </c>
      <c r="K164" s="282">
        <v>305</v>
      </c>
      <c r="L164" s="282">
        <v>87</v>
      </c>
      <c r="M164" s="282">
        <v>484</v>
      </c>
      <c r="N164" s="282">
        <v>80</v>
      </c>
      <c r="O164" s="282">
        <v>509</v>
      </c>
      <c r="P164" s="282">
        <v>97</v>
      </c>
      <c r="Q164" s="282">
        <v>622</v>
      </c>
      <c r="R164" s="282">
        <v>500</v>
      </c>
      <c r="S164" s="282">
        <v>615</v>
      </c>
      <c r="T164" s="282">
        <v>424</v>
      </c>
    </row>
    <row r="165" spans="1:20" x14ac:dyDescent="0.2">
      <c r="A165" s="282" t="s">
        <v>916</v>
      </c>
      <c r="B165" s="282" t="s">
        <v>917</v>
      </c>
      <c r="C165" s="282" t="s">
        <v>588</v>
      </c>
      <c r="D165" s="282" t="s">
        <v>589</v>
      </c>
      <c r="E165" s="282" t="s">
        <v>335</v>
      </c>
      <c r="F165" s="282" t="s">
        <v>600</v>
      </c>
      <c r="G165" s="282">
        <v>0</v>
      </c>
      <c r="H165" s="282">
        <v>809</v>
      </c>
      <c r="I165" s="282">
        <v>2185</v>
      </c>
      <c r="J165" s="282">
        <v>226</v>
      </c>
      <c r="K165" s="282">
        <v>147</v>
      </c>
      <c r="L165" s="282">
        <v>56</v>
      </c>
      <c r="M165" s="282">
        <v>380</v>
      </c>
      <c r="N165" s="282">
        <v>76</v>
      </c>
      <c r="O165" s="282">
        <v>256</v>
      </c>
      <c r="P165" s="282">
        <v>71</v>
      </c>
      <c r="Q165" s="282">
        <v>434</v>
      </c>
      <c r="R165" s="282">
        <v>348</v>
      </c>
      <c r="S165" s="282">
        <v>424</v>
      </c>
      <c r="T165" s="282">
        <v>279</v>
      </c>
    </row>
    <row r="166" spans="1:20" x14ac:dyDescent="0.2">
      <c r="A166" s="282" t="s">
        <v>916</v>
      </c>
      <c r="B166" s="282" t="s">
        <v>917</v>
      </c>
      <c r="C166" s="282" t="s">
        <v>588</v>
      </c>
      <c r="D166" s="282" t="s">
        <v>589</v>
      </c>
      <c r="E166" s="282" t="s">
        <v>499</v>
      </c>
      <c r="F166" s="282" t="s">
        <v>601</v>
      </c>
      <c r="G166" s="282">
        <v>3</v>
      </c>
      <c r="H166" s="282"/>
      <c r="I166" s="282"/>
      <c r="J166" s="282"/>
      <c r="K166" s="282"/>
      <c r="L166" s="282"/>
      <c r="M166" s="282"/>
      <c r="N166" s="282"/>
      <c r="O166" s="282"/>
      <c r="P166" s="282"/>
      <c r="Q166" s="282"/>
      <c r="R166" s="282"/>
      <c r="S166" s="282"/>
      <c r="T166" s="282"/>
    </row>
    <row r="167" spans="1:20" x14ac:dyDescent="0.2">
      <c r="A167" s="282" t="s">
        <v>918</v>
      </c>
      <c r="B167" s="282" t="s">
        <v>919</v>
      </c>
      <c r="C167" s="282" t="s">
        <v>603</v>
      </c>
      <c r="D167" s="282" t="s">
        <v>604</v>
      </c>
      <c r="E167" s="282" t="s">
        <v>294</v>
      </c>
      <c r="F167" s="282" t="s">
        <v>605</v>
      </c>
      <c r="G167" s="282">
        <v>0</v>
      </c>
      <c r="H167" s="282">
        <v>889</v>
      </c>
      <c r="I167" s="282">
        <v>2200</v>
      </c>
      <c r="J167" s="282">
        <v>290</v>
      </c>
      <c r="K167" s="282">
        <v>247</v>
      </c>
      <c r="L167" s="282">
        <v>34</v>
      </c>
      <c r="M167" s="282">
        <v>318</v>
      </c>
      <c r="N167" s="282">
        <v>45</v>
      </c>
      <c r="O167" s="282">
        <v>348</v>
      </c>
      <c r="P167" s="282">
        <v>59</v>
      </c>
      <c r="Q167" s="282">
        <v>368</v>
      </c>
      <c r="R167" s="282">
        <v>309</v>
      </c>
      <c r="S167" s="282">
        <v>369</v>
      </c>
      <c r="T167" s="282">
        <v>257</v>
      </c>
    </row>
    <row r="168" spans="1:20" x14ac:dyDescent="0.2">
      <c r="A168" s="282" t="s">
        <v>918</v>
      </c>
      <c r="B168" s="282" t="s">
        <v>919</v>
      </c>
      <c r="C168" s="282" t="s">
        <v>603</v>
      </c>
      <c r="D168" s="282" t="s">
        <v>604</v>
      </c>
      <c r="E168" s="282" t="s">
        <v>296</v>
      </c>
      <c r="F168" s="282" t="s">
        <v>606</v>
      </c>
      <c r="G168" s="282">
        <v>0</v>
      </c>
      <c r="H168" s="282">
        <v>1272</v>
      </c>
      <c r="I168" s="282">
        <v>3303</v>
      </c>
      <c r="J168" s="282">
        <v>401</v>
      </c>
      <c r="K168" s="282">
        <v>289</v>
      </c>
      <c r="L168" s="282">
        <v>67</v>
      </c>
      <c r="M168" s="282">
        <v>515</v>
      </c>
      <c r="N168" s="282">
        <v>104</v>
      </c>
      <c r="O168" s="282">
        <v>358</v>
      </c>
      <c r="P168" s="282">
        <v>74</v>
      </c>
      <c r="Q168" s="282">
        <v>688</v>
      </c>
      <c r="R168" s="282">
        <v>574</v>
      </c>
      <c r="S168" s="282">
        <v>647</v>
      </c>
      <c r="T168" s="282">
        <v>489</v>
      </c>
    </row>
    <row r="169" spans="1:20" x14ac:dyDescent="0.2">
      <c r="A169" s="282" t="s">
        <v>918</v>
      </c>
      <c r="B169" s="282" t="s">
        <v>919</v>
      </c>
      <c r="C169" s="282" t="s">
        <v>603</v>
      </c>
      <c r="D169" s="282" t="s">
        <v>604</v>
      </c>
      <c r="E169" s="282" t="s">
        <v>298</v>
      </c>
      <c r="F169" s="282" t="s">
        <v>607</v>
      </c>
      <c r="G169" s="282">
        <v>0</v>
      </c>
      <c r="H169" s="282">
        <v>781</v>
      </c>
      <c r="I169" s="282">
        <v>2057</v>
      </c>
      <c r="J169" s="282">
        <v>254</v>
      </c>
      <c r="K169" s="282">
        <v>154</v>
      </c>
      <c r="L169" s="282">
        <v>29</v>
      </c>
      <c r="M169" s="282">
        <v>344</v>
      </c>
      <c r="N169" s="282">
        <v>69</v>
      </c>
      <c r="O169" s="282">
        <v>172</v>
      </c>
      <c r="P169" s="282">
        <v>49</v>
      </c>
      <c r="Q169" s="282">
        <v>363</v>
      </c>
      <c r="R169" s="282">
        <v>301</v>
      </c>
      <c r="S169" s="282">
        <v>349</v>
      </c>
      <c r="T169" s="282">
        <v>250</v>
      </c>
    </row>
    <row r="170" spans="1:20" x14ac:dyDescent="0.2">
      <c r="A170" s="282" t="s">
        <v>918</v>
      </c>
      <c r="B170" s="282" t="s">
        <v>919</v>
      </c>
      <c r="C170" s="282" t="s">
        <v>603</v>
      </c>
      <c r="D170" s="282" t="s">
        <v>604</v>
      </c>
      <c r="E170" s="282" t="s">
        <v>319</v>
      </c>
      <c r="F170" s="282" t="s">
        <v>608</v>
      </c>
      <c r="G170" s="282">
        <v>0</v>
      </c>
      <c r="H170" s="282">
        <v>647</v>
      </c>
      <c r="I170" s="282">
        <v>1682</v>
      </c>
      <c r="J170" s="282">
        <v>219</v>
      </c>
      <c r="K170" s="282">
        <v>142</v>
      </c>
      <c r="L170" s="282">
        <v>34</v>
      </c>
      <c r="M170" s="282">
        <v>252</v>
      </c>
      <c r="N170" s="282">
        <v>56</v>
      </c>
      <c r="O170" s="282">
        <v>201</v>
      </c>
      <c r="P170" s="282">
        <v>50</v>
      </c>
      <c r="Q170" s="282">
        <v>344</v>
      </c>
      <c r="R170" s="282">
        <v>295</v>
      </c>
      <c r="S170" s="282">
        <v>357</v>
      </c>
      <c r="T170" s="282">
        <v>275</v>
      </c>
    </row>
    <row r="171" spans="1:20" x14ac:dyDescent="0.2">
      <c r="A171" s="282" t="s">
        <v>918</v>
      </c>
      <c r="B171" s="282" t="s">
        <v>919</v>
      </c>
      <c r="C171" s="282" t="s">
        <v>603</v>
      </c>
      <c r="D171" s="282" t="s">
        <v>604</v>
      </c>
      <c r="E171" s="282" t="s">
        <v>372</v>
      </c>
      <c r="F171" s="282" t="s">
        <v>609</v>
      </c>
      <c r="G171" s="282">
        <v>0</v>
      </c>
      <c r="H171" s="282">
        <v>869</v>
      </c>
      <c r="I171" s="282">
        <v>2445</v>
      </c>
      <c r="J171" s="282">
        <v>205</v>
      </c>
      <c r="K171" s="282">
        <v>266</v>
      </c>
      <c r="L171" s="282">
        <v>37</v>
      </c>
      <c r="M171" s="282">
        <v>361</v>
      </c>
      <c r="N171" s="282">
        <v>85</v>
      </c>
      <c r="O171" s="282">
        <v>379</v>
      </c>
      <c r="P171" s="282">
        <v>54</v>
      </c>
      <c r="Q171" s="282">
        <v>464</v>
      </c>
      <c r="R171" s="282">
        <v>382</v>
      </c>
      <c r="S171" s="282">
        <v>449</v>
      </c>
      <c r="T171" s="282">
        <v>311</v>
      </c>
    </row>
    <row r="172" spans="1:20" x14ac:dyDescent="0.2">
      <c r="A172" s="282" t="s">
        <v>918</v>
      </c>
      <c r="B172" s="282" t="s">
        <v>919</v>
      </c>
      <c r="C172" s="282" t="s">
        <v>603</v>
      </c>
      <c r="D172" s="282" t="s">
        <v>604</v>
      </c>
      <c r="E172" s="282" t="s">
        <v>374</v>
      </c>
      <c r="F172" s="282" t="s">
        <v>610</v>
      </c>
      <c r="G172" s="282">
        <v>3</v>
      </c>
      <c r="H172" s="282"/>
      <c r="I172" s="282"/>
      <c r="J172" s="282"/>
      <c r="K172" s="282"/>
      <c r="L172" s="282"/>
      <c r="M172" s="282"/>
      <c r="N172" s="282"/>
      <c r="O172" s="282"/>
      <c r="P172" s="282"/>
      <c r="Q172" s="282"/>
      <c r="R172" s="282"/>
      <c r="S172" s="282"/>
      <c r="T172" s="282"/>
    </row>
    <row r="173" spans="1:20" x14ac:dyDescent="0.2">
      <c r="A173" s="282" t="s">
        <v>918</v>
      </c>
      <c r="B173" s="282" t="s">
        <v>919</v>
      </c>
      <c r="C173" s="282" t="s">
        <v>603</v>
      </c>
      <c r="D173" s="282" t="s">
        <v>604</v>
      </c>
      <c r="E173" s="282" t="s">
        <v>321</v>
      </c>
      <c r="F173" s="282" t="s">
        <v>611</v>
      </c>
      <c r="G173" s="282">
        <v>0</v>
      </c>
      <c r="H173" s="282">
        <v>1138</v>
      </c>
      <c r="I173" s="282">
        <v>2899</v>
      </c>
      <c r="J173" s="282">
        <v>383</v>
      </c>
      <c r="K173" s="282">
        <v>246</v>
      </c>
      <c r="L173" s="282">
        <v>58</v>
      </c>
      <c r="M173" s="282">
        <v>451</v>
      </c>
      <c r="N173" s="282">
        <v>90</v>
      </c>
      <c r="O173" s="282">
        <v>328</v>
      </c>
      <c r="P173" s="282">
        <v>88</v>
      </c>
      <c r="Q173" s="282">
        <v>550</v>
      </c>
      <c r="R173" s="282">
        <v>446</v>
      </c>
      <c r="S173" s="282">
        <v>540</v>
      </c>
      <c r="T173" s="282">
        <v>401</v>
      </c>
    </row>
    <row r="174" spans="1:20" x14ac:dyDescent="0.2">
      <c r="A174" s="282" t="s">
        <v>918</v>
      </c>
      <c r="B174" s="282" t="s">
        <v>919</v>
      </c>
      <c r="C174" s="282" t="s">
        <v>603</v>
      </c>
      <c r="D174" s="282" t="s">
        <v>604</v>
      </c>
      <c r="E174" s="282" t="s">
        <v>323</v>
      </c>
      <c r="F174" s="282" t="s">
        <v>612</v>
      </c>
      <c r="G174" s="282">
        <v>0</v>
      </c>
      <c r="H174" s="282">
        <v>1004</v>
      </c>
      <c r="I174" s="282">
        <v>2514</v>
      </c>
      <c r="J174" s="282">
        <v>308</v>
      </c>
      <c r="K174" s="282">
        <v>288</v>
      </c>
      <c r="L174" s="282">
        <v>55</v>
      </c>
      <c r="M174" s="282">
        <v>353</v>
      </c>
      <c r="N174" s="282">
        <v>59</v>
      </c>
      <c r="O174" s="282">
        <v>355</v>
      </c>
      <c r="P174" s="282">
        <v>77</v>
      </c>
      <c r="Q174" s="282">
        <v>529</v>
      </c>
      <c r="R174" s="282">
        <v>434</v>
      </c>
      <c r="S174" s="282">
        <v>503</v>
      </c>
      <c r="T174" s="282">
        <v>350</v>
      </c>
    </row>
    <row r="175" spans="1:20" x14ac:dyDescent="0.2">
      <c r="A175" s="282" t="s">
        <v>918</v>
      </c>
      <c r="B175" s="282" t="s">
        <v>919</v>
      </c>
      <c r="C175" s="282" t="s">
        <v>603</v>
      </c>
      <c r="D175" s="282" t="s">
        <v>604</v>
      </c>
      <c r="E175" s="282" t="s">
        <v>325</v>
      </c>
      <c r="F175" s="282" t="s">
        <v>613</v>
      </c>
      <c r="G175" s="282">
        <v>0</v>
      </c>
      <c r="H175" s="282">
        <v>645</v>
      </c>
      <c r="I175" s="282">
        <v>1538</v>
      </c>
      <c r="J175" s="282">
        <v>239</v>
      </c>
      <c r="K175" s="282">
        <v>192</v>
      </c>
      <c r="L175" s="282">
        <v>29</v>
      </c>
      <c r="M175" s="282">
        <v>185</v>
      </c>
      <c r="N175" s="282">
        <v>42</v>
      </c>
      <c r="O175" s="282">
        <v>304</v>
      </c>
      <c r="P175" s="282">
        <v>41</v>
      </c>
      <c r="Q175" s="282">
        <v>358</v>
      </c>
      <c r="R175" s="282">
        <v>296</v>
      </c>
      <c r="S175" s="282">
        <v>361</v>
      </c>
      <c r="T175" s="282">
        <v>247</v>
      </c>
    </row>
    <row r="176" spans="1:20" x14ac:dyDescent="0.2">
      <c r="A176" s="282" t="s">
        <v>918</v>
      </c>
      <c r="B176" s="282" t="s">
        <v>919</v>
      </c>
      <c r="C176" s="282" t="s">
        <v>603</v>
      </c>
      <c r="D176" s="282" t="s">
        <v>604</v>
      </c>
      <c r="E176" s="282" t="s">
        <v>327</v>
      </c>
      <c r="F176" s="282" t="s">
        <v>614</v>
      </c>
      <c r="G176" s="282">
        <v>0</v>
      </c>
      <c r="H176" s="282">
        <v>1153</v>
      </c>
      <c r="I176" s="282">
        <v>2879</v>
      </c>
      <c r="J176" s="282">
        <v>382</v>
      </c>
      <c r="K176" s="282">
        <v>275</v>
      </c>
      <c r="L176" s="282">
        <v>52</v>
      </c>
      <c r="M176" s="282">
        <v>444</v>
      </c>
      <c r="N176" s="282">
        <v>71</v>
      </c>
      <c r="O176" s="282">
        <v>387</v>
      </c>
      <c r="P176" s="282">
        <v>58</v>
      </c>
      <c r="Q176" s="282">
        <v>569</v>
      </c>
      <c r="R176" s="282">
        <v>454</v>
      </c>
      <c r="S176" s="282">
        <v>523</v>
      </c>
      <c r="T176" s="282">
        <v>368</v>
      </c>
    </row>
    <row r="177" spans="1:20" x14ac:dyDescent="0.2">
      <c r="A177" s="282" t="s">
        <v>918</v>
      </c>
      <c r="B177" s="282" t="s">
        <v>919</v>
      </c>
      <c r="C177" s="282" t="s">
        <v>603</v>
      </c>
      <c r="D177" s="282" t="s">
        <v>604</v>
      </c>
      <c r="E177" s="282" t="s">
        <v>329</v>
      </c>
      <c r="F177" s="282" t="s">
        <v>615</v>
      </c>
      <c r="G177" s="282">
        <v>0</v>
      </c>
      <c r="H177" s="282">
        <v>830</v>
      </c>
      <c r="I177" s="282">
        <v>2199</v>
      </c>
      <c r="J177" s="282">
        <v>253</v>
      </c>
      <c r="K177" s="282">
        <v>188</v>
      </c>
      <c r="L177" s="282">
        <v>49</v>
      </c>
      <c r="M177" s="282">
        <v>340</v>
      </c>
      <c r="N177" s="282">
        <v>76</v>
      </c>
      <c r="O177" s="282">
        <v>261</v>
      </c>
      <c r="P177" s="282">
        <v>65</v>
      </c>
      <c r="Q177" s="282">
        <v>515</v>
      </c>
      <c r="R177" s="282">
        <v>443</v>
      </c>
      <c r="S177" s="282">
        <v>495</v>
      </c>
      <c r="T177" s="282">
        <v>380</v>
      </c>
    </row>
    <row r="178" spans="1:20" x14ac:dyDescent="0.2">
      <c r="A178" s="282" t="s">
        <v>918</v>
      </c>
      <c r="B178" s="282" t="s">
        <v>919</v>
      </c>
      <c r="C178" s="282" t="s">
        <v>603</v>
      </c>
      <c r="D178" s="282" t="s">
        <v>604</v>
      </c>
      <c r="E178" s="282" t="s">
        <v>345</v>
      </c>
      <c r="F178" s="282" t="s">
        <v>616</v>
      </c>
      <c r="G178" s="282">
        <v>3</v>
      </c>
      <c r="H178" s="282"/>
      <c r="I178" s="282"/>
      <c r="J178" s="282"/>
      <c r="K178" s="282"/>
      <c r="L178" s="282"/>
      <c r="M178" s="282"/>
      <c r="N178" s="282"/>
      <c r="O178" s="282"/>
      <c r="P178" s="282"/>
      <c r="Q178" s="282"/>
      <c r="R178" s="282"/>
      <c r="S178" s="282"/>
      <c r="T178" s="282"/>
    </row>
    <row r="179" spans="1:20" x14ac:dyDescent="0.2">
      <c r="A179" s="282" t="s">
        <v>912</v>
      </c>
      <c r="B179" s="282" t="s">
        <v>913</v>
      </c>
      <c r="C179" s="282" t="s">
        <v>618</v>
      </c>
      <c r="D179" s="282" t="s">
        <v>619</v>
      </c>
      <c r="E179" s="282" t="s">
        <v>294</v>
      </c>
      <c r="F179" s="282" t="s">
        <v>295</v>
      </c>
      <c r="G179" s="282">
        <v>0</v>
      </c>
      <c r="H179" s="282">
        <v>1816</v>
      </c>
      <c r="I179" s="282">
        <v>4652</v>
      </c>
      <c r="J179" s="282">
        <v>662</v>
      </c>
      <c r="K179" s="282">
        <v>656</v>
      </c>
      <c r="L179" s="282">
        <v>77</v>
      </c>
      <c r="M179" s="282">
        <v>421</v>
      </c>
      <c r="N179" s="282">
        <v>126</v>
      </c>
      <c r="O179" s="282">
        <v>1070</v>
      </c>
      <c r="P179" s="282">
        <v>115</v>
      </c>
      <c r="Q179" s="282">
        <v>1179</v>
      </c>
      <c r="R179" s="282">
        <v>1020</v>
      </c>
      <c r="S179" s="282">
        <v>1183</v>
      </c>
      <c r="T179" s="282">
        <v>917</v>
      </c>
    </row>
    <row r="180" spans="1:20" x14ac:dyDescent="0.2">
      <c r="A180" s="282" t="s">
        <v>912</v>
      </c>
      <c r="B180" s="282" t="s">
        <v>913</v>
      </c>
      <c r="C180" s="282" t="s">
        <v>618</v>
      </c>
      <c r="D180" s="282" t="s">
        <v>619</v>
      </c>
      <c r="E180" s="282" t="s">
        <v>296</v>
      </c>
      <c r="F180" s="282" t="s">
        <v>340</v>
      </c>
      <c r="G180" s="282">
        <v>0</v>
      </c>
      <c r="H180" s="282">
        <v>1105</v>
      </c>
      <c r="I180" s="282">
        <v>2819</v>
      </c>
      <c r="J180" s="282">
        <v>453</v>
      </c>
      <c r="K180" s="282">
        <v>332</v>
      </c>
      <c r="L180" s="282">
        <v>51</v>
      </c>
      <c r="M180" s="282">
        <v>269</v>
      </c>
      <c r="N180" s="282">
        <v>87</v>
      </c>
      <c r="O180" s="282">
        <v>472</v>
      </c>
      <c r="P180" s="282">
        <v>76</v>
      </c>
      <c r="Q180" s="282">
        <v>730</v>
      </c>
      <c r="R180" s="282">
        <v>616</v>
      </c>
      <c r="S180" s="282">
        <v>719</v>
      </c>
      <c r="T180" s="282">
        <v>579</v>
      </c>
    </row>
    <row r="181" spans="1:20" x14ac:dyDescent="0.2">
      <c r="A181" s="282" t="s">
        <v>912</v>
      </c>
      <c r="B181" s="282" t="s">
        <v>913</v>
      </c>
      <c r="C181" s="282" t="s">
        <v>618</v>
      </c>
      <c r="D181" s="282" t="s">
        <v>619</v>
      </c>
      <c r="E181" s="282" t="s">
        <v>298</v>
      </c>
      <c r="F181" s="282" t="s">
        <v>339</v>
      </c>
      <c r="G181" s="282">
        <v>0</v>
      </c>
      <c r="H181" s="282">
        <v>538</v>
      </c>
      <c r="I181" s="282">
        <v>1363</v>
      </c>
      <c r="J181" s="282">
        <v>204</v>
      </c>
      <c r="K181" s="282">
        <v>165</v>
      </c>
      <c r="L181" s="282">
        <v>32</v>
      </c>
      <c r="M181" s="282">
        <v>137</v>
      </c>
      <c r="N181" s="282">
        <v>45</v>
      </c>
      <c r="O181" s="282">
        <v>284</v>
      </c>
      <c r="P181" s="282">
        <v>42</v>
      </c>
      <c r="Q181" s="282">
        <v>328</v>
      </c>
      <c r="R181" s="282">
        <v>292</v>
      </c>
      <c r="S181" s="282">
        <v>342</v>
      </c>
      <c r="T181" s="282">
        <v>285</v>
      </c>
    </row>
    <row r="182" spans="1:20" x14ac:dyDescent="0.2">
      <c r="A182" s="282" t="s">
        <v>912</v>
      </c>
      <c r="B182" s="282" t="s">
        <v>913</v>
      </c>
      <c r="C182" s="282" t="s">
        <v>618</v>
      </c>
      <c r="D182" s="282" t="s">
        <v>619</v>
      </c>
      <c r="E182" s="282" t="s">
        <v>300</v>
      </c>
      <c r="F182" s="282" t="s">
        <v>620</v>
      </c>
      <c r="G182" s="282">
        <v>0</v>
      </c>
      <c r="H182" s="282">
        <v>833</v>
      </c>
      <c r="I182" s="282">
        <v>2071</v>
      </c>
      <c r="J182" s="282">
        <v>330</v>
      </c>
      <c r="K182" s="282">
        <v>218</v>
      </c>
      <c r="L182" s="282">
        <v>28</v>
      </c>
      <c r="M182" s="282">
        <v>257</v>
      </c>
      <c r="N182" s="282">
        <v>61</v>
      </c>
      <c r="O182" s="282">
        <v>311</v>
      </c>
      <c r="P182" s="282">
        <v>52</v>
      </c>
      <c r="Q182" s="282">
        <v>448</v>
      </c>
      <c r="R182" s="282">
        <v>373</v>
      </c>
      <c r="S182" s="282">
        <v>419</v>
      </c>
      <c r="T182" s="282">
        <v>328</v>
      </c>
    </row>
    <row r="183" spans="1:20" x14ac:dyDescent="0.2">
      <c r="A183" s="282" t="s">
        <v>912</v>
      </c>
      <c r="B183" s="282" t="s">
        <v>913</v>
      </c>
      <c r="C183" s="282" t="s">
        <v>618</v>
      </c>
      <c r="D183" s="282" t="s">
        <v>619</v>
      </c>
      <c r="E183" s="282" t="s">
        <v>302</v>
      </c>
      <c r="F183" s="282" t="s">
        <v>621</v>
      </c>
      <c r="G183" s="282">
        <v>0</v>
      </c>
      <c r="H183" s="282">
        <v>611</v>
      </c>
      <c r="I183" s="282">
        <v>1483</v>
      </c>
      <c r="J183" s="282">
        <v>212</v>
      </c>
      <c r="K183" s="282">
        <v>177</v>
      </c>
      <c r="L183" s="282">
        <v>31</v>
      </c>
      <c r="M183" s="282">
        <v>191</v>
      </c>
      <c r="N183" s="282">
        <v>34</v>
      </c>
      <c r="O183" s="282">
        <v>237</v>
      </c>
      <c r="P183" s="282">
        <v>34</v>
      </c>
      <c r="Q183" s="282">
        <v>318</v>
      </c>
      <c r="R183" s="282">
        <v>271</v>
      </c>
      <c r="S183" s="282">
        <v>310</v>
      </c>
      <c r="T183" s="282">
        <v>241</v>
      </c>
    </row>
    <row r="184" spans="1:20" x14ac:dyDescent="0.2">
      <c r="A184" s="282" t="s">
        <v>912</v>
      </c>
      <c r="B184" s="282" t="s">
        <v>913</v>
      </c>
      <c r="C184" s="282" t="s">
        <v>618</v>
      </c>
      <c r="D184" s="282" t="s">
        <v>619</v>
      </c>
      <c r="E184" s="282" t="s">
        <v>367</v>
      </c>
      <c r="F184" s="282" t="s">
        <v>622</v>
      </c>
      <c r="G184" s="282">
        <v>0</v>
      </c>
      <c r="H184" s="282">
        <v>772</v>
      </c>
      <c r="I184" s="282">
        <v>2092</v>
      </c>
      <c r="J184" s="282">
        <v>235</v>
      </c>
      <c r="K184" s="282">
        <v>240</v>
      </c>
      <c r="L184" s="282">
        <v>31</v>
      </c>
      <c r="M184" s="282">
        <v>266</v>
      </c>
      <c r="N184" s="282">
        <v>66</v>
      </c>
      <c r="O184" s="282">
        <v>253</v>
      </c>
      <c r="P184" s="282">
        <v>42</v>
      </c>
      <c r="Q184" s="282">
        <v>469</v>
      </c>
      <c r="R184" s="282">
        <v>402</v>
      </c>
      <c r="S184" s="282">
        <v>466</v>
      </c>
      <c r="T184" s="282">
        <v>377</v>
      </c>
    </row>
    <row r="185" spans="1:20" x14ac:dyDescent="0.2">
      <c r="A185" s="282" t="s">
        <v>912</v>
      </c>
      <c r="B185" s="282" t="s">
        <v>913</v>
      </c>
      <c r="C185" s="282" t="s">
        <v>618</v>
      </c>
      <c r="D185" s="282" t="s">
        <v>619</v>
      </c>
      <c r="E185" s="282" t="s">
        <v>369</v>
      </c>
      <c r="F185" s="282" t="s">
        <v>623</v>
      </c>
      <c r="G185" s="282">
        <v>0</v>
      </c>
      <c r="H185" s="282">
        <v>1451</v>
      </c>
      <c r="I185" s="282">
        <v>3970</v>
      </c>
      <c r="J185" s="282">
        <v>397</v>
      </c>
      <c r="K185" s="282">
        <v>368</v>
      </c>
      <c r="L185" s="282">
        <v>54</v>
      </c>
      <c r="M185" s="282">
        <v>632</v>
      </c>
      <c r="N185" s="282">
        <v>116</v>
      </c>
      <c r="O185" s="282">
        <v>555</v>
      </c>
      <c r="P185" s="282">
        <v>87</v>
      </c>
      <c r="Q185" s="282">
        <v>688</v>
      </c>
      <c r="R185" s="282">
        <v>544</v>
      </c>
      <c r="S185" s="282">
        <v>668</v>
      </c>
      <c r="T185" s="282">
        <v>484</v>
      </c>
    </row>
    <row r="186" spans="1:20" x14ac:dyDescent="0.2">
      <c r="A186" s="282" t="s">
        <v>912</v>
      </c>
      <c r="B186" s="282" t="s">
        <v>913</v>
      </c>
      <c r="C186" s="282" t="s">
        <v>618</v>
      </c>
      <c r="D186" s="282" t="s">
        <v>619</v>
      </c>
      <c r="E186" s="282" t="s">
        <v>449</v>
      </c>
      <c r="F186" s="282" t="s">
        <v>624</v>
      </c>
      <c r="G186" s="282">
        <v>0</v>
      </c>
      <c r="H186" s="282">
        <v>1293</v>
      </c>
      <c r="I186" s="282">
        <v>3411</v>
      </c>
      <c r="J186" s="282">
        <v>428</v>
      </c>
      <c r="K186" s="282">
        <v>523</v>
      </c>
      <c r="L186" s="282">
        <v>48</v>
      </c>
      <c r="M186" s="282">
        <v>294</v>
      </c>
      <c r="N186" s="282">
        <v>93</v>
      </c>
      <c r="O186" s="282">
        <v>870</v>
      </c>
      <c r="P186" s="282">
        <v>84</v>
      </c>
      <c r="Q186" s="282">
        <v>862</v>
      </c>
      <c r="R186" s="282">
        <v>744</v>
      </c>
      <c r="S186" s="282">
        <v>864</v>
      </c>
      <c r="T186" s="282">
        <v>654</v>
      </c>
    </row>
    <row r="187" spans="1:20" x14ac:dyDescent="0.2">
      <c r="A187" s="282" t="s">
        <v>912</v>
      </c>
      <c r="B187" s="282" t="s">
        <v>913</v>
      </c>
      <c r="C187" s="282" t="s">
        <v>618</v>
      </c>
      <c r="D187" s="282" t="s">
        <v>619</v>
      </c>
      <c r="E187" s="282" t="s">
        <v>319</v>
      </c>
      <c r="F187" s="282" t="s">
        <v>625</v>
      </c>
      <c r="G187" s="282">
        <v>0</v>
      </c>
      <c r="H187" s="282">
        <v>946</v>
      </c>
      <c r="I187" s="282">
        <v>2529</v>
      </c>
      <c r="J187" s="282">
        <v>272</v>
      </c>
      <c r="K187" s="282">
        <v>311</v>
      </c>
      <c r="L187" s="282">
        <v>43</v>
      </c>
      <c r="M187" s="282">
        <v>320</v>
      </c>
      <c r="N187" s="282">
        <v>81</v>
      </c>
      <c r="O187" s="282">
        <v>567</v>
      </c>
      <c r="P187" s="282">
        <v>67</v>
      </c>
      <c r="Q187" s="282">
        <v>493</v>
      </c>
      <c r="R187" s="282">
        <v>417</v>
      </c>
      <c r="S187" s="282">
        <v>517</v>
      </c>
      <c r="T187" s="282">
        <v>368</v>
      </c>
    </row>
    <row r="188" spans="1:20" x14ac:dyDescent="0.2">
      <c r="A188" s="282" t="s">
        <v>912</v>
      </c>
      <c r="B188" s="282" t="s">
        <v>913</v>
      </c>
      <c r="C188" s="282" t="s">
        <v>618</v>
      </c>
      <c r="D188" s="282" t="s">
        <v>619</v>
      </c>
      <c r="E188" s="282" t="s">
        <v>372</v>
      </c>
      <c r="F188" s="282" t="s">
        <v>626</v>
      </c>
      <c r="G188" s="282">
        <v>0</v>
      </c>
      <c r="H188" s="282">
        <v>703</v>
      </c>
      <c r="I188" s="282">
        <v>1809</v>
      </c>
      <c r="J188" s="282">
        <v>218</v>
      </c>
      <c r="K188" s="282">
        <v>166</v>
      </c>
      <c r="L188" s="282">
        <v>44</v>
      </c>
      <c r="M188" s="282">
        <v>275</v>
      </c>
      <c r="N188" s="282">
        <v>49</v>
      </c>
      <c r="O188" s="282">
        <v>220</v>
      </c>
      <c r="P188" s="282">
        <v>49</v>
      </c>
      <c r="Q188" s="282">
        <v>351</v>
      </c>
      <c r="R188" s="282">
        <v>302</v>
      </c>
      <c r="S188" s="282">
        <v>357</v>
      </c>
      <c r="T188" s="282">
        <v>277</v>
      </c>
    </row>
    <row r="189" spans="1:20" x14ac:dyDescent="0.2">
      <c r="A189" s="282" t="s">
        <v>912</v>
      </c>
      <c r="B189" s="282" t="s">
        <v>913</v>
      </c>
      <c r="C189" s="282" t="s">
        <v>618</v>
      </c>
      <c r="D189" s="282" t="s">
        <v>619</v>
      </c>
      <c r="E189" s="282" t="s">
        <v>374</v>
      </c>
      <c r="F189" s="282" t="s">
        <v>627</v>
      </c>
      <c r="G189" s="282">
        <v>0</v>
      </c>
      <c r="H189" s="282">
        <v>722</v>
      </c>
      <c r="I189" s="282">
        <v>1948</v>
      </c>
      <c r="J189" s="282">
        <v>199</v>
      </c>
      <c r="K189" s="282">
        <v>170</v>
      </c>
      <c r="L189" s="282">
        <v>33</v>
      </c>
      <c r="M189" s="282">
        <v>320</v>
      </c>
      <c r="N189" s="282">
        <v>59</v>
      </c>
      <c r="O189" s="282">
        <v>205</v>
      </c>
      <c r="P189" s="282">
        <v>33</v>
      </c>
      <c r="Q189" s="282">
        <v>375</v>
      </c>
      <c r="R189" s="282">
        <v>309</v>
      </c>
      <c r="S189" s="282">
        <v>345</v>
      </c>
      <c r="T189" s="282">
        <v>245</v>
      </c>
    </row>
    <row r="190" spans="1:20" x14ac:dyDescent="0.2">
      <c r="A190" s="282" t="s">
        <v>912</v>
      </c>
      <c r="B190" s="282" t="s">
        <v>913</v>
      </c>
      <c r="C190" s="282" t="s">
        <v>618</v>
      </c>
      <c r="D190" s="282" t="s">
        <v>619</v>
      </c>
      <c r="E190" s="282" t="s">
        <v>376</v>
      </c>
      <c r="F190" s="282" t="s">
        <v>628</v>
      </c>
      <c r="G190" s="282">
        <v>0</v>
      </c>
      <c r="H190" s="282">
        <v>538</v>
      </c>
      <c r="I190" s="282">
        <v>1400</v>
      </c>
      <c r="J190" s="282">
        <v>151</v>
      </c>
      <c r="K190" s="282">
        <v>142</v>
      </c>
      <c r="L190" s="282">
        <v>31</v>
      </c>
      <c r="M190" s="282">
        <v>214</v>
      </c>
      <c r="N190" s="282">
        <v>33</v>
      </c>
      <c r="O190" s="282">
        <v>238</v>
      </c>
      <c r="P190" s="282">
        <v>38</v>
      </c>
      <c r="Q190" s="282">
        <v>235</v>
      </c>
      <c r="R190" s="282">
        <v>184</v>
      </c>
      <c r="S190" s="282">
        <v>243</v>
      </c>
      <c r="T190" s="282">
        <v>162</v>
      </c>
    </row>
    <row r="191" spans="1:20" x14ac:dyDescent="0.2">
      <c r="A191" s="282" t="s">
        <v>912</v>
      </c>
      <c r="B191" s="282" t="s">
        <v>913</v>
      </c>
      <c r="C191" s="282" t="s">
        <v>618</v>
      </c>
      <c r="D191" s="282" t="s">
        <v>619</v>
      </c>
      <c r="E191" s="282" t="s">
        <v>629</v>
      </c>
      <c r="F191" s="282" t="s">
        <v>630</v>
      </c>
      <c r="G191" s="282">
        <v>0</v>
      </c>
      <c r="H191" s="282">
        <v>506</v>
      </c>
      <c r="I191" s="282">
        <v>1432</v>
      </c>
      <c r="J191" s="282">
        <v>104</v>
      </c>
      <c r="K191" s="282">
        <v>134</v>
      </c>
      <c r="L191" s="282">
        <v>38</v>
      </c>
      <c r="M191" s="282">
        <v>230</v>
      </c>
      <c r="N191" s="282">
        <v>48</v>
      </c>
      <c r="O191" s="282">
        <v>134</v>
      </c>
      <c r="P191" s="282">
        <v>23</v>
      </c>
      <c r="Q191" s="282">
        <v>299</v>
      </c>
      <c r="R191" s="282">
        <v>254</v>
      </c>
      <c r="S191" s="282">
        <v>277</v>
      </c>
      <c r="T191" s="282">
        <v>196</v>
      </c>
    </row>
    <row r="192" spans="1:20" x14ac:dyDescent="0.2">
      <c r="A192" s="282" t="s">
        <v>912</v>
      </c>
      <c r="B192" s="282" t="s">
        <v>913</v>
      </c>
      <c r="C192" s="282" t="s">
        <v>618</v>
      </c>
      <c r="D192" s="282" t="s">
        <v>619</v>
      </c>
      <c r="E192" s="282" t="s">
        <v>631</v>
      </c>
      <c r="F192" s="282" t="s">
        <v>632</v>
      </c>
      <c r="G192" s="282">
        <v>0</v>
      </c>
      <c r="H192" s="282">
        <v>423</v>
      </c>
      <c r="I192" s="282">
        <v>1139</v>
      </c>
      <c r="J192" s="282">
        <v>114</v>
      </c>
      <c r="K192" s="282">
        <v>86</v>
      </c>
      <c r="L192" s="282">
        <v>27</v>
      </c>
      <c r="M192" s="282">
        <v>196</v>
      </c>
      <c r="N192" s="282">
        <v>35</v>
      </c>
      <c r="O192" s="282">
        <v>114</v>
      </c>
      <c r="P192" s="282">
        <v>37</v>
      </c>
      <c r="Q192" s="282">
        <v>188</v>
      </c>
      <c r="R192" s="282">
        <v>163</v>
      </c>
      <c r="S192" s="282">
        <v>194</v>
      </c>
      <c r="T192" s="282">
        <v>145</v>
      </c>
    </row>
    <row r="193" spans="1:20" x14ac:dyDescent="0.2">
      <c r="A193" s="282" t="s">
        <v>912</v>
      </c>
      <c r="B193" s="282" t="s">
        <v>913</v>
      </c>
      <c r="C193" s="282" t="s">
        <v>618</v>
      </c>
      <c r="D193" s="282" t="s">
        <v>619</v>
      </c>
      <c r="E193" s="282" t="s">
        <v>321</v>
      </c>
      <c r="F193" s="282" t="s">
        <v>633</v>
      </c>
      <c r="G193" s="282">
        <v>0</v>
      </c>
      <c r="H193" s="282">
        <v>1801</v>
      </c>
      <c r="I193" s="282">
        <v>4934</v>
      </c>
      <c r="J193" s="282">
        <v>582</v>
      </c>
      <c r="K193" s="282">
        <v>562</v>
      </c>
      <c r="L193" s="282">
        <v>74</v>
      </c>
      <c r="M193" s="282">
        <v>583</v>
      </c>
      <c r="N193" s="282">
        <v>169</v>
      </c>
      <c r="O193" s="282">
        <v>722</v>
      </c>
      <c r="P193" s="282">
        <v>84</v>
      </c>
      <c r="Q193" s="282">
        <v>1123</v>
      </c>
      <c r="R193" s="282">
        <v>963</v>
      </c>
      <c r="S193" s="282">
        <v>1083</v>
      </c>
      <c r="T193" s="282">
        <v>826</v>
      </c>
    </row>
    <row r="194" spans="1:20" x14ac:dyDescent="0.2">
      <c r="A194" s="282" t="s">
        <v>912</v>
      </c>
      <c r="B194" s="282" t="s">
        <v>913</v>
      </c>
      <c r="C194" s="282" t="s">
        <v>618</v>
      </c>
      <c r="D194" s="282" t="s">
        <v>619</v>
      </c>
      <c r="E194" s="282" t="s">
        <v>329</v>
      </c>
      <c r="F194" s="282" t="s">
        <v>634</v>
      </c>
      <c r="G194" s="282">
        <v>0</v>
      </c>
      <c r="H194" s="282">
        <v>918</v>
      </c>
      <c r="I194" s="282">
        <v>2452</v>
      </c>
      <c r="J194" s="282">
        <v>265</v>
      </c>
      <c r="K194" s="282">
        <v>230</v>
      </c>
      <c r="L194" s="282">
        <v>47</v>
      </c>
      <c r="M194" s="282">
        <v>376</v>
      </c>
      <c r="N194" s="282">
        <v>75</v>
      </c>
      <c r="O194" s="282">
        <v>282</v>
      </c>
      <c r="P194" s="282">
        <v>70</v>
      </c>
      <c r="Q194" s="282">
        <v>422</v>
      </c>
      <c r="R194" s="282">
        <v>341</v>
      </c>
      <c r="S194" s="282">
        <v>422</v>
      </c>
      <c r="T194" s="282">
        <v>291</v>
      </c>
    </row>
    <row r="195" spans="1:20" x14ac:dyDescent="0.2">
      <c r="A195" s="282" t="s">
        <v>912</v>
      </c>
      <c r="B195" s="282" t="s">
        <v>913</v>
      </c>
      <c r="C195" s="282" t="s">
        <v>618</v>
      </c>
      <c r="D195" s="282" t="s">
        <v>619</v>
      </c>
      <c r="E195" s="282" t="s">
        <v>345</v>
      </c>
      <c r="F195" s="282" t="s">
        <v>635</v>
      </c>
      <c r="G195" s="282">
        <v>0</v>
      </c>
      <c r="H195" s="282"/>
      <c r="I195" s="282"/>
      <c r="J195" s="282"/>
      <c r="K195" s="282"/>
      <c r="L195" s="282"/>
      <c r="M195" s="282"/>
      <c r="N195" s="282"/>
      <c r="O195" s="282"/>
      <c r="P195" s="282"/>
      <c r="Q195" s="282"/>
      <c r="R195" s="282"/>
      <c r="S195" s="282"/>
      <c r="T195" s="282"/>
    </row>
    <row r="196" spans="1:20" x14ac:dyDescent="0.2">
      <c r="A196" s="282" t="s">
        <v>912</v>
      </c>
      <c r="B196" s="282" t="s">
        <v>913</v>
      </c>
      <c r="C196" s="282" t="s">
        <v>618</v>
      </c>
      <c r="D196" s="282" t="s">
        <v>619</v>
      </c>
      <c r="E196" s="282" t="s">
        <v>331</v>
      </c>
      <c r="F196" s="282" t="s">
        <v>636</v>
      </c>
      <c r="G196" s="282">
        <v>0</v>
      </c>
      <c r="H196" s="282">
        <v>727</v>
      </c>
      <c r="I196" s="282">
        <v>2180</v>
      </c>
      <c r="J196" s="282">
        <v>147</v>
      </c>
      <c r="K196" s="282">
        <v>189</v>
      </c>
      <c r="L196" s="282">
        <v>38</v>
      </c>
      <c r="M196" s="282">
        <v>353</v>
      </c>
      <c r="N196" s="282">
        <v>82</v>
      </c>
      <c r="O196" s="282">
        <v>298</v>
      </c>
      <c r="P196" s="282">
        <v>56</v>
      </c>
      <c r="Q196" s="282">
        <v>343</v>
      </c>
      <c r="R196" s="282">
        <v>272</v>
      </c>
      <c r="S196" s="282">
        <v>342</v>
      </c>
      <c r="T196" s="282">
        <v>249</v>
      </c>
    </row>
    <row r="197" spans="1:20" x14ac:dyDescent="0.2">
      <c r="A197" s="282" t="s">
        <v>912</v>
      </c>
      <c r="B197" s="282" t="s">
        <v>913</v>
      </c>
      <c r="C197" s="282" t="s">
        <v>618</v>
      </c>
      <c r="D197" s="282" t="s">
        <v>619</v>
      </c>
      <c r="E197" s="282" t="s">
        <v>348</v>
      </c>
      <c r="F197" s="282" t="s">
        <v>419</v>
      </c>
      <c r="G197" s="282">
        <v>3</v>
      </c>
      <c r="H197" s="282"/>
      <c r="I197" s="282"/>
      <c r="J197" s="282"/>
      <c r="K197" s="282"/>
      <c r="L197" s="282"/>
      <c r="M197" s="282"/>
      <c r="N197" s="282"/>
      <c r="O197" s="282"/>
      <c r="P197" s="282"/>
      <c r="Q197" s="282"/>
      <c r="R197" s="282"/>
      <c r="S197" s="282"/>
      <c r="T197" s="282"/>
    </row>
    <row r="198" spans="1:20" x14ac:dyDescent="0.2">
      <c r="A198" s="282" t="s">
        <v>918</v>
      </c>
      <c r="B198" s="282" t="s">
        <v>919</v>
      </c>
      <c r="C198" s="282" t="s">
        <v>637</v>
      </c>
      <c r="D198" s="282" t="s">
        <v>638</v>
      </c>
      <c r="E198" s="282" t="s">
        <v>294</v>
      </c>
      <c r="F198" s="282" t="s">
        <v>639</v>
      </c>
      <c r="G198" s="282">
        <v>0</v>
      </c>
      <c r="H198" s="282">
        <v>861</v>
      </c>
      <c r="I198" s="282">
        <v>2112</v>
      </c>
      <c r="J198" s="282">
        <v>308</v>
      </c>
      <c r="K198" s="282">
        <v>277</v>
      </c>
      <c r="L198" s="282">
        <v>40</v>
      </c>
      <c r="M198" s="282">
        <v>236</v>
      </c>
      <c r="N198" s="282">
        <v>57</v>
      </c>
      <c r="O198" s="282">
        <v>447</v>
      </c>
      <c r="P198" s="282">
        <v>56</v>
      </c>
      <c r="Q198" s="282">
        <v>473</v>
      </c>
      <c r="R198" s="282">
        <v>390</v>
      </c>
      <c r="S198" s="282">
        <v>473</v>
      </c>
      <c r="T198" s="282">
        <v>333</v>
      </c>
    </row>
    <row r="199" spans="1:20" x14ac:dyDescent="0.2">
      <c r="A199" s="282" t="s">
        <v>918</v>
      </c>
      <c r="B199" s="282" t="s">
        <v>919</v>
      </c>
      <c r="C199" s="282" t="s">
        <v>637</v>
      </c>
      <c r="D199" s="282" t="s">
        <v>638</v>
      </c>
      <c r="E199" s="282" t="s">
        <v>296</v>
      </c>
      <c r="F199" s="282" t="s">
        <v>640</v>
      </c>
      <c r="G199" s="282">
        <v>0</v>
      </c>
      <c r="H199" s="282">
        <v>553</v>
      </c>
      <c r="I199" s="282">
        <v>1343</v>
      </c>
      <c r="J199" s="282">
        <v>204</v>
      </c>
      <c r="K199" s="282">
        <v>149</v>
      </c>
      <c r="L199" s="282">
        <v>21</v>
      </c>
      <c r="M199" s="282">
        <v>179</v>
      </c>
      <c r="N199" s="282">
        <v>30</v>
      </c>
      <c r="O199" s="282">
        <v>193</v>
      </c>
      <c r="P199" s="282">
        <v>41</v>
      </c>
      <c r="Q199" s="282">
        <v>229</v>
      </c>
      <c r="R199" s="282">
        <v>176</v>
      </c>
      <c r="S199" s="282">
        <v>240</v>
      </c>
      <c r="T199" s="282">
        <v>179</v>
      </c>
    </row>
    <row r="200" spans="1:20" x14ac:dyDescent="0.2">
      <c r="A200" s="282" t="s">
        <v>918</v>
      </c>
      <c r="B200" s="282" t="s">
        <v>919</v>
      </c>
      <c r="C200" s="282" t="s">
        <v>637</v>
      </c>
      <c r="D200" s="282" t="s">
        <v>638</v>
      </c>
      <c r="E200" s="282" t="s">
        <v>319</v>
      </c>
      <c r="F200" s="282" t="s">
        <v>641</v>
      </c>
      <c r="G200" s="282">
        <v>0</v>
      </c>
      <c r="H200" s="282">
        <v>624</v>
      </c>
      <c r="I200" s="282">
        <v>1502</v>
      </c>
      <c r="J200" s="282">
        <v>246</v>
      </c>
      <c r="K200" s="282">
        <v>149</v>
      </c>
      <c r="L200" s="282">
        <v>18</v>
      </c>
      <c r="M200" s="282">
        <v>211</v>
      </c>
      <c r="N200" s="282">
        <v>38</v>
      </c>
      <c r="O200" s="282">
        <v>223</v>
      </c>
      <c r="P200" s="282">
        <v>51</v>
      </c>
      <c r="Q200" s="282">
        <v>309</v>
      </c>
      <c r="R200" s="282">
        <v>256</v>
      </c>
      <c r="S200" s="282">
        <v>330</v>
      </c>
      <c r="T200" s="282">
        <v>248</v>
      </c>
    </row>
    <row r="201" spans="1:20" x14ac:dyDescent="0.2">
      <c r="A201" s="282" t="s">
        <v>918</v>
      </c>
      <c r="B201" s="282" t="s">
        <v>919</v>
      </c>
      <c r="C201" s="282" t="s">
        <v>637</v>
      </c>
      <c r="D201" s="282" t="s">
        <v>638</v>
      </c>
      <c r="E201" s="282" t="s">
        <v>372</v>
      </c>
      <c r="F201" s="282" t="s">
        <v>642</v>
      </c>
      <c r="G201" s="282">
        <v>0</v>
      </c>
      <c r="H201" s="282">
        <v>772</v>
      </c>
      <c r="I201" s="282">
        <v>2011</v>
      </c>
      <c r="J201" s="282">
        <v>228</v>
      </c>
      <c r="K201" s="282">
        <v>213</v>
      </c>
      <c r="L201" s="282">
        <v>17</v>
      </c>
      <c r="M201" s="282">
        <v>314</v>
      </c>
      <c r="N201" s="282">
        <v>44</v>
      </c>
      <c r="O201" s="282">
        <v>185</v>
      </c>
      <c r="P201" s="282">
        <v>37</v>
      </c>
      <c r="Q201" s="282">
        <v>331</v>
      </c>
      <c r="R201" s="282">
        <v>258</v>
      </c>
      <c r="S201" s="282">
        <v>315</v>
      </c>
      <c r="T201" s="282">
        <v>249</v>
      </c>
    </row>
    <row r="202" spans="1:20" x14ac:dyDescent="0.2">
      <c r="A202" s="282" t="s">
        <v>918</v>
      </c>
      <c r="B202" s="282" t="s">
        <v>919</v>
      </c>
      <c r="C202" s="282" t="s">
        <v>637</v>
      </c>
      <c r="D202" s="282" t="s">
        <v>638</v>
      </c>
      <c r="E202" s="282" t="s">
        <v>321</v>
      </c>
      <c r="F202" s="282" t="s">
        <v>643</v>
      </c>
      <c r="G202" s="282">
        <v>0</v>
      </c>
      <c r="H202" s="282">
        <v>824</v>
      </c>
      <c r="I202" s="282">
        <v>2066</v>
      </c>
      <c r="J202" s="282"/>
      <c r="K202" s="282">
        <v>245</v>
      </c>
      <c r="L202" s="282"/>
      <c r="M202" s="282">
        <v>235</v>
      </c>
      <c r="N202" s="282">
        <v>50</v>
      </c>
      <c r="O202" s="282">
        <v>290</v>
      </c>
      <c r="P202" s="282">
        <v>53</v>
      </c>
      <c r="Q202" s="282">
        <v>455</v>
      </c>
      <c r="R202" s="282">
        <v>351</v>
      </c>
      <c r="S202" s="282">
        <v>413</v>
      </c>
      <c r="T202" s="282">
        <v>315</v>
      </c>
    </row>
    <row r="203" spans="1:20" x14ac:dyDescent="0.2">
      <c r="A203" s="282" t="s">
        <v>918</v>
      </c>
      <c r="B203" s="282" t="s">
        <v>919</v>
      </c>
      <c r="C203" s="282" t="s">
        <v>637</v>
      </c>
      <c r="D203" s="282" t="s">
        <v>638</v>
      </c>
      <c r="E203" s="282" t="s">
        <v>329</v>
      </c>
      <c r="F203" s="282" t="s">
        <v>644</v>
      </c>
      <c r="G203" s="282">
        <v>0</v>
      </c>
      <c r="H203" s="282">
        <v>587</v>
      </c>
      <c r="I203" s="282">
        <v>1573</v>
      </c>
      <c r="J203" s="282">
        <v>169</v>
      </c>
      <c r="K203" s="282">
        <v>182</v>
      </c>
      <c r="L203" s="282">
        <v>10</v>
      </c>
      <c r="M203" s="282">
        <v>226</v>
      </c>
      <c r="N203" s="282">
        <v>49</v>
      </c>
      <c r="O203" s="282">
        <v>190</v>
      </c>
      <c r="P203" s="282">
        <v>24</v>
      </c>
      <c r="Q203" s="282">
        <v>268</v>
      </c>
      <c r="R203" s="282">
        <v>220</v>
      </c>
      <c r="S203" s="282">
        <v>265</v>
      </c>
      <c r="T203" s="282">
        <v>196</v>
      </c>
    </row>
    <row r="204" spans="1:20" x14ac:dyDescent="0.2">
      <c r="A204" s="282" t="s">
        <v>918</v>
      </c>
      <c r="B204" s="282" t="s">
        <v>919</v>
      </c>
      <c r="C204" s="282" t="s">
        <v>637</v>
      </c>
      <c r="D204" s="282" t="s">
        <v>638</v>
      </c>
      <c r="E204" s="282" t="s">
        <v>345</v>
      </c>
      <c r="F204" s="282" t="s">
        <v>645</v>
      </c>
      <c r="G204" s="282">
        <v>0</v>
      </c>
      <c r="H204" s="282">
        <v>725</v>
      </c>
      <c r="I204" s="282">
        <v>1898</v>
      </c>
      <c r="J204" s="282">
        <v>213</v>
      </c>
      <c r="K204" s="282">
        <v>190</v>
      </c>
      <c r="L204" s="282">
        <v>34</v>
      </c>
      <c r="M204" s="282">
        <v>288</v>
      </c>
      <c r="N204" s="282">
        <v>51</v>
      </c>
      <c r="O204" s="282">
        <v>146</v>
      </c>
      <c r="P204" s="282">
        <v>40</v>
      </c>
      <c r="Q204" s="282">
        <v>320</v>
      </c>
      <c r="R204" s="282">
        <v>268</v>
      </c>
      <c r="S204" s="282">
        <v>313</v>
      </c>
      <c r="T204" s="282">
        <v>240</v>
      </c>
    </row>
    <row r="205" spans="1:20" x14ac:dyDescent="0.2">
      <c r="A205" s="282" t="s">
        <v>918</v>
      </c>
      <c r="B205" s="282" t="s">
        <v>919</v>
      </c>
      <c r="C205" s="282" t="s">
        <v>637</v>
      </c>
      <c r="D205" s="282" t="s">
        <v>638</v>
      </c>
      <c r="E205" s="282" t="s">
        <v>490</v>
      </c>
      <c r="F205" s="282" t="s">
        <v>646</v>
      </c>
      <c r="G205" s="282">
        <v>0</v>
      </c>
      <c r="H205" s="282">
        <v>660</v>
      </c>
      <c r="I205" s="282">
        <v>1814</v>
      </c>
      <c r="J205" s="282">
        <v>187</v>
      </c>
      <c r="K205" s="282">
        <v>145</v>
      </c>
      <c r="L205" s="282">
        <v>14</v>
      </c>
      <c r="M205" s="282">
        <v>314</v>
      </c>
      <c r="N205" s="282">
        <v>48</v>
      </c>
      <c r="O205" s="282">
        <v>129</v>
      </c>
      <c r="P205" s="282">
        <v>35</v>
      </c>
      <c r="Q205" s="282">
        <v>226</v>
      </c>
      <c r="R205" s="282">
        <v>178</v>
      </c>
      <c r="S205" s="282">
        <v>222</v>
      </c>
      <c r="T205" s="282">
        <v>170</v>
      </c>
    </row>
    <row r="206" spans="1:20" x14ac:dyDescent="0.2">
      <c r="A206" s="282" t="s">
        <v>918</v>
      </c>
      <c r="B206" s="282" t="s">
        <v>919</v>
      </c>
      <c r="C206" s="282" t="s">
        <v>637</v>
      </c>
      <c r="D206" s="282" t="s">
        <v>638</v>
      </c>
      <c r="E206" s="282" t="s">
        <v>331</v>
      </c>
      <c r="F206" s="282" t="s">
        <v>647</v>
      </c>
      <c r="G206" s="282">
        <v>0</v>
      </c>
      <c r="H206" s="282">
        <v>544</v>
      </c>
      <c r="I206" s="282">
        <v>1489</v>
      </c>
      <c r="J206" s="282">
        <v>157</v>
      </c>
      <c r="K206" s="282">
        <v>162</v>
      </c>
      <c r="L206" s="282">
        <v>24</v>
      </c>
      <c r="M206" s="282">
        <v>201</v>
      </c>
      <c r="N206" s="282">
        <v>62</v>
      </c>
      <c r="O206" s="282">
        <v>86</v>
      </c>
      <c r="P206" s="282">
        <v>31</v>
      </c>
      <c r="Q206" s="282">
        <v>319</v>
      </c>
      <c r="R206" s="282">
        <v>254</v>
      </c>
      <c r="S206" s="282">
        <v>301</v>
      </c>
      <c r="T206" s="282">
        <v>231</v>
      </c>
    </row>
    <row r="207" spans="1:20" x14ac:dyDescent="0.2">
      <c r="A207" s="282" t="s">
        <v>918</v>
      </c>
      <c r="B207" s="282" t="s">
        <v>919</v>
      </c>
      <c r="C207" s="282" t="s">
        <v>637</v>
      </c>
      <c r="D207" s="282" t="s">
        <v>638</v>
      </c>
      <c r="E207" s="282" t="s">
        <v>348</v>
      </c>
      <c r="F207" s="282" t="s">
        <v>648</v>
      </c>
      <c r="G207" s="282">
        <v>3</v>
      </c>
      <c r="H207" s="282"/>
      <c r="I207" s="282"/>
      <c r="J207" s="282"/>
      <c r="K207" s="282"/>
      <c r="L207" s="282"/>
      <c r="M207" s="282"/>
      <c r="N207" s="282"/>
      <c r="O207" s="282"/>
      <c r="P207" s="282"/>
      <c r="Q207" s="282"/>
      <c r="R207" s="282"/>
      <c r="S207" s="282"/>
      <c r="T207" s="282"/>
    </row>
    <row r="208" spans="1:20" x14ac:dyDescent="0.2">
      <c r="A208" s="282" t="s">
        <v>918</v>
      </c>
      <c r="B208" s="282" t="s">
        <v>919</v>
      </c>
      <c r="C208" s="282" t="s">
        <v>637</v>
      </c>
      <c r="D208" s="282" t="s">
        <v>638</v>
      </c>
      <c r="E208" s="282" t="s">
        <v>352</v>
      </c>
      <c r="F208" s="282" t="s">
        <v>649</v>
      </c>
      <c r="G208" s="282">
        <v>3</v>
      </c>
      <c r="H208" s="282"/>
      <c r="I208" s="282"/>
      <c r="J208" s="282"/>
      <c r="K208" s="282"/>
      <c r="L208" s="282"/>
      <c r="M208" s="282"/>
      <c r="N208" s="282"/>
      <c r="O208" s="282"/>
      <c r="P208" s="282"/>
      <c r="Q208" s="282"/>
      <c r="R208" s="282"/>
      <c r="S208" s="282"/>
      <c r="T208" s="282"/>
    </row>
    <row r="209" spans="1:20" x14ac:dyDescent="0.2">
      <c r="A209" s="282" t="s">
        <v>918</v>
      </c>
      <c r="B209" s="282" t="s">
        <v>919</v>
      </c>
      <c r="C209" s="282" t="s">
        <v>637</v>
      </c>
      <c r="D209" s="282" t="s">
        <v>638</v>
      </c>
      <c r="E209" s="282" t="s">
        <v>333</v>
      </c>
      <c r="F209" s="282" t="s">
        <v>650</v>
      </c>
      <c r="G209" s="282">
        <v>0</v>
      </c>
      <c r="H209" s="282">
        <v>796</v>
      </c>
      <c r="I209" s="282">
        <v>2118</v>
      </c>
      <c r="J209" s="282">
        <v>239</v>
      </c>
      <c r="K209" s="282">
        <v>171</v>
      </c>
      <c r="L209" s="282">
        <v>35</v>
      </c>
      <c r="M209" s="282">
        <v>351</v>
      </c>
      <c r="N209" s="282">
        <v>61</v>
      </c>
      <c r="O209" s="282">
        <v>159</v>
      </c>
      <c r="P209" s="282">
        <v>45</v>
      </c>
      <c r="Q209" s="282">
        <v>380</v>
      </c>
      <c r="R209" s="282">
        <v>318</v>
      </c>
      <c r="S209" s="282">
        <v>376</v>
      </c>
      <c r="T209" s="282">
        <v>292</v>
      </c>
    </row>
    <row r="210" spans="1:20" x14ac:dyDescent="0.2">
      <c r="A210" s="282" t="s">
        <v>918</v>
      </c>
      <c r="B210" s="282" t="s">
        <v>919</v>
      </c>
      <c r="C210" s="282" t="s">
        <v>637</v>
      </c>
      <c r="D210" s="282" t="s">
        <v>638</v>
      </c>
      <c r="E210" s="282" t="s">
        <v>335</v>
      </c>
      <c r="F210" s="282" t="s">
        <v>651</v>
      </c>
      <c r="G210" s="282">
        <v>0</v>
      </c>
      <c r="H210" s="282">
        <v>937</v>
      </c>
      <c r="I210" s="282">
        <v>2471</v>
      </c>
      <c r="J210" s="282">
        <v>278</v>
      </c>
      <c r="K210" s="282">
        <v>237</v>
      </c>
      <c r="L210" s="282">
        <v>36</v>
      </c>
      <c r="M210" s="282">
        <v>386</v>
      </c>
      <c r="N210" s="282">
        <v>73</v>
      </c>
      <c r="O210" s="282">
        <v>163</v>
      </c>
      <c r="P210" s="282">
        <v>61</v>
      </c>
      <c r="Q210" s="282">
        <v>452</v>
      </c>
      <c r="R210" s="282">
        <v>378</v>
      </c>
      <c r="S210" s="282">
        <v>441</v>
      </c>
      <c r="T210" s="282">
        <v>337</v>
      </c>
    </row>
    <row r="211" spans="1:20" x14ac:dyDescent="0.2">
      <c r="A211" s="282" t="s">
        <v>918</v>
      </c>
      <c r="B211" s="282" t="s">
        <v>919</v>
      </c>
      <c r="C211" s="282" t="s">
        <v>637</v>
      </c>
      <c r="D211" s="282" t="s">
        <v>638</v>
      </c>
      <c r="E211" s="282" t="s">
        <v>499</v>
      </c>
      <c r="F211" s="282" t="s">
        <v>628</v>
      </c>
      <c r="G211" s="282">
        <v>0</v>
      </c>
      <c r="H211" s="282">
        <v>665</v>
      </c>
      <c r="I211" s="282">
        <v>1594</v>
      </c>
      <c r="J211" s="282">
        <v>260</v>
      </c>
      <c r="K211" s="282">
        <v>152</v>
      </c>
      <c r="L211" s="282">
        <v>29</v>
      </c>
      <c r="M211" s="282">
        <v>224</v>
      </c>
      <c r="N211" s="282">
        <v>40</v>
      </c>
      <c r="O211" s="282">
        <v>65</v>
      </c>
      <c r="P211" s="282">
        <v>48</v>
      </c>
      <c r="Q211" s="282">
        <v>386</v>
      </c>
      <c r="R211" s="282">
        <v>314</v>
      </c>
      <c r="S211" s="282">
        <v>376</v>
      </c>
      <c r="T211" s="282">
        <v>323</v>
      </c>
    </row>
    <row r="212" spans="1:20" x14ac:dyDescent="0.2">
      <c r="A212" s="282" t="s">
        <v>918</v>
      </c>
      <c r="B212" s="282" t="s">
        <v>919</v>
      </c>
      <c r="C212" s="282" t="s">
        <v>637</v>
      </c>
      <c r="D212" s="282" t="s">
        <v>638</v>
      </c>
      <c r="E212" s="282" t="s">
        <v>336</v>
      </c>
      <c r="F212" s="282" t="s">
        <v>652</v>
      </c>
      <c r="G212" s="282">
        <v>0</v>
      </c>
      <c r="H212" s="282">
        <v>1170</v>
      </c>
      <c r="I212" s="282">
        <v>3228</v>
      </c>
      <c r="J212" s="282">
        <v>340</v>
      </c>
      <c r="K212" s="282">
        <v>255</v>
      </c>
      <c r="L212" s="282">
        <v>55</v>
      </c>
      <c r="M212" s="282">
        <v>520</v>
      </c>
      <c r="N212" s="282">
        <v>113</v>
      </c>
      <c r="O212" s="282">
        <v>137</v>
      </c>
      <c r="P212" s="282">
        <v>73</v>
      </c>
      <c r="Q212" s="282">
        <v>569</v>
      </c>
      <c r="R212" s="282">
        <v>467</v>
      </c>
      <c r="S212" s="282">
        <v>542</v>
      </c>
      <c r="T212" s="282">
        <v>420</v>
      </c>
    </row>
    <row r="213" spans="1:20" x14ac:dyDescent="0.2">
      <c r="A213" s="282" t="s">
        <v>918</v>
      </c>
      <c r="B213" s="282" t="s">
        <v>919</v>
      </c>
      <c r="C213" s="282" t="s">
        <v>637</v>
      </c>
      <c r="D213" s="282" t="s">
        <v>638</v>
      </c>
      <c r="E213" s="282" t="s">
        <v>383</v>
      </c>
      <c r="F213" s="282" t="s">
        <v>653</v>
      </c>
      <c r="G213" s="282">
        <v>0</v>
      </c>
      <c r="H213" s="282">
        <v>805</v>
      </c>
      <c r="I213" s="282">
        <v>2271</v>
      </c>
      <c r="J213" s="282">
        <v>207</v>
      </c>
      <c r="K213" s="282">
        <v>197</v>
      </c>
      <c r="L213" s="282">
        <v>28</v>
      </c>
      <c r="M213" s="282">
        <v>373</v>
      </c>
      <c r="N213" s="282">
        <v>75</v>
      </c>
      <c r="O213" s="282">
        <v>257</v>
      </c>
      <c r="P213" s="282">
        <v>56</v>
      </c>
      <c r="Q213" s="282">
        <v>363</v>
      </c>
      <c r="R213" s="282">
        <v>283</v>
      </c>
      <c r="S213" s="282">
        <v>343</v>
      </c>
      <c r="T213" s="282">
        <v>249</v>
      </c>
    </row>
    <row r="214" spans="1:20" x14ac:dyDescent="0.2">
      <c r="A214" s="282" t="s">
        <v>918</v>
      </c>
      <c r="B214" s="282" t="s">
        <v>919</v>
      </c>
      <c r="C214" s="282" t="s">
        <v>637</v>
      </c>
      <c r="D214" s="282" t="s">
        <v>638</v>
      </c>
      <c r="E214" s="282" t="s">
        <v>385</v>
      </c>
      <c r="F214" s="282" t="s">
        <v>654</v>
      </c>
      <c r="G214" s="282">
        <v>0</v>
      </c>
      <c r="H214" s="282">
        <v>511</v>
      </c>
      <c r="I214" s="282">
        <v>1374</v>
      </c>
      <c r="J214" s="282">
        <v>149</v>
      </c>
      <c r="K214" s="282">
        <v>118</v>
      </c>
      <c r="L214" s="282">
        <v>11</v>
      </c>
      <c r="M214" s="282">
        <v>233</v>
      </c>
      <c r="N214" s="282">
        <v>34</v>
      </c>
      <c r="O214" s="282">
        <v>114</v>
      </c>
      <c r="P214" s="282">
        <v>28</v>
      </c>
      <c r="Q214" s="282">
        <v>186</v>
      </c>
      <c r="R214" s="282">
        <v>154</v>
      </c>
      <c r="S214" s="282">
        <v>196</v>
      </c>
      <c r="T214" s="282">
        <v>138</v>
      </c>
    </row>
    <row r="215" spans="1:20" x14ac:dyDescent="0.2">
      <c r="A215" s="282" t="s">
        <v>918</v>
      </c>
      <c r="B215" s="282" t="s">
        <v>919</v>
      </c>
      <c r="C215" s="282" t="s">
        <v>637</v>
      </c>
      <c r="D215" s="282" t="s">
        <v>638</v>
      </c>
      <c r="E215" s="282" t="s">
        <v>387</v>
      </c>
      <c r="F215" s="282" t="s">
        <v>655</v>
      </c>
      <c r="G215" s="282">
        <v>0</v>
      </c>
      <c r="H215" s="282">
        <v>658</v>
      </c>
      <c r="I215" s="282">
        <v>1593</v>
      </c>
      <c r="J215" s="282">
        <v>254</v>
      </c>
      <c r="K215" s="282">
        <v>130</v>
      </c>
      <c r="L215" s="282">
        <v>28</v>
      </c>
      <c r="M215" s="282">
        <v>246</v>
      </c>
      <c r="N215" s="282">
        <v>39</v>
      </c>
      <c r="O215" s="282">
        <v>111</v>
      </c>
      <c r="P215" s="282">
        <v>52</v>
      </c>
      <c r="Q215" s="282">
        <v>336</v>
      </c>
      <c r="R215" s="282">
        <v>278</v>
      </c>
      <c r="S215" s="282">
        <v>317</v>
      </c>
      <c r="T215" s="282">
        <v>259</v>
      </c>
    </row>
    <row r="216" spans="1:20" x14ac:dyDescent="0.2">
      <c r="A216" s="282" t="s">
        <v>918</v>
      </c>
      <c r="B216" s="282" t="s">
        <v>919</v>
      </c>
      <c r="C216" s="282" t="s">
        <v>637</v>
      </c>
      <c r="D216" s="282" t="s">
        <v>638</v>
      </c>
      <c r="E216" s="282" t="s">
        <v>541</v>
      </c>
      <c r="F216" s="282" t="s">
        <v>656</v>
      </c>
      <c r="G216" s="282">
        <v>0</v>
      </c>
      <c r="H216" s="282">
        <v>1022</v>
      </c>
      <c r="I216" s="282">
        <v>2463</v>
      </c>
      <c r="J216" s="282">
        <v>340</v>
      </c>
      <c r="K216" s="282">
        <v>314</v>
      </c>
      <c r="L216" s="282">
        <v>41</v>
      </c>
      <c r="M216" s="282">
        <v>327</v>
      </c>
      <c r="N216" s="282">
        <v>55</v>
      </c>
      <c r="O216" s="282">
        <v>396</v>
      </c>
      <c r="P216" s="282">
        <v>67</v>
      </c>
      <c r="Q216" s="282">
        <v>505</v>
      </c>
      <c r="R216" s="282">
        <v>413</v>
      </c>
      <c r="S216" s="282">
        <v>487</v>
      </c>
      <c r="T216" s="282">
        <v>376</v>
      </c>
    </row>
    <row r="217" spans="1:20" x14ac:dyDescent="0.2">
      <c r="A217" s="282" t="s">
        <v>918</v>
      </c>
      <c r="B217" s="282" t="s">
        <v>919</v>
      </c>
      <c r="C217" s="282" t="s">
        <v>637</v>
      </c>
      <c r="D217" s="282" t="s">
        <v>638</v>
      </c>
      <c r="E217" s="282" t="s">
        <v>543</v>
      </c>
      <c r="F217" s="282" t="s">
        <v>657</v>
      </c>
      <c r="G217" s="282">
        <v>0</v>
      </c>
      <c r="H217" s="282">
        <v>1351</v>
      </c>
      <c r="I217" s="282">
        <v>3447</v>
      </c>
      <c r="J217" s="282">
        <v>421</v>
      </c>
      <c r="K217" s="282">
        <v>477</v>
      </c>
      <c r="L217" s="282">
        <v>58</v>
      </c>
      <c r="M217" s="282">
        <v>395</v>
      </c>
      <c r="N217" s="282">
        <v>94</v>
      </c>
      <c r="O217" s="282">
        <v>897</v>
      </c>
      <c r="P217" s="282">
        <v>79</v>
      </c>
      <c r="Q217" s="282">
        <v>685</v>
      </c>
      <c r="R217" s="282">
        <v>550</v>
      </c>
      <c r="S217" s="282">
        <v>657</v>
      </c>
      <c r="T217" s="282">
        <v>444</v>
      </c>
    </row>
    <row r="218" spans="1:20" x14ac:dyDescent="0.2">
      <c r="A218" s="282" t="s">
        <v>918</v>
      </c>
      <c r="B218" s="282" t="s">
        <v>919</v>
      </c>
      <c r="C218" s="282" t="s">
        <v>637</v>
      </c>
      <c r="D218" s="282" t="s">
        <v>638</v>
      </c>
      <c r="E218" s="282" t="s">
        <v>389</v>
      </c>
      <c r="F218" s="282" t="s">
        <v>658</v>
      </c>
      <c r="G218" s="282">
        <v>0</v>
      </c>
      <c r="H218" s="282">
        <v>1313</v>
      </c>
      <c r="I218" s="282">
        <v>3581</v>
      </c>
      <c r="J218" s="282">
        <v>352</v>
      </c>
      <c r="K218" s="282">
        <v>408</v>
      </c>
      <c r="L218" s="282">
        <v>59</v>
      </c>
      <c r="M218" s="282">
        <v>494</v>
      </c>
      <c r="N218" s="282">
        <v>114</v>
      </c>
      <c r="O218" s="282">
        <v>601</v>
      </c>
      <c r="P218" s="282">
        <v>78</v>
      </c>
      <c r="Q218" s="282">
        <v>693</v>
      </c>
      <c r="R218" s="282">
        <v>566</v>
      </c>
      <c r="S218" s="282">
        <v>670</v>
      </c>
      <c r="T218" s="282">
        <v>491</v>
      </c>
    </row>
    <row r="219" spans="1:20" x14ac:dyDescent="0.2">
      <c r="A219" s="282" t="s">
        <v>918</v>
      </c>
      <c r="B219" s="282" t="s">
        <v>919</v>
      </c>
      <c r="C219" s="282" t="s">
        <v>637</v>
      </c>
      <c r="D219" s="282" t="s">
        <v>638</v>
      </c>
      <c r="E219" s="282" t="s">
        <v>659</v>
      </c>
      <c r="F219" s="282" t="s">
        <v>660</v>
      </c>
      <c r="G219" s="282">
        <v>0</v>
      </c>
      <c r="H219" s="282">
        <v>588</v>
      </c>
      <c r="I219" s="282">
        <v>1481</v>
      </c>
      <c r="J219" s="282">
        <v>193</v>
      </c>
      <c r="K219" s="282">
        <v>115</v>
      </c>
      <c r="L219" s="282">
        <v>31</v>
      </c>
      <c r="M219" s="282">
        <v>249</v>
      </c>
      <c r="N219" s="282">
        <v>41</v>
      </c>
      <c r="O219" s="282">
        <v>162</v>
      </c>
      <c r="P219" s="282">
        <v>50</v>
      </c>
      <c r="Q219" s="282">
        <v>242</v>
      </c>
      <c r="R219" s="282">
        <v>191</v>
      </c>
      <c r="S219" s="282">
        <v>233</v>
      </c>
      <c r="T219" s="282">
        <v>169</v>
      </c>
    </row>
    <row r="220" spans="1:20" x14ac:dyDescent="0.2">
      <c r="A220" s="282" t="s">
        <v>918</v>
      </c>
      <c r="B220" s="282" t="s">
        <v>919</v>
      </c>
      <c r="C220" s="282" t="s">
        <v>637</v>
      </c>
      <c r="D220" s="282" t="s">
        <v>638</v>
      </c>
      <c r="E220" s="282" t="s">
        <v>661</v>
      </c>
      <c r="F220" s="282" t="s">
        <v>662</v>
      </c>
      <c r="G220" s="282">
        <v>0</v>
      </c>
      <c r="H220" s="282">
        <v>697</v>
      </c>
      <c r="I220" s="282">
        <v>1834</v>
      </c>
      <c r="J220" s="282">
        <v>211</v>
      </c>
      <c r="K220" s="282">
        <v>155</v>
      </c>
      <c r="L220" s="282">
        <v>34</v>
      </c>
      <c r="M220" s="282">
        <v>297</v>
      </c>
      <c r="N220" s="282">
        <v>51</v>
      </c>
      <c r="O220" s="282">
        <v>108</v>
      </c>
      <c r="P220" s="282">
        <v>57</v>
      </c>
      <c r="Q220" s="282">
        <v>332</v>
      </c>
      <c r="R220" s="282">
        <v>250</v>
      </c>
      <c r="S220" s="282">
        <v>292</v>
      </c>
      <c r="T220" s="282">
        <v>225</v>
      </c>
    </row>
    <row r="221" spans="1:20" x14ac:dyDescent="0.2">
      <c r="A221" s="282" t="s">
        <v>918</v>
      </c>
      <c r="B221" s="282" t="s">
        <v>919</v>
      </c>
      <c r="C221" s="282" t="s">
        <v>637</v>
      </c>
      <c r="D221" s="282" t="s">
        <v>638</v>
      </c>
      <c r="E221" s="282" t="s">
        <v>391</v>
      </c>
      <c r="F221" s="282" t="s">
        <v>663</v>
      </c>
      <c r="G221" s="282">
        <v>0</v>
      </c>
      <c r="H221" s="282">
        <v>551</v>
      </c>
      <c r="I221" s="282">
        <v>1290</v>
      </c>
      <c r="J221" s="282">
        <v>206</v>
      </c>
      <c r="K221" s="282">
        <v>124</v>
      </c>
      <c r="L221" s="282">
        <v>25</v>
      </c>
      <c r="M221" s="282">
        <v>196</v>
      </c>
      <c r="N221" s="282">
        <v>30</v>
      </c>
      <c r="O221" s="282">
        <v>236</v>
      </c>
      <c r="P221" s="282">
        <v>43</v>
      </c>
      <c r="Q221" s="282">
        <v>175</v>
      </c>
      <c r="R221" s="282">
        <v>144</v>
      </c>
      <c r="S221" s="282">
        <v>212</v>
      </c>
      <c r="T221" s="282">
        <v>132</v>
      </c>
    </row>
    <row r="222" spans="1:20" x14ac:dyDescent="0.2">
      <c r="A222" s="282" t="s">
        <v>918</v>
      </c>
      <c r="B222" s="282" t="s">
        <v>919</v>
      </c>
      <c r="C222" s="282" t="s">
        <v>637</v>
      </c>
      <c r="D222" s="282" t="s">
        <v>638</v>
      </c>
      <c r="E222" s="282" t="s">
        <v>393</v>
      </c>
      <c r="F222" s="282" t="s">
        <v>664</v>
      </c>
      <c r="G222" s="282">
        <v>0</v>
      </c>
      <c r="H222" s="282">
        <v>1161</v>
      </c>
      <c r="I222" s="282">
        <v>2879</v>
      </c>
      <c r="J222" s="282">
        <v>395</v>
      </c>
      <c r="K222" s="282">
        <v>313</v>
      </c>
      <c r="L222" s="282">
        <v>37</v>
      </c>
      <c r="M222" s="282">
        <v>416</v>
      </c>
      <c r="N222" s="282">
        <v>93</v>
      </c>
      <c r="O222" s="282">
        <v>433</v>
      </c>
      <c r="P222" s="282">
        <v>113</v>
      </c>
      <c r="Q222" s="282">
        <v>438</v>
      </c>
      <c r="R222" s="282">
        <v>357</v>
      </c>
      <c r="S222" s="282">
        <v>486</v>
      </c>
      <c r="T222" s="282">
        <v>338</v>
      </c>
    </row>
    <row r="223" spans="1:20" x14ac:dyDescent="0.2">
      <c r="A223" s="282" t="s">
        <v>918</v>
      </c>
      <c r="B223" s="282" t="s">
        <v>919</v>
      </c>
      <c r="C223" s="282" t="s">
        <v>637</v>
      </c>
      <c r="D223" s="282" t="s">
        <v>638</v>
      </c>
      <c r="E223" s="282" t="s">
        <v>395</v>
      </c>
      <c r="F223" s="282" t="s">
        <v>665</v>
      </c>
      <c r="G223" s="282">
        <v>0</v>
      </c>
      <c r="H223" s="282">
        <v>490</v>
      </c>
      <c r="I223" s="282">
        <v>1216</v>
      </c>
      <c r="J223" s="282">
        <v>174</v>
      </c>
      <c r="K223" s="282">
        <v>89</v>
      </c>
      <c r="L223" s="282">
        <v>8</v>
      </c>
      <c r="M223" s="282">
        <v>219</v>
      </c>
      <c r="N223" s="282">
        <v>25</v>
      </c>
      <c r="O223" s="282">
        <v>166</v>
      </c>
      <c r="P223" s="282">
        <v>23</v>
      </c>
      <c r="Q223" s="282">
        <v>135</v>
      </c>
      <c r="R223" s="282">
        <v>108</v>
      </c>
      <c r="S223" s="282">
        <v>148</v>
      </c>
      <c r="T223" s="282">
        <v>106</v>
      </c>
    </row>
    <row r="224" spans="1:20" x14ac:dyDescent="0.2">
      <c r="A224" s="282" t="s">
        <v>918</v>
      </c>
      <c r="B224" s="282" t="s">
        <v>919</v>
      </c>
      <c r="C224" s="282" t="s">
        <v>637</v>
      </c>
      <c r="D224" s="282" t="s">
        <v>638</v>
      </c>
      <c r="E224" s="282" t="s">
        <v>397</v>
      </c>
      <c r="F224" s="282" t="s">
        <v>666</v>
      </c>
      <c r="G224" s="282">
        <v>0</v>
      </c>
      <c r="H224" s="282">
        <v>262</v>
      </c>
      <c r="I224" s="282">
        <v>614</v>
      </c>
      <c r="J224" s="282">
        <v>95</v>
      </c>
      <c r="K224" s="282">
        <v>61</v>
      </c>
      <c r="L224" s="282">
        <v>8</v>
      </c>
      <c r="M224" s="282">
        <v>98</v>
      </c>
      <c r="N224" s="282">
        <v>8</v>
      </c>
      <c r="O224" s="282">
        <v>109</v>
      </c>
      <c r="P224" s="282">
        <v>16</v>
      </c>
      <c r="Q224" s="282">
        <v>70</v>
      </c>
      <c r="R224" s="282">
        <v>52</v>
      </c>
      <c r="S224" s="282">
        <v>68</v>
      </c>
      <c r="T224" s="282">
        <v>50</v>
      </c>
    </row>
    <row r="225" spans="1:20" x14ac:dyDescent="0.2">
      <c r="A225" s="282" t="s">
        <v>918</v>
      </c>
      <c r="B225" s="282" t="s">
        <v>919</v>
      </c>
      <c r="C225" s="282" t="s">
        <v>637</v>
      </c>
      <c r="D225" s="282" t="s">
        <v>638</v>
      </c>
      <c r="E225" s="282" t="s">
        <v>551</v>
      </c>
      <c r="F225" s="282" t="s">
        <v>667</v>
      </c>
      <c r="G225" s="282">
        <v>0</v>
      </c>
      <c r="H225" s="282">
        <v>585</v>
      </c>
      <c r="I225" s="282">
        <v>1650</v>
      </c>
      <c r="J225" s="282">
        <v>135</v>
      </c>
      <c r="K225" s="282">
        <v>156</v>
      </c>
      <c r="L225" s="282">
        <v>12</v>
      </c>
      <c r="M225" s="282">
        <v>282</v>
      </c>
      <c r="N225" s="282">
        <v>50</v>
      </c>
      <c r="O225" s="282">
        <v>199</v>
      </c>
      <c r="P225" s="282">
        <v>30</v>
      </c>
      <c r="Q225" s="282">
        <v>176</v>
      </c>
      <c r="R225" s="282">
        <v>133</v>
      </c>
      <c r="S225" s="282">
        <v>174</v>
      </c>
      <c r="T225" s="282">
        <v>112</v>
      </c>
    </row>
    <row r="226" spans="1:20" x14ac:dyDescent="0.2">
      <c r="A226" s="282" t="s">
        <v>918</v>
      </c>
      <c r="B226" s="282" t="s">
        <v>919</v>
      </c>
      <c r="C226" s="282" t="s">
        <v>637</v>
      </c>
      <c r="D226" s="282" t="s">
        <v>638</v>
      </c>
      <c r="E226" s="282" t="s">
        <v>553</v>
      </c>
      <c r="F226" s="282" t="s">
        <v>668</v>
      </c>
      <c r="G226" s="282">
        <v>0</v>
      </c>
      <c r="H226" s="282">
        <v>913</v>
      </c>
      <c r="I226" s="282">
        <v>2240</v>
      </c>
      <c r="J226" s="282">
        <v>322</v>
      </c>
      <c r="K226" s="282">
        <v>197</v>
      </c>
      <c r="L226" s="282">
        <v>29</v>
      </c>
      <c r="M226" s="282">
        <v>365</v>
      </c>
      <c r="N226" s="282">
        <v>50</v>
      </c>
      <c r="O226" s="282">
        <v>357</v>
      </c>
      <c r="P226" s="282">
        <v>37</v>
      </c>
      <c r="Q226" s="282">
        <v>291</v>
      </c>
      <c r="R226" s="282">
        <v>237</v>
      </c>
      <c r="S226" s="282">
        <v>280</v>
      </c>
      <c r="T226" s="282">
        <v>198</v>
      </c>
    </row>
    <row r="227" spans="1:20" x14ac:dyDescent="0.2">
      <c r="A227" s="282" t="s">
        <v>918</v>
      </c>
      <c r="B227" s="282" t="s">
        <v>919</v>
      </c>
      <c r="C227" s="282" t="s">
        <v>637</v>
      </c>
      <c r="D227" s="282" t="s">
        <v>638</v>
      </c>
      <c r="E227" s="282" t="s">
        <v>669</v>
      </c>
      <c r="F227" s="282" t="s">
        <v>670</v>
      </c>
      <c r="G227" s="282">
        <v>0</v>
      </c>
      <c r="H227" s="282">
        <v>568</v>
      </c>
      <c r="I227" s="282">
        <v>1362</v>
      </c>
      <c r="J227" s="282">
        <v>215</v>
      </c>
      <c r="K227" s="282">
        <v>144</v>
      </c>
      <c r="L227" s="282">
        <v>23</v>
      </c>
      <c r="M227" s="282">
        <v>186</v>
      </c>
      <c r="N227" s="282">
        <v>40</v>
      </c>
      <c r="O227" s="282">
        <v>34</v>
      </c>
      <c r="P227" s="282">
        <v>46</v>
      </c>
      <c r="Q227" s="282">
        <v>327</v>
      </c>
      <c r="R227" s="282">
        <v>285</v>
      </c>
      <c r="S227" s="282">
        <v>320</v>
      </c>
      <c r="T227" s="282">
        <v>275</v>
      </c>
    </row>
    <row r="228" spans="1:20" x14ac:dyDescent="0.2">
      <c r="A228" s="282" t="s">
        <v>918</v>
      </c>
      <c r="B228" s="282" t="s">
        <v>919</v>
      </c>
      <c r="C228" s="282" t="s">
        <v>637</v>
      </c>
      <c r="D228" s="282" t="s">
        <v>638</v>
      </c>
      <c r="E228" s="282" t="s">
        <v>671</v>
      </c>
      <c r="F228" s="282" t="s">
        <v>672</v>
      </c>
      <c r="G228" s="282">
        <v>0</v>
      </c>
      <c r="H228" s="282">
        <v>702</v>
      </c>
      <c r="I228" s="282">
        <v>1707</v>
      </c>
      <c r="J228" s="282">
        <v>238</v>
      </c>
      <c r="K228" s="282">
        <v>167</v>
      </c>
      <c r="L228" s="282">
        <v>40</v>
      </c>
      <c r="M228" s="282">
        <v>257</v>
      </c>
      <c r="N228" s="282">
        <v>38</v>
      </c>
      <c r="O228" s="282">
        <v>140</v>
      </c>
      <c r="P228" s="282">
        <v>45</v>
      </c>
      <c r="Q228" s="282">
        <v>393</v>
      </c>
      <c r="R228" s="282">
        <v>312</v>
      </c>
      <c r="S228" s="282">
        <v>358</v>
      </c>
      <c r="T228" s="282">
        <v>281</v>
      </c>
    </row>
    <row r="229" spans="1:20" x14ac:dyDescent="0.2">
      <c r="A229" s="282" t="s">
        <v>918</v>
      </c>
      <c r="B229" s="282" t="s">
        <v>919</v>
      </c>
      <c r="C229" s="282" t="s">
        <v>637</v>
      </c>
      <c r="D229" s="282" t="s">
        <v>638</v>
      </c>
      <c r="E229" s="282" t="s">
        <v>673</v>
      </c>
      <c r="F229" s="282" t="s">
        <v>674</v>
      </c>
      <c r="G229" s="282">
        <v>0</v>
      </c>
      <c r="H229" s="282">
        <v>885</v>
      </c>
      <c r="I229" s="282">
        <v>2175</v>
      </c>
      <c r="J229" s="282">
        <v>323</v>
      </c>
      <c r="K229" s="282">
        <v>185</v>
      </c>
      <c r="L229" s="282">
        <v>43</v>
      </c>
      <c r="M229" s="282">
        <v>334</v>
      </c>
      <c r="N229" s="282">
        <v>60</v>
      </c>
      <c r="O229" s="282">
        <v>116</v>
      </c>
      <c r="P229" s="282">
        <v>64</v>
      </c>
      <c r="Q229" s="282">
        <v>481</v>
      </c>
      <c r="R229" s="282">
        <v>408</v>
      </c>
      <c r="S229" s="282">
        <v>469</v>
      </c>
      <c r="T229" s="282">
        <v>384</v>
      </c>
    </row>
    <row r="230" spans="1:20" x14ac:dyDescent="0.2">
      <c r="A230" s="282" t="s">
        <v>918</v>
      </c>
      <c r="B230" s="282" t="s">
        <v>919</v>
      </c>
      <c r="C230" s="282" t="s">
        <v>637</v>
      </c>
      <c r="D230" s="282" t="s">
        <v>638</v>
      </c>
      <c r="E230" s="282" t="s">
        <v>675</v>
      </c>
      <c r="F230" s="282" t="s">
        <v>676</v>
      </c>
      <c r="G230" s="282">
        <v>0</v>
      </c>
      <c r="H230" s="282">
        <v>536</v>
      </c>
      <c r="I230" s="282">
        <v>1345</v>
      </c>
      <c r="J230" s="282">
        <v>195</v>
      </c>
      <c r="K230" s="282">
        <v>136</v>
      </c>
      <c r="L230" s="282">
        <v>18</v>
      </c>
      <c r="M230" s="282">
        <v>187</v>
      </c>
      <c r="N230" s="282">
        <v>44</v>
      </c>
      <c r="O230" s="282">
        <v>63</v>
      </c>
      <c r="P230" s="282">
        <v>36</v>
      </c>
      <c r="Q230" s="282">
        <v>310</v>
      </c>
      <c r="R230" s="282">
        <v>236</v>
      </c>
      <c r="S230" s="282">
        <v>284</v>
      </c>
      <c r="T230" s="282">
        <v>210</v>
      </c>
    </row>
    <row r="231" spans="1:20" x14ac:dyDescent="0.2">
      <c r="A231" s="282" t="s">
        <v>918</v>
      </c>
      <c r="B231" s="282" t="s">
        <v>919</v>
      </c>
      <c r="C231" s="282" t="s">
        <v>637</v>
      </c>
      <c r="D231" s="282" t="s">
        <v>638</v>
      </c>
      <c r="E231" s="282" t="s">
        <v>677</v>
      </c>
      <c r="F231" s="282" t="s">
        <v>678</v>
      </c>
      <c r="G231" s="282">
        <v>0</v>
      </c>
      <c r="H231" s="282">
        <v>804</v>
      </c>
      <c r="I231" s="282">
        <v>2116</v>
      </c>
      <c r="J231" s="282">
        <v>283</v>
      </c>
      <c r="K231" s="282">
        <v>220</v>
      </c>
      <c r="L231" s="282">
        <v>24</v>
      </c>
      <c r="M231" s="282">
        <v>277</v>
      </c>
      <c r="N231" s="282">
        <v>93</v>
      </c>
      <c r="O231" s="282">
        <v>213</v>
      </c>
      <c r="P231" s="282">
        <v>47</v>
      </c>
      <c r="Q231" s="282">
        <v>550</v>
      </c>
      <c r="R231" s="282">
        <v>470</v>
      </c>
      <c r="S231" s="282">
        <v>545</v>
      </c>
      <c r="T231" s="282">
        <v>430</v>
      </c>
    </row>
    <row r="232" spans="1:20" x14ac:dyDescent="0.2">
      <c r="A232" s="282" t="s">
        <v>918</v>
      </c>
      <c r="B232" s="282" t="s">
        <v>919</v>
      </c>
      <c r="C232" s="282" t="s">
        <v>637</v>
      </c>
      <c r="D232" s="282" t="s">
        <v>638</v>
      </c>
      <c r="E232" s="282" t="s">
        <v>679</v>
      </c>
      <c r="F232" s="282" t="s">
        <v>680</v>
      </c>
      <c r="G232" s="282">
        <v>0</v>
      </c>
      <c r="H232" s="282">
        <v>1328</v>
      </c>
      <c r="I232" s="282">
        <v>3500</v>
      </c>
      <c r="J232" s="282">
        <v>408</v>
      </c>
      <c r="K232" s="282">
        <v>317</v>
      </c>
      <c r="L232" s="282">
        <v>65</v>
      </c>
      <c r="M232" s="282">
        <v>538</v>
      </c>
      <c r="N232" s="282">
        <v>108</v>
      </c>
      <c r="O232" s="282">
        <v>262</v>
      </c>
      <c r="P232" s="282">
        <v>97</v>
      </c>
      <c r="Q232" s="282">
        <v>744</v>
      </c>
      <c r="R232" s="282">
        <v>609</v>
      </c>
      <c r="S232" s="282">
        <v>687</v>
      </c>
      <c r="T232" s="282">
        <v>551</v>
      </c>
    </row>
    <row r="233" spans="1:20" x14ac:dyDescent="0.2">
      <c r="A233" s="282" t="s">
        <v>918</v>
      </c>
      <c r="B233" s="282" t="s">
        <v>919</v>
      </c>
      <c r="C233" s="282" t="s">
        <v>637</v>
      </c>
      <c r="D233" s="282" t="s">
        <v>638</v>
      </c>
      <c r="E233" s="282" t="s">
        <v>681</v>
      </c>
      <c r="F233" s="282" t="s">
        <v>682</v>
      </c>
      <c r="G233" s="282">
        <v>3</v>
      </c>
      <c r="H233" s="282"/>
      <c r="I233" s="282"/>
      <c r="J233" s="282"/>
      <c r="K233" s="282"/>
      <c r="L233" s="282"/>
      <c r="M233" s="282"/>
      <c r="N233" s="282"/>
      <c r="O233" s="282"/>
      <c r="P233" s="282"/>
      <c r="Q233" s="282"/>
      <c r="R233" s="282"/>
      <c r="S233" s="282"/>
      <c r="T233" s="282"/>
    </row>
    <row r="234" spans="1:20" x14ac:dyDescent="0.2">
      <c r="A234" s="282" t="s">
        <v>918</v>
      </c>
      <c r="B234" s="282" t="s">
        <v>919</v>
      </c>
      <c r="C234" s="282" t="s">
        <v>637</v>
      </c>
      <c r="D234" s="282" t="s">
        <v>638</v>
      </c>
      <c r="E234" s="282" t="s">
        <v>683</v>
      </c>
      <c r="F234" s="282" t="s">
        <v>684</v>
      </c>
      <c r="G234" s="282">
        <v>0</v>
      </c>
      <c r="H234" s="282">
        <v>961</v>
      </c>
      <c r="I234" s="282">
        <v>2485</v>
      </c>
      <c r="J234" s="282">
        <v>282</v>
      </c>
      <c r="K234" s="282">
        <v>259</v>
      </c>
      <c r="L234" s="282">
        <v>47</v>
      </c>
      <c r="M234" s="282">
        <v>373</v>
      </c>
      <c r="N234" s="282">
        <v>77</v>
      </c>
      <c r="O234" s="282">
        <v>205</v>
      </c>
      <c r="P234" s="282">
        <v>56</v>
      </c>
      <c r="Q234" s="282">
        <v>503</v>
      </c>
      <c r="R234" s="282">
        <v>424</v>
      </c>
      <c r="S234" s="282">
        <v>485</v>
      </c>
      <c r="T234" s="282">
        <v>370</v>
      </c>
    </row>
    <row r="235" spans="1:20" x14ac:dyDescent="0.2">
      <c r="A235" s="282" t="s">
        <v>918</v>
      </c>
      <c r="B235" s="282" t="s">
        <v>919</v>
      </c>
      <c r="C235" s="282" t="s">
        <v>637</v>
      </c>
      <c r="D235" s="282" t="s">
        <v>638</v>
      </c>
      <c r="E235" s="282" t="s">
        <v>685</v>
      </c>
      <c r="F235" s="282" t="s">
        <v>686</v>
      </c>
      <c r="G235" s="282">
        <v>0</v>
      </c>
      <c r="H235" s="282">
        <v>1174</v>
      </c>
      <c r="I235" s="282">
        <v>3062</v>
      </c>
      <c r="J235" s="282">
        <v>390</v>
      </c>
      <c r="K235" s="282">
        <v>294</v>
      </c>
      <c r="L235" s="282">
        <v>54</v>
      </c>
      <c r="M235" s="282">
        <v>436</v>
      </c>
      <c r="N235" s="282">
        <v>105</v>
      </c>
      <c r="O235" s="282">
        <v>312</v>
      </c>
      <c r="P235" s="282">
        <v>75</v>
      </c>
      <c r="Q235" s="282">
        <v>675</v>
      </c>
      <c r="R235" s="282">
        <v>581</v>
      </c>
      <c r="S235" s="282">
        <v>670</v>
      </c>
      <c r="T235" s="282">
        <v>532</v>
      </c>
    </row>
    <row r="236" spans="1:20" x14ac:dyDescent="0.2">
      <c r="A236" s="282" t="s">
        <v>918</v>
      </c>
      <c r="B236" s="282" t="s">
        <v>919</v>
      </c>
      <c r="C236" s="282" t="s">
        <v>637</v>
      </c>
      <c r="D236" s="282" t="s">
        <v>638</v>
      </c>
      <c r="E236" s="282" t="s">
        <v>687</v>
      </c>
      <c r="F236" s="282" t="s">
        <v>688</v>
      </c>
      <c r="G236" s="282">
        <v>3</v>
      </c>
      <c r="H236" s="282"/>
      <c r="I236" s="282"/>
      <c r="J236" s="282"/>
      <c r="K236" s="282"/>
      <c r="L236" s="282"/>
      <c r="M236" s="282"/>
      <c r="N236" s="282"/>
      <c r="O236" s="282"/>
      <c r="P236" s="282"/>
      <c r="Q236" s="282"/>
      <c r="R236" s="282"/>
      <c r="S236" s="282"/>
      <c r="T236" s="282"/>
    </row>
    <row r="237" spans="1:20" x14ac:dyDescent="0.2">
      <c r="A237" s="282" t="s">
        <v>918</v>
      </c>
      <c r="B237" s="282" t="s">
        <v>919</v>
      </c>
      <c r="C237" s="282" t="s">
        <v>637</v>
      </c>
      <c r="D237" s="282" t="s">
        <v>638</v>
      </c>
      <c r="E237" s="282" t="s">
        <v>689</v>
      </c>
      <c r="F237" s="282" t="s">
        <v>690</v>
      </c>
      <c r="G237" s="282">
        <v>3</v>
      </c>
      <c r="H237" s="282"/>
      <c r="I237" s="282"/>
      <c r="J237" s="282"/>
      <c r="K237" s="282"/>
      <c r="L237" s="282"/>
      <c r="M237" s="282"/>
      <c r="N237" s="282"/>
      <c r="O237" s="282"/>
      <c r="P237" s="282"/>
      <c r="Q237" s="282"/>
      <c r="R237" s="282"/>
      <c r="S237" s="282"/>
      <c r="T237" s="282"/>
    </row>
    <row r="238" spans="1:20" x14ac:dyDescent="0.2">
      <c r="A238" s="282" t="s">
        <v>912</v>
      </c>
      <c r="B238" s="282" t="s">
        <v>913</v>
      </c>
      <c r="C238" s="282" t="s">
        <v>697</v>
      </c>
      <c r="D238" s="282" t="s">
        <v>698</v>
      </c>
      <c r="E238" s="282" t="s">
        <v>294</v>
      </c>
      <c r="F238" s="282" t="s">
        <v>699</v>
      </c>
      <c r="G238" s="282">
        <v>0</v>
      </c>
      <c r="H238" s="282">
        <v>913</v>
      </c>
      <c r="I238" s="282">
        <v>2033</v>
      </c>
      <c r="J238" s="282">
        <v>399</v>
      </c>
      <c r="K238" s="282">
        <v>232</v>
      </c>
      <c r="L238" s="282">
        <v>64</v>
      </c>
      <c r="M238" s="282">
        <v>218</v>
      </c>
      <c r="N238" s="282">
        <v>58</v>
      </c>
      <c r="O238" s="282">
        <v>626</v>
      </c>
      <c r="P238" s="282">
        <v>92</v>
      </c>
      <c r="Q238" s="282">
        <v>347</v>
      </c>
      <c r="R238" s="282">
        <v>273</v>
      </c>
      <c r="S238" s="282">
        <v>403</v>
      </c>
      <c r="T238" s="282">
        <v>284</v>
      </c>
    </row>
    <row r="239" spans="1:20" x14ac:dyDescent="0.2">
      <c r="A239" s="282" t="s">
        <v>912</v>
      </c>
      <c r="B239" s="282" t="s">
        <v>913</v>
      </c>
      <c r="C239" s="282" t="s">
        <v>697</v>
      </c>
      <c r="D239" s="282" t="s">
        <v>698</v>
      </c>
      <c r="E239" s="282" t="s">
        <v>296</v>
      </c>
      <c r="F239" s="282" t="s">
        <v>700</v>
      </c>
      <c r="G239" s="282">
        <v>0</v>
      </c>
      <c r="H239" s="282">
        <v>912</v>
      </c>
      <c r="I239" s="282">
        <v>1879</v>
      </c>
      <c r="J239" s="282">
        <v>481</v>
      </c>
      <c r="K239" s="282">
        <v>209</v>
      </c>
      <c r="L239" s="282">
        <v>37</v>
      </c>
      <c r="M239" s="282">
        <v>185</v>
      </c>
      <c r="N239" s="282">
        <v>38</v>
      </c>
      <c r="O239" s="282">
        <v>548</v>
      </c>
      <c r="P239" s="282">
        <v>76</v>
      </c>
      <c r="Q239" s="282">
        <v>419</v>
      </c>
      <c r="R239" s="282">
        <v>371</v>
      </c>
      <c r="S239" s="282">
        <v>472</v>
      </c>
      <c r="T239" s="282">
        <v>366</v>
      </c>
    </row>
    <row r="240" spans="1:20" x14ac:dyDescent="0.2">
      <c r="A240" s="282" t="s">
        <v>912</v>
      </c>
      <c r="B240" s="282" t="s">
        <v>913</v>
      </c>
      <c r="C240" s="282" t="s">
        <v>697</v>
      </c>
      <c r="D240" s="282" t="s">
        <v>698</v>
      </c>
      <c r="E240" s="282" t="s">
        <v>298</v>
      </c>
      <c r="F240" s="282" t="s">
        <v>701</v>
      </c>
      <c r="G240" s="282">
        <v>0</v>
      </c>
      <c r="H240" s="282">
        <v>873</v>
      </c>
      <c r="I240" s="282">
        <v>2021</v>
      </c>
      <c r="J240" s="282">
        <v>371</v>
      </c>
      <c r="K240" s="282">
        <v>301</v>
      </c>
      <c r="L240" s="282">
        <v>36</v>
      </c>
      <c r="M240" s="282">
        <v>165</v>
      </c>
      <c r="N240" s="282">
        <v>52</v>
      </c>
      <c r="O240" s="282">
        <v>654</v>
      </c>
      <c r="P240" s="282">
        <v>74</v>
      </c>
      <c r="Q240" s="282">
        <v>422</v>
      </c>
      <c r="R240" s="282">
        <v>366</v>
      </c>
      <c r="S240" s="282">
        <v>472</v>
      </c>
      <c r="T240" s="282">
        <v>335</v>
      </c>
    </row>
    <row r="241" spans="1:20" x14ac:dyDescent="0.2">
      <c r="A241" s="282" t="s">
        <v>912</v>
      </c>
      <c r="B241" s="282" t="s">
        <v>913</v>
      </c>
      <c r="C241" s="282" t="s">
        <v>697</v>
      </c>
      <c r="D241" s="282" t="s">
        <v>698</v>
      </c>
      <c r="E241" s="282" t="s">
        <v>319</v>
      </c>
      <c r="F241" s="282" t="s">
        <v>702</v>
      </c>
      <c r="G241" s="282">
        <v>0</v>
      </c>
      <c r="H241" s="282">
        <v>758</v>
      </c>
      <c r="I241" s="282">
        <v>1626</v>
      </c>
      <c r="J241" s="282">
        <v>377</v>
      </c>
      <c r="K241" s="282">
        <v>184</v>
      </c>
      <c r="L241" s="282">
        <v>40</v>
      </c>
      <c r="M241" s="282">
        <v>157</v>
      </c>
      <c r="N241" s="282">
        <v>40</v>
      </c>
      <c r="O241" s="282">
        <v>432</v>
      </c>
      <c r="P241" s="282">
        <v>64</v>
      </c>
      <c r="Q241" s="282">
        <v>367</v>
      </c>
      <c r="R241" s="282">
        <v>308</v>
      </c>
      <c r="S241" s="282">
        <v>370</v>
      </c>
      <c r="T241" s="282">
        <v>283</v>
      </c>
    </row>
    <row r="242" spans="1:20" x14ac:dyDescent="0.2">
      <c r="A242" s="282" t="s">
        <v>912</v>
      </c>
      <c r="B242" s="282" t="s">
        <v>913</v>
      </c>
      <c r="C242" s="282" t="s">
        <v>697</v>
      </c>
      <c r="D242" s="282" t="s">
        <v>698</v>
      </c>
      <c r="E242" s="282" t="s">
        <v>372</v>
      </c>
      <c r="F242" s="282" t="s">
        <v>703</v>
      </c>
      <c r="G242" s="282">
        <v>0</v>
      </c>
      <c r="H242" s="282">
        <v>781</v>
      </c>
      <c r="I242" s="282">
        <v>1453</v>
      </c>
      <c r="J242" s="282">
        <v>447</v>
      </c>
      <c r="K242" s="282">
        <v>181</v>
      </c>
      <c r="L242" s="282">
        <v>47</v>
      </c>
      <c r="M242" s="282">
        <v>106</v>
      </c>
      <c r="N242" s="282">
        <v>19</v>
      </c>
      <c r="O242" s="282">
        <v>563</v>
      </c>
      <c r="P242" s="282">
        <v>53</v>
      </c>
      <c r="Q242" s="282">
        <v>373</v>
      </c>
      <c r="R242" s="282">
        <v>316</v>
      </c>
      <c r="S242" s="282">
        <v>383</v>
      </c>
      <c r="T242" s="282">
        <v>284</v>
      </c>
    </row>
    <row r="243" spans="1:20" x14ac:dyDescent="0.2">
      <c r="A243" s="282" t="s">
        <v>912</v>
      </c>
      <c r="B243" s="282" t="s">
        <v>913</v>
      </c>
      <c r="C243" s="282" t="s">
        <v>697</v>
      </c>
      <c r="D243" s="282" t="s">
        <v>698</v>
      </c>
      <c r="E243" s="282" t="s">
        <v>374</v>
      </c>
      <c r="F243" s="282" t="s">
        <v>704</v>
      </c>
      <c r="G243" s="282">
        <v>0</v>
      </c>
      <c r="H243" s="282">
        <v>951</v>
      </c>
      <c r="I243" s="282">
        <v>2151</v>
      </c>
      <c r="J243" s="282">
        <v>389</v>
      </c>
      <c r="K243" s="282">
        <v>327</v>
      </c>
      <c r="L243" s="282">
        <v>50</v>
      </c>
      <c r="M243" s="282">
        <v>185</v>
      </c>
      <c r="N243" s="282">
        <v>40</v>
      </c>
      <c r="O243" s="282">
        <v>662</v>
      </c>
      <c r="P243" s="282">
        <v>69</v>
      </c>
      <c r="Q243" s="282">
        <v>550</v>
      </c>
      <c r="R243" s="282">
        <v>475</v>
      </c>
      <c r="S243" s="282">
        <v>556</v>
      </c>
      <c r="T243" s="282">
        <v>406</v>
      </c>
    </row>
    <row r="244" spans="1:20" x14ac:dyDescent="0.2">
      <c r="A244" s="282" t="s">
        <v>912</v>
      </c>
      <c r="B244" s="282" t="s">
        <v>913</v>
      </c>
      <c r="C244" s="282" t="s">
        <v>697</v>
      </c>
      <c r="D244" s="282" t="s">
        <v>698</v>
      </c>
      <c r="E244" s="282" t="s">
        <v>376</v>
      </c>
      <c r="F244" s="282" t="s">
        <v>705</v>
      </c>
      <c r="G244" s="282">
        <v>0</v>
      </c>
      <c r="H244" s="282">
        <v>587</v>
      </c>
      <c r="I244" s="282">
        <v>1546</v>
      </c>
      <c r="J244" s="282">
        <v>159</v>
      </c>
      <c r="K244" s="282">
        <v>194</v>
      </c>
      <c r="L244" s="282">
        <v>22</v>
      </c>
      <c r="M244" s="282">
        <v>212</v>
      </c>
      <c r="N244" s="282">
        <v>43</v>
      </c>
      <c r="O244" s="282">
        <v>217</v>
      </c>
      <c r="P244" s="282">
        <v>31</v>
      </c>
      <c r="Q244" s="282">
        <v>305</v>
      </c>
      <c r="R244" s="282">
        <v>237</v>
      </c>
      <c r="S244" s="282">
        <v>277</v>
      </c>
      <c r="T244" s="282">
        <v>219</v>
      </c>
    </row>
    <row r="245" spans="1:20" x14ac:dyDescent="0.2">
      <c r="A245" s="282" t="s">
        <v>912</v>
      </c>
      <c r="B245" s="282" t="s">
        <v>913</v>
      </c>
      <c r="C245" s="282" t="s">
        <v>697</v>
      </c>
      <c r="D245" s="282" t="s">
        <v>698</v>
      </c>
      <c r="E245" s="282" t="s">
        <v>629</v>
      </c>
      <c r="F245" s="282" t="s">
        <v>706</v>
      </c>
      <c r="G245" s="282">
        <v>3</v>
      </c>
      <c r="H245" s="282"/>
      <c r="I245" s="282"/>
      <c r="J245" s="282"/>
      <c r="K245" s="282"/>
      <c r="L245" s="282"/>
      <c r="M245" s="282"/>
      <c r="N245" s="282"/>
      <c r="O245" s="282"/>
      <c r="P245" s="282"/>
      <c r="Q245" s="282"/>
      <c r="R245" s="282"/>
      <c r="S245" s="282"/>
      <c r="T245" s="282"/>
    </row>
    <row r="246" spans="1:20" x14ac:dyDescent="0.2">
      <c r="A246" s="282" t="s">
        <v>912</v>
      </c>
      <c r="B246" s="282" t="s">
        <v>913</v>
      </c>
      <c r="C246" s="282" t="s">
        <v>697</v>
      </c>
      <c r="D246" s="282" t="s">
        <v>698</v>
      </c>
      <c r="E246" s="282" t="s">
        <v>321</v>
      </c>
      <c r="F246" s="282" t="s">
        <v>707</v>
      </c>
      <c r="G246" s="282">
        <v>0</v>
      </c>
      <c r="H246" s="282">
        <v>1612</v>
      </c>
      <c r="I246" s="282">
        <v>3744</v>
      </c>
      <c r="J246" s="282">
        <v>655</v>
      </c>
      <c r="K246" s="282">
        <v>580</v>
      </c>
      <c r="L246" s="282">
        <v>63</v>
      </c>
      <c r="M246" s="282">
        <v>314</v>
      </c>
      <c r="N246" s="282">
        <v>74</v>
      </c>
      <c r="O246" s="282">
        <v>1029</v>
      </c>
      <c r="P246" s="282">
        <v>117</v>
      </c>
      <c r="Q246" s="282">
        <v>979</v>
      </c>
      <c r="R246" s="282">
        <v>831</v>
      </c>
      <c r="S246" s="282">
        <v>986</v>
      </c>
      <c r="T246" s="282">
        <v>739</v>
      </c>
    </row>
    <row r="247" spans="1:20" x14ac:dyDescent="0.2">
      <c r="A247" s="282" t="s">
        <v>912</v>
      </c>
      <c r="B247" s="282" t="s">
        <v>913</v>
      </c>
      <c r="C247" s="282" t="s">
        <v>697</v>
      </c>
      <c r="D247" s="282" t="s">
        <v>698</v>
      </c>
      <c r="E247" s="282" t="s">
        <v>323</v>
      </c>
      <c r="F247" s="282" t="s">
        <v>708</v>
      </c>
      <c r="G247" s="282">
        <v>0</v>
      </c>
      <c r="H247" s="282">
        <v>958</v>
      </c>
      <c r="I247" s="282">
        <v>2316</v>
      </c>
      <c r="J247" s="282">
        <v>373</v>
      </c>
      <c r="K247" s="282">
        <v>252</v>
      </c>
      <c r="L247" s="282">
        <v>44</v>
      </c>
      <c r="M247" s="282">
        <v>289</v>
      </c>
      <c r="N247" s="282">
        <v>69</v>
      </c>
      <c r="O247" s="282">
        <v>354</v>
      </c>
      <c r="P247" s="282">
        <v>87</v>
      </c>
      <c r="Q247" s="282">
        <v>513</v>
      </c>
      <c r="R247" s="282">
        <v>444</v>
      </c>
      <c r="S247" s="282">
        <v>521</v>
      </c>
      <c r="T247" s="282">
        <v>397</v>
      </c>
    </row>
    <row r="248" spans="1:20" x14ac:dyDescent="0.2">
      <c r="A248" s="282" t="s">
        <v>912</v>
      </c>
      <c r="B248" s="282" t="s">
        <v>913</v>
      </c>
      <c r="C248" s="282" t="s">
        <v>697</v>
      </c>
      <c r="D248" s="282" t="s">
        <v>698</v>
      </c>
      <c r="E248" s="282" t="s">
        <v>329</v>
      </c>
      <c r="F248" s="282" t="s">
        <v>709</v>
      </c>
      <c r="G248" s="282">
        <v>0</v>
      </c>
      <c r="H248" s="282">
        <v>1082</v>
      </c>
      <c r="I248" s="282">
        <v>2866</v>
      </c>
      <c r="J248" s="282">
        <v>337</v>
      </c>
      <c r="K248" s="282">
        <v>261</v>
      </c>
      <c r="L248" s="282">
        <v>51</v>
      </c>
      <c r="M248" s="282">
        <v>433</v>
      </c>
      <c r="N248" s="282">
        <v>87</v>
      </c>
      <c r="O248" s="282">
        <v>342</v>
      </c>
      <c r="P248" s="282">
        <v>77</v>
      </c>
      <c r="Q248" s="282">
        <v>508</v>
      </c>
      <c r="R248" s="282">
        <v>423</v>
      </c>
      <c r="S248" s="282">
        <v>490</v>
      </c>
      <c r="T248" s="282">
        <v>370</v>
      </c>
    </row>
    <row r="249" spans="1:20" x14ac:dyDescent="0.2">
      <c r="A249" s="282" t="s">
        <v>912</v>
      </c>
      <c r="B249" s="282" t="s">
        <v>913</v>
      </c>
      <c r="C249" s="282" t="s">
        <v>697</v>
      </c>
      <c r="D249" s="282" t="s">
        <v>698</v>
      </c>
      <c r="E249" s="282" t="s">
        <v>345</v>
      </c>
      <c r="F249" s="282" t="s">
        <v>710</v>
      </c>
      <c r="G249" s="282">
        <v>3</v>
      </c>
      <c r="H249" s="282"/>
      <c r="I249" s="282"/>
      <c r="J249" s="282"/>
      <c r="K249" s="282"/>
      <c r="L249" s="282"/>
      <c r="M249" s="282"/>
      <c r="N249" s="282"/>
      <c r="O249" s="282"/>
      <c r="P249" s="282"/>
      <c r="Q249" s="282"/>
      <c r="R249" s="282"/>
      <c r="S249" s="282"/>
      <c r="T249" s="282"/>
    </row>
    <row r="250" spans="1:20" x14ac:dyDescent="0.2">
      <c r="A250" s="282" t="s">
        <v>912</v>
      </c>
      <c r="B250" s="282" t="s">
        <v>913</v>
      </c>
      <c r="C250" s="282" t="s">
        <v>697</v>
      </c>
      <c r="D250" s="282" t="s">
        <v>698</v>
      </c>
      <c r="E250" s="282" t="s">
        <v>331</v>
      </c>
      <c r="F250" s="282" t="s">
        <v>711</v>
      </c>
      <c r="G250" s="282">
        <v>0</v>
      </c>
      <c r="H250" s="282">
        <v>1592</v>
      </c>
      <c r="I250" s="282">
        <v>3728</v>
      </c>
      <c r="J250" s="282">
        <v>691</v>
      </c>
      <c r="K250" s="282">
        <v>410</v>
      </c>
      <c r="L250" s="282">
        <v>56</v>
      </c>
      <c r="M250" s="282">
        <v>435</v>
      </c>
      <c r="N250" s="282">
        <v>115</v>
      </c>
      <c r="O250" s="282">
        <v>869</v>
      </c>
      <c r="P250" s="282">
        <v>302</v>
      </c>
      <c r="Q250" s="282">
        <v>675</v>
      </c>
      <c r="R250" s="282">
        <v>564</v>
      </c>
      <c r="S250" s="282">
        <v>829</v>
      </c>
      <c r="T250" s="282">
        <v>584</v>
      </c>
    </row>
    <row r="251" spans="1:20" x14ac:dyDescent="0.2">
      <c r="A251" s="282" t="s">
        <v>912</v>
      </c>
      <c r="B251" s="282" t="s">
        <v>913</v>
      </c>
      <c r="C251" s="282" t="s">
        <v>697</v>
      </c>
      <c r="D251" s="282" t="s">
        <v>698</v>
      </c>
      <c r="E251" s="282" t="s">
        <v>348</v>
      </c>
      <c r="F251" s="282" t="s">
        <v>712</v>
      </c>
      <c r="G251" s="282">
        <v>0</v>
      </c>
      <c r="H251" s="282">
        <v>1056</v>
      </c>
      <c r="I251" s="282">
        <v>2724</v>
      </c>
      <c r="J251" s="282">
        <v>346</v>
      </c>
      <c r="K251" s="282">
        <v>273</v>
      </c>
      <c r="L251" s="282">
        <v>65</v>
      </c>
      <c r="M251" s="282">
        <v>372</v>
      </c>
      <c r="N251" s="282">
        <v>74</v>
      </c>
      <c r="O251" s="282">
        <v>293</v>
      </c>
      <c r="P251" s="282">
        <v>62</v>
      </c>
      <c r="Q251" s="282">
        <v>593</v>
      </c>
      <c r="R251" s="282">
        <v>504</v>
      </c>
      <c r="S251" s="282">
        <v>559</v>
      </c>
      <c r="T251" s="282">
        <v>450</v>
      </c>
    </row>
    <row r="252" spans="1:20" x14ac:dyDescent="0.2">
      <c r="A252" s="282" t="s">
        <v>912</v>
      </c>
      <c r="B252" s="282" t="s">
        <v>913</v>
      </c>
      <c r="C252" s="282" t="s">
        <v>697</v>
      </c>
      <c r="D252" s="282" t="s">
        <v>698</v>
      </c>
      <c r="E252" s="282" t="s">
        <v>333</v>
      </c>
      <c r="F252" s="282" t="s">
        <v>713</v>
      </c>
      <c r="G252" s="282">
        <v>0</v>
      </c>
      <c r="H252" s="282">
        <v>706</v>
      </c>
      <c r="I252" s="282">
        <v>1720</v>
      </c>
      <c r="J252" s="282">
        <v>258</v>
      </c>
      <c r="K252" s="282">
        <v>242</v>
      </c>
      <c r="L252" s="282">
        <v>36</v>
      </c>
      <c r="M252" s="282">
        <v>170</v>
      </c>
      <c r="N252" s="282">
        <v>39</v>
      </c>
      <c r="O252" s="282">
        <v>421</v>
      </c>
      <c r="P252" s="282">
        <v>55</v>
      </c>
      <c r="Q252" s="282">
        <v>419</v>
      </c>
      <c r="R252" s="282">
        <v>360</v>
      </c>
      <c r="S252" s="282">
        <v>426</v>
      </c>
      <c r="T252" s="282">
        <v>326</v>
      </c>
    </row>
    <row r="253" spans="1:20" x14ac:dyDescent="0.2">
      <c r="A253" s="282" t="s">
        <v>912</v>
      </c>
      <c r="B253" s="282" t="s">
        <v>913</v>
      </c>
      <c r="C253" s="282" t="s">
        <v>697</v>
      </c>
      <c r="D253" s="282" t="s">
        <v>698</v>
      </c>
      <c r="E253" s="282" t="s">
        <v>335</v>
      </c>
      <c r="F253" s="282" t="s">
        <v>714</v>
      </c>
      <c r="G253" s="282">
        <v>0</v>
      </c>
      <c r="H253" s="282">
        <v>888</v>
      </c>
      <c r="I253" s="282">
        <v>2354</v>
      </c>
      <c r="J253" s="282">
        <v>263</v>
      </c>
      <c r="K253" s="282">
        <v>193</v>
      </c>
      <c r="L253" s="282">
        <v>47</v>
      </c>
      <c r="M253" s="282">
        <v>385</v>
      </c>
      <c r="N253" s="282">
        <v>80</v>
      </c>
      <c r="O253" s="282">
        <v>306</v>
      </c>
      <c r="P253" s="282">
        <v>71</v>
      </c>
      <c r="Q253" s="282">
        <v>380</v>
      </c>
      <c r="R253" s="282">
        <v>332</v>
      </c>
      <c r="S253" s="282">
        <v>405</v>
      </c>
      <c r="T253" s="282">
        <v>302</v>
      </c>
    </row>
    <row r="254" spans="1:20" x14ac:dyDescent="0.2">
      <c r="A254" s="282" t="s">
        <v>912</v>
      </c>
      <c r="B254" s="282" t="s">
        <v>913</v>
      </c>
      <c r="C254" s="282" t="s">
        <v>697</v>
      </c>
      <c r="D254" s="282" t="s">
        <v>698</v>
      </c>
      <c r="E254" s="282" t="s">
        <v>499</v>
      </c>
      <c r="F254" s="282" t="s">
        <v>715</v>
      </c>
      <c r="G254" s="282">
        <v>0</v>
      </c>
      <c r="H254" s="282">
        <v>728</v>
      </c>
      <c r="I254" s="282">
        <v>1909</v>
      </c>
      <c r="J254" s="282">
        <v>235</v>
      </c>
      <c r="K254" s="282">
        <v>200</v>
      </c>
      <c r="L254" s="282">
        <v>32</v>
      </c>
      <c r="M254" s="282">
        <v>261</v>
      </c>
      <c r="N254" s="282">
        <v>51</v>
      </c>
      <c r="O254" s="282">
        <v>296</v>
      </c>
      <c r="P254" s="282">
        <v>43</v>
      </c>
      <c r="Q254" s="282">
        <v>379</v>
      </c>
      <c r="R254" s="282">
        <v>312</v>
      </c>
      <c r="S254" s="282">
        <v>374</v>
      </c>
      <c r="T254" s="282">
        <v>283</v>
      </c>
    </row>
    <row r="255" spans="1:20" x14ac:dyDescent="0.2">
      <c r="A255" s="282" t="s">
        <v>912</v>
      </c>
      <c r="B255" s="282" t="s">
        <v>913</v>
      </c>
      <c r="C255" s="282" t="s">
        <v>697</v>
      </c>
      <c r="D255" s="282" t="s">
        <v>698</v>
      </c>
      <c r="E255" s="282" t="s">
        <v>501</v>
      </c>
      <c r="F255" s="282" t="s">
        <v>716</v>
      </c>
      <c r="G255" s="282">
        <v>0</v>
      </c>
      <c r="H255" s="282">
        <v>1003</v>
      </c>
      <c r="I255" s="282">
        <v>2644</v>
      </c>
      <c r="J255" s="282">
        <v>314</v>
      </c>
      <c r="K255" s="282">
        <v>254</v>
      </c>
      <c r="L255" s="282">
        <v>60</v>
      </c>
      <c r="M255" s="282">
        <v>375</v>
      </c>
      <c r="N255" s="282">
        <v>72</v>
      </c>
      <c r="O255" s="282">
        <v>367</v>
      </c>
      <c r="P255" s="282">
        <v>77</v>
      </c>
      <c r="Q255" s="282">
        <v>534</v>
      </c>
      <c r="R255" s="282">
        <v>435</v>
      </c>
      <c r="S255" s="282">
        <v>513</v>
      </c>
      <c r="T255" s="282">
        <v>385</v>
      </c>
    </row>
    <row r="256" spans="1:20" x14ac:dyDescent="0.2">
      <c r="A256" s="282" t="s">
        <v>912</v>
      </c>
      <c r="B256" s="282" t="s">
        <v>913</v>
      </c>
      <c r="C256" s="282" t="s">
        <v>697</v>
      </c>
      <c r="D256" s="282" t="s">
        <v>698</v>
      </c>
      <c r="E256" s="282" t="s">
        <v>503</v>
      </c>
      <c r="F256" s="282" t="s">
        <v>717</v>
      </c>
      <c r="G256" s="282">
        <v>0</v>
      </c>
      <c r="H256" s="282">
        <v>1305</v>
      </c>
      <c r="I256" s="282">
        <v>3376</v>
      </c>
      <c r="J256" s="282">
        <v>394</v>
      </c>
      <c r="K256" s="282">
        <v>318</v>
      </c>
      <c r="L256" s="282">
        <v>80</v>
      </c>
      <c r="M256" s="282">
        <v>513</v>
      </c>
      <c r="N256" s="282">
        <v>100</v>
      </c>
      <c r="O256" s="282">
        <v>491</v>
      </c>
      <c r="P256" s="282">
        <v>114</v>
      </c>
      <c r="Q256" s="282">
        <v>627</v>
      </c>
      <c r="R256" s="282">
        <v>530</v>
      </c>
      <c r="S256" s="282">
        <v>651</v>
      </c>
      <c r="T256" s="282">
        <v>481</v>
      </c>
    </row>
    <row r="257" spans="1:20" x14ac:dyDescent="0.2">
      <c r="A257" s="282" t="s">
        <v>912</v>
      </c>
      <c r="B257" s="282" t="s">
        <v>913</v>
      </c>
      <c r="C257" s="282" t="s">
        <v>697</v>
      </c>
      <c r="D257" s="282" t="s">
        <v>698</v>
      </c>
      <c r="E257" s="282" t="s">
        <v>336</v>
      </c>
      <c r="F257" s="282" t="s">
        <v>718</v>
      </c>
      <c r="G257" s="282">
        <v>0</v>
      </c>
      <c r="H257" s="282">
        <v>1044</v>
      </c>
      <c r="I257" s="282">
        <v>2793</v>
      </c>
      <c r="J257" s="282">
        <v>290</v>
      </c>
      <c r="K257" s="282">
        <v>251</v>
      </c>
      <c r="L257" s="282">
        <v>44</v>
      </c>
      <c r="M257" s="282">
        <v>459</v>
      </c>
      <c r="N257" s="282">
        <v>81</v>
      </c>
      <c r="O257" s="282">
        <v>328</v>
      </c>
      <c r="P257" s="282">
        <v>71</v>
      </c>
      <c r="Q257" s="282">
        <v>421</v>
      </c>
      <c r="R257" s="282">
        <v>347</v>
      </c>
      <c r="S257" s="282">
        <v>385</v>
      </c>
      <c r="T257" s="282">
        <v>266</v>
      </c>
    </row>
    <row r="258" spans="1:20" x14ac:dyDescent="0.2">
      <c r="A258" s="282" t="s">
        <v>912</v>
      </c>
      <c r="B258" s="282" t="s">
        <v>913</v>
      </c>
      <c r="C258" s="282" t="s">
        <v>697</v>
      </c>
      <c r="D258" s="282" t="s">
        <v>698</v>
      </c>
      <c r="E258" s="282" t="s">
        <v>357</v>
      </c>
      <c r="F258" s="282" t="s">
        <v>719</v>
      </c>
      <c r="G258" s="282">
        <v>0</v>
      </c>
      <c r="H258" s="282">
        <v>918</v>
      </c>
      <c r="I258" s="282">
        <v>2412</v>
      </c>
      <c r="J258" s="282">
        <v>281</v>
      </c>
      <c r="K258" s="282">
        <v>264</v>
      </c>
      <c r="L258" s="282">
        <v>38</v>
      </c>
      <c r="M258" s="282">
        <v>335</v>
      </c>
      <c r="N258" s="282">
        <v>72</v>
      </c>
      <c r="O258" s="282">
        <v>385</v>
      </c>
      <c r="P258" s="282">
        <v>56</v>
      </c>
      <c r="Q258" s="282">
        <v>464</v>
      </c>
      <c r="R258" s="282">
        <v>383</v>
      </c>
      <c r="S258" s="282">
        <v>448</v>
      </c>
      <c r="T258" s="282">
        <v>318</v>
      </c>
    </row>
    <row r="259" spans="1:20" x14ac:dyDescent="0.2">
      <c r="A259" s="282" t="s">
        <v>912</v>
      </c>
      <c r="B259" s="282" t="s">
        <v>913</v>
      </c>
      <c r="C259" s="282" t="s">
        <v>697</v>
      </c>
      <c r="D259" s="282" t="s">
        <v>698</v>
      </c>
      <c r="E259" s="282" t="s">
        <v>383</v>
      </c>
      <c r="F259" s="282" t="s">
        <v>720</v>
      </c>
      <c r="G259" s="282">
        <v>0</v>
      </c>
      <c r="H259" s="282">
        <v>539</v>
      </c>
      <c r="I259" s="282">
        <v>1157</v>
      </c>
      <c r="J259" s="282">
        <v>268</v>
      </c>
      <c r="K259" s="282">
        <v>81</v>
      </c>
      <c r="L259" s="282">
        <v>22</v>
      </c>
      <c r="M259" s="282">
        <v>168</v>
      </c>
      <c r="N259" s="282">
        <v>30</v>
      </c>
      <c r="O259" s="282">
        <v>175</v>
      </c>
      <c r="P259" s="282">
        <v>50</v>
      </c>
      <c r="Q259" s="282">
        <v>222</v>
      </c>
      <c r="R259" s="282">
        <v>190</v>
      </c>
      <c r="S259" s="282">
        <v>233</v>
      </c>
      <c r="T259" s="282">
        <v>188</v>
      </c>
    </row>
    <row r="260" spans="1:20" x14ac:dyDescent="0.2">
      <c r="A260" s="282" t="s">
        <v>912</v>
      </c>
      <c r="B260" s="282" t="s">
        <v>913</v>
      </c>
      <c r="C260" s="282" t="s">
        <v>697</v>
      </c>
      <c r="D260" s="282" t="s">
        <v>698</v>
      </c>
      <c r="E260" s="282" t="s">
        <v>523</v>
      </c>
      <c r="F260" s="282" t="s">
        <v>721</v>
      </c>
      <c r="G260" s="282">
        <v>0</v>
      </c>
      <c r="H260" s="282">
        <v>615</v>
      </c>
      <c r="I260" s="282">
        <v>1411</v>
      </c>
      <c r="J260" s="282">
        <v>269</v>
      </c>
      <c r="K260" s="282">
        <v>162</v>
      </c>
      <c r="L260" s="282">
        <v>37</v>
      </c>
      <c r="M260" s="282">
        <v>147</v>
      </c>
      <c r="N260" s="282">
        <v>37</v>
      </c>
      <c r="O260" s="282">
        <v>256</v>
      </c>
      <c r="P260" s="282">
        <v>51</v>
      </c>
      <c r="Q260" s="282">
        <v>384</v>
      </c>
      <c r="R260" s="282">
        <v>325</v>
      </c>
      <c r="S260" s="282">
        <v>380</v>
      </c>
      <c r="T260" s="282">
        <v>299</v>
      </c>
    </row>
    <row r="261" spans="1:20" x14ac:dyDescent="0.2">
      <c r="A261" s="282" t="s">
        <v>912</v>
      </c>
      <c r="B261" s="282" t="s">
        <v>913</v>
      </c>
      <c r="C261" s="282" t="s">
        <v>697</v>
      </c>
      <c r="D261" s="282" t="s">
        <v>698</v>
      </c>
      <c r="E261" s="282" t="s">
        <v>525</v>
      </c>
      <c r="F261" s="282" t="s">
        <v>722</v>
      </c>
      <c r="G261" s="282">
        <v>0</v>
      </c>
      <c r="H261" s="282">
        <v>1258</v>
      </c>
      <c r="I261" s="282">
        <v>2639</v>
      </c>
      <c r="J261" s="282">
        <v>621</v>
      </c>
      <c r="K261" s="282">
        <v>345</v>
      </c>
      <c r="L261" s="282">
        <v>55</v>
      </c>
      <c r="M261" s="282">
        <v>237</v>
      </c>
      <c r="N261" s="282">
        <v>58</v>
      </c>
      <c r="O261" s="282">
        <v>853</v>
      </c>
      <c r="P261" s="282">
        <v>91</v>
      </c>
      <c r="Q261" s="282">
        <v>560</v>
      </c>
      <c r="R261" s="282">
        <v>450</v>
      </c>
      <c r="S261" s="282">
        <v>599</v>
      </c>
      <c r="T261" s="282">
        <v>418</v>
      </c>
    </row>
    <row r="262" spans="1:20" x14ac:dyDescent="0.2">
      <c r="A262" s="282" t="s">
        <v>912</v>
      </c>
      <c r="B262" s="282" t="s">
        <v>913</v>
      </c>
      <c r="C262" s="282" t="s">
        <v>697</v>
      </c>
      <c r="D262" s="282" t="s">
        <v>698</v>
      </c>
      <c r="E262" s="282" t="s">
        <v>527</v>
      </c>
      <c r="F262" s="282" t="s">
        <v>723</v>
      </c>
      <c r="G262" s="282">
        <v>0</v>
      </c>
      <c r="H262" s="282">
        <v>629</v>
      </c>
      <c r="I262" s="282">
        <v>1680</v>
      </c>
      <c r="J262" s="282">
        <v>188</v>
      </c>
      <c r="K262" s="282">
        <v>157</v>
      </c>
      <c r="L262" s="282">
        <v>20</v>
      </c>
      <c r="M262" s="282">
        <v>264</v>
      </c>
      <c r="N262" s="282">
        <v>43</v>
      </c>
      <c r="O262" s="282">
        <v>230</v>
      </c>
      <c r="P262" s="282">
        <v>23</v>
      </c>
      <c r="Q262" s="282">
        <v>273</v>
      </c>
      <c r="R262" s="282">
        <v>208</v>
      </c>
      <c r="S262" s="282">
        <v>250</v>
      </c>
      <c r="T262" s="282">
        <v>183</v>
      </c>
    </row>
    <row r="263" spans="1:20" x14ac:dyDescent="0.2">
      <c r="A263" s="282" t="s">
        <v>912</v>
      </c>
      <c r="B263" s="282" t="s">
        <v>913</v>
      </c>
      <c r="C263" s="282" t="s">
        <v>697</v>
      </c>
      <c r="D263" s="282" t="s">
        <v>698</v>
      </c>
      <c r="E263" s="282" t="s">
        <v>529</v>
      </c>
      <c r="F263" s="282" t="s">
        <v>724</v>
      </c>
      <c r="G263" s="282">
        <v>3</v>
      </c>
      <c r="H263" s="282"/>
      <c r="I263" s="282"/>
      <c r="J263" s="282"/>
      <c r="K263" s="282"/>
      <c r="L263" s="282"/>
      <c r="M263" s="282"/>
      <c r="N263" s="282"/>
      <c r="O263" s="282"/>
      <c r="P263" s="282"/>
      <c r="Q263" s="282"/>
      <c r="R263" s="282"/>
      <c r="S263" s="282"/>
      <c r="T263" s="282"/>
    </row>
    <row r="264" spans="1:20" x14ac:dyDescent="0.2">
      <c r="A264" s="282" t="s">
        <v>912</v>
      </c>
      <c r="B264" s="282" t="s">
        <v>913</v>
      </c>
      <c r="C264" s="282" t="s">
        <v>697</v>
      </c>
      <c r="D264" s="282" t="s">
        <v>698</v>
      </c>
      <c r="E264" s="282" t="s">
        <v>385</v>
      </c>
      <c r="F264" s="282" t="s">
        <v>725</v>
      </c>
      <c r="G264" s="282">
        <v>0</v>
      </c>
      <c r="H264" s="282">
        <v>703</v>
      </c>
      <c r="I264" s="282">
        <v>1737</v>
      </c>
      <c r="J264" s="282">
        <v>221</v>
      </c>
      <c r="K264" s="282">
        <v>216</v>
      </c>
      <c r="L264" s="282">
        <v>42</v>
      </c>
      <c r="M264" s="282">
        <v>224</v>
      </c>
      <c r="N264" s="282">
        <v>36</v>
      </c>
      <c r="O264" s="282">
        <v>340</v>
      </c>
      <c r="P264" s="282">
        <v>51</v>
      </c>
      <c r="Q264" s="282">
        <v>349</v>
      </c>
      <c r="R264" s="282">
        <v>277</v>
      </c>
      <c r="S264" s="282">
        <v>343</v>
      </c>
      <c r="T264" s="282">
        <v>241</v>
      </c>
    </row>
    <row r="265" spans="1:20" x14ac:dyDescent="0.2">
      <c r="A265" s="282" t="s">
        <v>912</v>
      </c>
      <c r="B265" s="282" t="s">
        <v>913</v>
      </c>
      <c r="C265" s="282" t="s">
        <v>697</v>
      </c>
      <c r="D265" s="282" t="s">
        <v>698</v>
      </c>
      <c r="E265" s="282" t="s">
        <v>536</v>
      </c>
      <c r="F265" s="282" t="s">
        <v>726</v>
      </c>
      <c r="G265" s="282">
        <v>0</v>
      </c>
      <c r="H265" s="282">
        <v>778</v>
      </c>
      <c r="I265" s="282">
        <v>2084</v>
      </c>
      <c r="J265" s="282">
        <v>222</v>
      </c>
      <c r="K265" s="282">
        <v>170</v>
      </c>
      <c r="L265" s="282">
        <v>42</v>
      </c>
      <c r="M265" s="282">
        <v>344</v>
      </c>
      <c r="N265" s="282">
        <v>52</v>
      </c>
      <c r="O265" s="282">
        <v>266</v>
      </c>
      <c r="P265" s="282">
        <v>36</v>
      </c>
      <c r="Q265" s="282">
        <v>351</v>
      </c>
      <c r="R265" s="282">
        <v>303</v>
      </c>
      <c r="S265" s="282">
        <v>326</v>
      </c>
      <c r="T265" s="282">
        <v>227</v>
      </c>
    </row>
    <row r="266" spans="1:20" x14ac:dyDescent="0.2">
      <c r="A266" s="282" t="s">
        <v>912</v>
      </c>
      <c r="B266" s="282" t="s">
        <v>913</v>
      </c>
      <c r="C266" s="282" t="s">
        <v>697</v>
      </c>
      <c r="D266" s="282" t="s">
        <v>698</v>
      </c>
      <c r="E266" s="282" t="s">
        <v>387</v>
      </c>
      <c r="F266" s="282" t="s">
        <v>727</v>
      </c>
      <c r="G266" s="282">
        <v>0</v>
      </c>
      <c r="H266" s="282">
        <v>758</v>
      </c>
      <c r="I266" s="282">
        <v>2038</v>
      </c>
      <c r="J266" s="282">
        <v>198</v>
      </c>
      <c r="K266" s="282">
        <v>181</v>
      </c>
      <c r="L266" s="282">
        <v>55</v>
      </c>
      <c r="M266" s="282">
        <v>324</v>
      </c>
      <c r="N266" s="282">
        <v>52</v>
      </c>
      <c r="O266" s="282">
        <v>268</v>
      </c>
      <c r="P266" s="282">
        <v>52</v>
      </c>
      <c r="Q266" s="282">
        <v>299</v>
      </c>
      <c r="R266" s="282">
        <v>240</v>
      </c>
      <c r="S266" s="282">
        <v>299</v>
      </c>
      <c r="T266" s="282">
        <v>205</v>
      </c>
    </row>
    <row r="267" spans="1:20" x14ac:dyDescent="0.2">
      <c r="A267" s="282" t="s">
        <v>912</v>
      </c>
      <c r="B267" s="282" t="s">
        <v>913</v>
      </c>
      <c r="C267" s="282" t="s">
        <v>697</v>
      </c>
      <c r="D267" s="282" t="s">
        <v>698</v>
      </c>
      <c r="E267" s="282" t="s">
        <v>389</v>
      </c>
      <c r="F267" s="282" t="s">
        <v>728</v>
      </c>
      <c r="G267" s="282">
        <v>0</v>
      </c>
      <c r="H267" s="282">
        <v>751</v>
      </c>
      <c r="I267" s="282">
        <v>2056</v>
      </c>
      <c r="J267" s="282">
        <v>191</v>
      </c>
      <c r="K267" s="282">
        <v>163</v>
      </c>
      <c r="L267" s="282">
        <v>43</v>
      </c>
      <c r="M267" s="282">
        <v>354</v>
      </c>
      <c r="N267" s="282">
        <v>62</v>
      </c>
      <c r="O267" s="282">
        <v>249</v>
      </c>
      <c r="P267" s="282">
        <v>57</v>
      </c>
      <c r="Q267" s="282">
        <v>328</v>
      </c>
      <c r="R267" s="282">
        <v>267</v>
      </c>
      <c r="S267" s="282">
        <v>333</v>
      </c>
      <c r="T267" s="282">
        <v>225</v>
      </c>
    </row>
    <row r="268" spans="1:20" x14ac:dyDescent="0.2">
      <c r="A268" s="282" t="s">
        <v>912</v>
      </c>
      <c r="B268" s="282" t="s">
        <v>913</v>
      </c>
      <c r="C268" s="282" t="s">
        <v>697</v>
      </c>
      <c r="D268" s="282" t="s">
        <v>698</v>
      </c>
      <c r="E268" s="282" t="s">
        <v>659</v>
      </c>
      <c r="F268" s="282" t="s">
        <v>729</v>
      </c>
      <c r="G268" s="282">
        <v>3</v>
      </c>
      <c r="H268" s="282"/>
      <c r="I268" s="282"/>
      <c r="J268" s="282"/>
      <c r="K268" s="282"/>
      <c r="L268" s="282"/>
      <c r="M268" s="282"/>
      <c r="N268" s="282"/>
      <c r="O268" s="282"/>
      <c r="P268" s="282"/>
      <c r="Q268" s="282"/>
      <c r="R268" s="282"/>
      <c r="S268" s="282"/>
      <c r="T268" s="282"/>
    </row>
    <row r="269" spans="1:20" x14ac:dyDescent="0.2">
      <c r="A269" s="282" t="s">
        <v>916</v>
      </c>
      <c r="B269" s="282" t="s">
        <v>917</v>
      </c>
      <c r="C269" s="282" t="s">
        <v>691</v>
      </c>
      <c r="D269" s="282" t="s">
        <v>692</v>
      </c>
      <c r="E269" s="282" t="s">
        <v>294</v>
      </c>
      <c r="F269" s="282" t="s">
        <v>693</v>
      </c>
      <c r="G269" s="282">
        <v>0</v>
      </c>
      <c r="H269" s="282">
        <v>928</v>
      </c>
      <c r="I269" s="282">
        <v>2285</v>
      </c>
      <c r="J269" s="282">
        <v>304</v>
      </c>
      <c r="K269" s="282">
        <v>230</v>
      </c>
      <c r="L269" s="282">
        <v>63</v>
      </c>
      <c r="M269" s="282">
        <v>331</v>
      </c>
      <c r="N269" s="282">
        <v>65</v>
      </c>
      <c r="O269" s="282">
        <v>361</v>
      </c>
      <c r="P269" s="282">
        <v>72</v>
      </c>
      <c r="Q269" s="282">
        <v>521</v>
      </c>
      <c r="R269" s="282">
        <v>431</v>
      </c>
      <c r="S269" s="282">
        <v>487</v>
      </c>
      <c r="T269" s="282">
        <v>330</v>
      </c>
    </row>
    <row r="270" spans="1:20" x14ac:dyDescent="0.2">
      <c r="A270" s="282" t="s">
        <v>916</v>
      </c>
      <c r="B270" s="282" t="s">
        <v>917</v>
      </c>
      <c r="C270" s="282" t="s">
        <v>691</v>
      </c>
      <c r="D270" s="282" t="s">
        <v>692</v>
      </c>
      <c r="E270" s="282" t="s">
        <v>296</v>
      </c>
      <c r="F270" s="282" t="s">
        <v>694</v>
      </c>
      <c r="G270" s="282">
        <v>3</v>
      </c>
      <c r="H270" s="282"/>
      <c r="I270" s="282"/>
      <c r="J270" s="282"/>
      <c r="K270" s="282"/>
      <c r="L270" s="282"/>
      <c r="M270" s="282"/>
      <c r="N270" s="282"/>
      <c r="O270" s="282"/>
      <c r="P270" s="282"/>
      <c r="Q270" s="282"/>
      <c r="R270" s="282"/>
      <c r="S270" s="282"/>
      <c r="T270" s="282"/>
    </row>
    <row r="271" spans="1:20" x14ac:dyDescent="0.2">
      <c r="A271" s="282" t="s">
        <v>916</v>
      </c>
      <c r="B271" s="282" t="s">
        <v>917</v>
      </c>
      <c r="C271" s="282" t="s">
        <v>691</v>
      </c>
      <c r="D271" s="282" t="s">
        <v>692</v>
      </c>
      <c r="E271" s="282" t="s">
        <v>319</v>
      </c>
      <c r="F271" s="282" t="s">
        <v>695</v>
      </c>
      <c r="G271" s="282">
        <v>0</v>
      </c>
      <c r="H271" s="282">
        <v>514</v>
      </c>
      <c r="I271" s="282">
        <v>1337</v>
      </c>
      <c r="J271" s="282">
        <v>158</v>
      </c>
      <c r="K271" s="282">
        <v>94</v>
      </c>
      <c r="L271" s="282">
        <v>36</v>
      </c>
      <c r="M271" s="282">
        <v>226</v>
      </c>
      <c r="N271" s="282">
        <v>38</v>
      </c>
      <c r="O271" s="282">
        <v>198</v>
      </c>
      <c r="P271" s="282">
        <v>51</v>
      </c>
      <c r="Q271" s="282">
        <v>250</v>
      </c>
      <c r="R271" s="282">
        <v>208</v>
      </c>
      <c r="S271" s="282">
        <v>251</v>
      </c>
      <c r="T271" s="282">
        <v>172</v>
      </c>
    </row>
    <row r="272" spans="1:20" x14ac:dyDescent="0.2">
      <c r="A272" s="282" t="s">
        <v>916</v>
      </c>
      <c r="B272" s="282" t="s">
        <v>917</v>
      </c>
      <c r="C272" s="282" t="s">
        <v>691</v>
      </c>
      <c r="D272" s="282" t="s">
        <v>692</v>
      </c>
      <c r="E272" s="282" t="s">
        <v>372</v>
      </c>
      <c r="F272" s="282" t="s">
        <v>696</v>
      </c>
      <c r="G272" s="282">
        <v>3</v>
      </c>
      <c r="H272" s="282"/>
      <c r="I272" s="282"/>
      <c r="J272" s="282"/>
      <c r="K272" s="282"/>
      <c r="L272" s="282"/>
      <c r="M272" s="282"/>
      <c r="N272" s="282"/>
      <c r="O272" s="282"/>
      <c r="P272" s="282"/>
      <c r="Q272" s="282"/>
      <c r="R272" s="282"/>
      <c r="S272" s="282"/>
      <c r="T272" s="282"/>
    </row>
    <row r="273" spans="1:20" x14ac:dyDescent="0.2">
      <c r="A273" s="282" t="s">
        <v>920</v>
      </c>
      <c r="B273" s="282" t="s">
        <v>921</v>
      </c>
      <c r="C273" s="282" t="s">
        <v>555</v>
      </c>
      <c r="D273" s="282" t="s">
        <v>556</v>
      </c>
      <c r="E273" s="282" t="s">
        <v>294</v>
      </c>
      <c r="F273" s="282" t="s">
        <v>340</v>
      </c>
      <c r="G273" s="282">
        <v>0</v>
      </c>
      <c r="H273" s="282">
        <v>969</v>
      </c>
      <c r="I273" s="282">
        <v>2345</v>
      </c>
      <c r="J273" s="282">
        <v>368</v>
      </c>
      <c r="K273" s="282">
        <v>322</v>
      </c>
      <c r="L273" s="282">
        <v>33</v>
      </c>
      <c r="M273" s="282">
        <v>246</v>
      </c>
      <c r="N273" s="282">
        <v>69</v>
      </c>
      <c r="O273" s="282">
        <v>481</v>
      </c>
      <c r="P273" s="282">
        <v>68</v>
      </c>
      <c r="Q273" s="282">
        <v>509</v>
      </c>
      <c r="R273" s="282">
        <v>414</v>
      </c>
      <c r="S273" s="282">
        <v>517</v>
      </c>
      <c r="T273" s="282">
        <v>409</v>
      </c>
    </row>
    <row r="274" spans="1:20" x14ac:dyDescent="0.2">
      <c r="A274" s="282" t="s">
        <v>920</v>
      </c>
      <c r="B274" s="282" t="s">
        <v>921</v>
      </c>
      <c r="C274" s="282" t="s">
        <v>555</v>
      </c>
      <c r="D274" s="282" t="s">
        <v>556</v>
      </c>
      <c r="E274" s="282" t="s">
        <v>296</v>
      </c>
      <c r="F274" s="282" t="s">
        <v>339</v>
      </c>
      <c r="G274" s="282">
        <v>0</v>
      </c>
      <c r="H274" s="282">
        <v>1468</v>
      </c>
      <c r="I274" s="282">
        <v>3658</v>
      </c>
      <c r="J274" s="282">
        <v>506</v>
      </c>
      <c r="K274" s="282">
        <v>580</v>
      </c>
      <c r="L274" s="282">
        <v>68</v>
      </c>
      <c r="M274" s="282">
        <v>314</v>
      </c>
      <c r="N274" s="282">
        <v>89</v>
      </c>
      <c r="O274" s="282">
        <v>1025</v>
      </c>
      <c r="P274" s="282">
        <v>127</v>
      </c>
      <c r="Q274" s="282">
        <v>771</v>
      </c>
      <c r="R274" s="282">
        <v>618</v>
      </c>
      <c r="S274" s="282">
        <v>809</v>
      </c>
      <c r="T274" s="282">
        <v>568</v>
      </c>
    </row>
    <row r="275" spans="1:20" x14ac:dyDescent="0.2">
      <c r="A275" s="282" t="s">
        <v>920</v>
      </c>
      <c r="B275" s="282" t="s">
        <v>921</v>
      </c>
      <c r="C275" s="282" t="s">
        <v>555</v>
      </c>
      <c r="D275" s="282" t="s">
        <v>556</v>
      </c>
      <c r="E275" s="282" t="s">
        <v>298</v>
      </c>
      <c r="F275" s="282" t="s">
        <v>557</v>
      </c>
      <c r="G275" s="282">
        <v>0</v>
      </c>
      <c r="H275" s="282">
        <v>951</v>
      </c>
      <c r="I275" s="282">
        <v>2458</v>
      </c>
      <c r="J275" s="282">
        <v>315</v>
      </c>
      <c r="K275" s="282">
        <v>242</v>
      </c>
      <c r="L275" s="282">
        <v>37</v>
      </c>
      <c r="M275" s="282">
        <v>357</v>
      </c>
      <c r="N275" s="282">
        <v>62</v>
      </c>
      <c r="O275" s="282">
        <v>446</v>
      </c>
      <c r="P275" s="282">
        <v>64</v>
      </c>
      <c r="Q275" s="282">
        <v>392</v>
      </c>
      <c r="R275" s="282">
        <v>318</v>
      </c>
      <c r="S275" s="282">
        <v>415</v>
      </c>
      <c r="T275" s="282">
        <v>292</v>
      </c>
    </row>
    <row r="276" spans="1:20" x14ac:dyDescent="0.2">
      <c r="A276" s="282" t="s">
        <v>920</v>
      </c>
      <c r="B276" s="282" t="s">
        <v>921</v>
      </c>
      <c r="C276" s="282" t="s">
        <v>555</v>
      </c>
      <c r="D276" s="282" t="s">
        <v>556</v>
      </c>
      <c r="E276" s="282" t="s">
        <v>319</v>
      </c>
      <c r="F276" s="282" t="s">
        <v>558</v>
      </c>
      <c r="G276" s="282">
        <v>0</v>
      </c>
      <c r="H276" s="282">
        <v>431</v>
      </c>
      <c r="I276" s="282">
        <v>1155</v>
      </c>
      <c r="J276" s="282">
        <v>121</v>
      </c>
      <c r="K276" s="282">
        <v>121</v>
      </c>
      <c r="L276" s="282">
        <v>15</v>
      </c>
      <c r="M276" s="282">
        <v>174</v>
      </c>
      <c r="N276" s="282">
        <v>36</v>
      </c>
      <c r="O276" s="282">
        <v>75</v>
      </c>
      <c r="P276" s="282">
        <v>42</v>
      </c>
      <c r="Q276" s="282">
        <v>198</v>
      </c>
      <c r="R276" s="282">
        <v>145</v>
      </c>
      <c r="S276" s="282">
        <v>184</v>
      </c>
      <c r="T276" s="282">
        <v>147</v>
      </c>
    </row>
    <row r="277" spans="1:20" x14ac:dyDescent="0.2">
      <c r="A277" s="282" t="s">
        <v>920</v>
      </c>
      <c r="B277" s="282" t="s">
        <v>921</v>
      </c>
      <c r="C277" s="282" t="s">
        <v>555</v>
      </c>
      <c r="D277" s="282" t="s">
        <v>556</v>
      </c>
      <c r="E277" s="282" t="s">
        <v>321</v>
      </c>
      <c r="F277" s="282" t="s">
        <v>559</v>
      </c>
      <c r="G277" s="282">
        <v>0</v>
      </c>
      <c r="H277" s="282">
        <v>1205</v>
      </c>
      <c r="I277" s="282">
        <v>3393</v>
      </c>
      <c r="J277" s="282">
        <v>257</v>
      </c>
      <c r="K277" s="282">
        <v>397</v>
      </c>
      <c r="L277" s="282">
        <v>43</v>
      </c>
      <c r="M277" s="282">
        <v>508</v>
      </c>
      <c r="N277" s="282">
        <v>87</v>
      </c>
      <c r="O277" s="282">
        <v>478</v>
      </c>
      <c r="P277" s="282">
        <v>83</v>
      </c>
      <c r="Q277" s="282">
        <v>488</v>
      </c>
      <c r="R277" s="282">
        <v>367</v>
      </c>
      <c r="S277" s="282">
        <v>487</v>
      </c>
      <c r="T277" s="282">
        <v>331</v>
      </c>
    </row>
    <row r="278" spans="1:20" x14ac:dyDescent="0.2">
      <c r="A278" s="282" t="s">
        <v>920</v>
      </c>
      <c r="B278" s="282" t="s">
        <v>921</v>
      </c>
      <c r="C278" s="282" t="s">
        <v>555</v>
      </c>
      <c r="D278" s="282" t="s">
        <v>556</v>
      </c>
      <c r="E278" s="282" t="s">
        <v>323</v>
      </c>
      <c r="F278" s="282" t="s">
        <v>560</v>
      </c>
      <c r="G278" s="282">
        <v>0</v>
      </c>
      <c r="H278" s="282">
        <v>867</v>
      </c>
      <c r="I278" s="282">
        <v>2524</v>
      </c>
      <c r="J278" s="282">
        <v>180</v>
      </c>
      <c r="K278" s="282">
        <v>204</v>
      </c>
      <c r="L278" s="282">
        <v>25</v>
      </c>
      <c r="M278" s="282">
        <v>458</v>
      </c>
      <c r="N278" s="282">
        <v>81</v>
      </c>
      <c r="O278" s="282">
        <v>170</v>
      </c>
      <c r="P278" s="282">
        <v>50</v>
      </c>
      <c r="Q278" s="282">
        <v>348</v>
      </c>
      <c r="R278" s="282">
        <v>285</v>
      </c>
      <c r="S278" s="282">
        <v>341</v>
      </c>
      <c r="T278" s="282">
        <v>259</v>
      </c>
    </row>
    <row r="279" spans="1:20" x14ac:dyDescent="0.2">
      <c r="A279" s="282" t="s">
        <v>920</v>
      </c>
      <c r="B279" s="282" t="s">
        <v>921</v>
      </c>
      <c r="C279" s="282" t="s">
        <v>555</v>
      </c>
      <c r="D279" s="282" t="s">
        <v>556</v>
      </c>
      <c r="E279" s="282" t="s">
        <v>325</v>
      </c>
      <c r="F279" s="282" t="s">
        <v>561</v>
      </c>
      <c r="G279" s="282">
        <v>3</v>
      </c>
      <c r="H279" s="282"/>
      <c r="I279" s="282"/>
      <c r="J279" s="282"/>
      <c r="K279" s="282"/>
      <c r="L279" s="282"/>
      <c r="M279" s="282"/>
      <c r="N279" s="282"/>
      <c r="O279" s="282"/>
      <c r="P279" s="282"/>
      <c r="Q279" s="282"/>
      <c r="R279" s="282"/>
      <c r="S279" s="282"/>
      <c r="T279" s="282"/>
    </row>
    <row r="280" spans="1:20" x14ac:dyDescent="0.2">
      <c r="A280" s="282" t="s">
        <v>920</v>
      </c>
      <c r="B280" s="282" t="s">
        <v>921</v>
      </c>
      <c r="C280" s="282" t="s">
        <v>555</v>
      </c>
      <c r="D280" s="282" t="s">
        <v>556</v>
      </c>
      <c r="E280" s="282" t="s">
        <v>329</v>
      </c>
      <c r="F280" s="282" t="s">
        <v>562</v>
      </c>
      <c r="G280" s="282">
        <v>0</v>
      </c>
      <c r="H280" s="282">
        <v>536</v>
      </c>
      <c r="I280" s="282">
        <v>1574</v>
      </c>
      <c r="J280" s="282">
        <v>116</v>
      </c>
      <c r="K280" s="282">
        <v>131</v>
      </c>
      <c r="L280" s="282">
        <v>24</v>
      </c>
      <c r="M280" s="282">
        <v>265</v>
      </c>
      <c r="N280" s="282">
        <v>60</v>
      </c>
      <c r="O280" s="282">
        <v>156</v>
      </c>
      <c r="P280" s="282">
        <v>29</v>
      </c>
      <c r="Q280" s="282">
        <v>178</v>
      </c>
      <c r="R280" s="282">
        <v>143</v>
      </c>
      <c r="S280" s="282">
        <v>178</v>
      </c>
      <c r="T280" s="282">
        <v>136</v>
      </c>
    </row>
    <row r="281" spans="1:20" x14ac:dyDescent="0.2">
      <c r="A281" s="282" t="s">
        <v>920</v>
      </c>
      <c r="B281" s="282" t="s">
        <v>921</v>
      </c>
      <c r="C281" s="282" t="s">
        <v>555</v>
      </c>
      <c r="D281" s="282" t="s">
        <v>556</v>
      </c>
      <c r="E281" s="282" t="s">
        <v>345</v>
      </c>
      <c r="F281" s="282" t="s">
        <v>563</v>
      </c>
      <c r="G281" s="282">
        <v>0</v>
      </c>
      <c r="H281" s="282">
        <v>1284</v>
      </c>
      <c r="I281" s="282">
        <v>3721</v>
      </c>
      <c r="J281" s="282">
        <v>291</v>
      </c>
      <c r="K281" s="282">
        <v>326</v>
      </c>
      <c r="L281" s="282">
        <v>50</v>
      </c>
      <c r="M281" s="282">
        <v>617</v>
      </c>
      <c r="N281" s="282">
        <v>119</v>
      </c>
      <c r="O281" s="282">
        <v>395</v>
      </c>
      <c r="P281" s="282">
        <v>62</v>
      </c>
      <c r="Q281" s="282">
        <v>601</v>
      </c>
      <c r="R281" s="282">
        <v>493</v>
      </c>
      <c r="S281" s="282">
        <v>584</v>
      </c>
      <c r="T281" s="282">
        <v>433</v>
      </c>
    </row>
    <row r="282" spans="1:20" x14ac:dyDescent="0.2">
      <c r="A282" s="282" t="s">
        <v>920</v>
      </c>
      <c r="B282" s="282" t="s">
        <v>921</v>
      </c>
      <c r="C282" s="282" t="s">
        <v>555</v>
      </c>
      <c r="D282" s="282" t="s">
        <v>556</v>
      </c>
      <c r="E282" s="282" t="s">
        <v>490</v>
      </c>
      <c r="F282" s="282" t="s">
        <v>564</v>
      </c>
      <c r="G282" s="282">
        <v>3</v>
      </c>
      <c r="H282" s="282"/>
      <c r="I282" s="282"/>
      <c r="J282" s="282"/>
      <c r="K282" s="282"/>
      <c r="L282" s="282"/>
      <c r="M282" s="282"/>
      <c r="N282" s="282"/>
      <c r="O282" s="282"/>
      <c r="P282" s="282"/>
      <c r="Q282" s="282"/>
      <c r="R282" s="282"/>
      <c r="S282" s="282"/>
      <c r="T282" s="282"/>
    </row>
    <row r="283" spans="1:20" x14ac:dyDescent="0.2">
      <c r="A283" s="282" t="s">
        <v>920</v>
      </c>
      <c r="B283" s="282" t="s">
        <v>921</v>
      </c>
      <c r="C283" s="282" t="s">
        <v>555</v>
      </c>
      <c r="D283" s="282" t="s">
        <v>556</v>
      </c>
      <c r="E283" s="282" t="s">
        <v>331</v>
      </c>
      <c r="F283" s="282" t="s">
        <v>565</v>
      </c>
      <c r="G283" s="282">
        <v>0</v>
      </c>
      <c r="H283" s="282">
        <v>501</v>
      </c>
      <c r="I283" s="282">
        <v>1385</v>
      </c>
      <c r="J283" s="282">
        <v>137</v>
      </c>
      <c r="K283" s="282">
        <v>132</v>
      </c>
      <c r="L283" s="282">
        <v>14</v>
      </c>
      <c r="M283" s="282">
        <v>218</v>
      </c>
      <c r="N283" s="282">
        <v>42</v>
      </c>
      <c r="O283" s="282">
        <v>142</v>
      </c>
      <c r="P283" s="282">
        <v>44</v>
      </c>
      <c r="Q283" s="282">
        <v>176</v>
      </c>
      <c r="R283" s="282">
        <v>157</v>
      </c>
      <c r="S283" s="282">
        <v>203</v>
      </c>
      <c r="T283" s="282">
        <v>156</v>
      </c>
    </row>
    <row r="284" spans="1:20" x14ac:dyDescent="0.2">
      <c r="A284" s="282" t="s">
        <v>920</v>
      </c>
      <c r="B284" s="282" t="s">
        <v>921</v>
      </c>
      <c r="C284" s="282" t="s">
        <v>555</v>
      </c>
      <c r="D284" s="282" t="s">
        <v>556</v>
      </c>
      <c r="E284" s="282" t="s">
        <v>333</v>
      </c>
      <c r="F284" s="282" t="s">
        <v>566</v>
      </c>
      <c r="G284" s="282">
        <v>0</v>
      </c>
      <c r="H284" s="282">
        <v>415</v>
      </c>
      <c r="I284" s="282">
        <v>1122</v>
      </c>
      <c r="J284" s="282">
        <v>121</v>
      </c>
      <c r="K284" s="282">
        <v>80</v>
      </c>
      <c r="L284" s="282">
        <v>15</v>
      </c>
      <c r="M284" s="282">
        <v>199</v>
      </c>
      <c r="N284" s="282">
        <v>37</v>
      </c>
      <c r="O284" s="282">
        <v>89</v>
      </c>
      <c r="P284" s="282">
        <v>34</v>
      </c>
      <c r="Q284" s="282">
        <v>113</v>
      </c>
      <c r="R284" s="282">
        <v>83</v>
      </c>
      <c r="S284" s="282">
        <v>127</v>
      </c>
      <c r="T284" s="282">
        <v>99</v>
      </c>
    </row>
    <row r="285" spans="1:20" x14ac:dyDescent="0.2">
      <c r="A285" s="282" t="s">
        <v>914</v>
      </c>
      <c r="B285" s="282" t="s">
        <v>915</v>
      </c>
      <c r="C285" s="282" t="s">
        <v>567</v>
      </c>
      <c r="D285" s="282" t="s">
        <v>568</v>
      </c>
      <c r="E285" s="282" t="s">
        <v>294</v>
      </c>
      <c r="F285" s="282" t="s">
        <v>295</v>
      </c>
      <c r="G285" s="282">
        <v>0</v>
      </c>
      <c r="H285" s="282">
        <v>913</v>
      </c>
      <c r="I285" s="282">
        <v>2422</v>
      </c>
      <c r="J285" s="282">
        <v>304</v>
      </c>
      <c r="K285" s="282">
        <v>211</v>
      </c>
      <c r="L285" s="282">
        <v>41</v>
      </c>
      <c r="M285" s="282">
        <v>357</v>
      </c>
      <c r="N285" s="282">
        <v>93</v>
      </c>
      <c r="O285" s="282">
        <v>345</v>
      </c>
      <c r="P285" s="282">
        <v>57</v>
      </c>
      <c r="Q285" s="282">
        <v>550</v>
      </c>
      <c r="R285" s="282">
        <v>458</v>
      </c>
      <c r="S285" s="282">
        <v>516</v>
      </c>
      <c r="T285" s="282">
        <v>389</v>
      </c>
    </row>
    <row r="286" spans="1:20" x14ac:dyDescent="0.2">
      <c r="A286" s="282" t="s">
        <v>914</v>
      </c>
      <c r="B286" s="282" t="s">
        <v>915</v>
      </c>
      <c r="C286" s="282" t="s">
        <v>567</v>
      </c>
      <c r="D286" s="282" t="s">
        <v>568</v>
      </c>
      <c r="E286" s="282" t="s">
        <v>296</v>
      </c>
      <c r="F286" s="282" t="s">
        <v>569</v>
      </c>
      <c r="G286" s="282">
        <v>3</v>
      </c>
      <c r="H286" s="282"/>
      <c r="I286" s="282"/>
      <c r="J286" s="282"/>
      <c r="K286" s="282"/>
      <c r="L286" s="282"/>
      <c r="M286" s="282"/>
      <c r="N286" s="282"/>
      <c r="O286" s="282"/>
      <c r="P286" s="282"/>
      <c r="Q286" s="282"/>
      <c r="R286" s="282"/>
      <c r="S286" s="282"/>
      <c r="T286" s="282"/>
    </row>
    <row r="287" spans="1:20" x14ac:dyDescent="0.2">
      <c r="A287" s="282" t="s">
        <v>914</v>
      </c>
      <c r="B287" s="282" t="s">
        <v>915</v>
      </c>
      <c r="C287" s="282" t="s">
        <v>567</v>
      </c>
      <c r="D287" s="282" t="s">
        <v>568</v>
      </c>
      <c r="E287" s="282" t="s">
        <v>319</v>
      </c>
      <c r="F287" s="282" t="s">
        <v>570</v>
      </c>
      <c r="G287" s="282">
        <v>0</v>
      </c>
      <c r="H287" s="282">
        <v>563</v>
      </c>
      <c r="I287" s="282">
        <v>1439</v>
      </c>
      <c r="J287" s="282">
        <v>192</v>
      </c>
      <c r="K287" s="282">
        <v>142</v>
      </c>
      <c r="L287" s="282">
        <v>34</v>
      </c>
      <c r="M287" s="282">
        <v>195</v>
      </c>
      <c r="N287" s="282">
        <v>57</v>
      </c>
      <c r="O287" s="282">
        <v>216</v>
      </c>
      <c r="P287" s="282">
        <v>37</v>
      </c>
      <c r="Q287" s="282">
        <v>353</v>
      </c>
      <c r="R287" s="282">
        <v>297</v>
      </c>
      <c r="S287" s="282">
        <v>348</v>
      </c>
      <c r="T287" s="282">
        <v>249</v>
      </c>
    </row>
    <row r="288" spans="1:20" x14ac:dyDescent="0.2">
      <c r="A288" s="282" t="s">
        <v>914</v>
      </c>
      <c r="B288" s="282" t="s">
        <v>915</v>
      </c>
      <c r="C288" s="282" t="s">
        <v>567</v>
      </c>
      <c r="D288" s="282" t="s">
        <v>568</v>
      </c>
      <c r="E288" s="282" t="s">
        <v>372</v>
      </c>
      <c r="F288" s="282" t="s">
        <v>571</v>
      </c>
      <c r="G288" s="282">
        <v>3</v>
      </c>
      <c r="H288" s="282"/>
      <c r="I288" s="282"/>
      <c r="J288" s="282"/>
      <c r="K288" s="282"/>
      <c r="L288" s="282"/>
      <c r="M288" s="282"/>
      <c r="N288" s="282"/>
      <c r="O288" s="282"/>
      <c r="P288" s="282"/>
      <c r="Q288" s="282"/>
      <c r="R288" s="282"/>
      <c r="S288" s="282"/>
      <c r="T288" s="282"/>
    </row>
    <row r="289" spans="1:20" x14ac:dyDescent="0.2">
      <c r="A289" s="282" t="s">
        <v>914</v>
      </c>
      <c r="B289" s="282" t="s">
        <v>915</v>
      </c>
      <c r="C289" s="282" t="s">
        <v>567</v>
      </c>
      <c r="D289" s="282" t="s">
        <v>568</v>
      </c>
      <c r="E289" s="282" t="s">
        <v>321</v>
      </c>
      <c r="F289" s="282" t="s">
        <v>572</v>
      </c>
      <c r="G289" s="282">
        <v>0</v>
      </c>
      <c r="H289" s="282">
        <v>220</v>
      </c>
      <c r="I289" s="282">
        <v>522</v>
      </c>
      <c r="J289" s="282">
        <v>88</v>
      </c>
      <c r="K289" s="282">
        <v>40</v>
      </c>
      <c r="L289" s="282">
        <v>15</v>
      </c>
      <c r="M289" s="282">
        <v>77</v>
      </c>
      <c r="N289" s="282">
        <v>12</v>
      </c>
      <c r="O289" s="282">
        <v>60</v>
      </c>
      <c r="P289" s="282">
        <v>23</v>
      </c>
      <c r="Q289" s="282">
        <v>130</v>
      </c>
      <c r="R289" s="282">
        <v>113</v>
      </c>
      <c r="S289" s="282">
        <v>132</v>
      </c>
      <c r="T289" s="282">
        <v>98</v>
      </c>
    </row>
    <row r="290" spans="1:20" x14ac:dyDescent="0.2">
      <c r="A290" s="282" t="s">
        <v>914</v>
      </c>
      <c r="B290" s="282" t="s">
        <v>915</v>
      </c>
      <c r="C290" s="282" t="s">
        <v>567</v>
      </c>
      <c r="D290" s="282" t="s">
        <v>568</v>
      </c>
      <c r="E290" s="282" t="s">
        <v>323</v>
      </c>
      <c r="F290" s="282" t="s">
        <v>573</v>
      </c>
      <c r="G290" s="282">
        <v>3</v>
      </c>
      <c r="H290" s="282"/>
      <c r="I290" s="282"/>
      <c r="J290" s="282"/>
      <c r="K290" s="282"/>
      <c r="L290" s="282"/>
      <c r="M290" s="282"/>
      <c r="N290" s="282"/>
      <c r="O290" s="282"/>
      <c r="P290" s="282"/>
      <c r="Q290" s="282"/>
      <c r="R290" s="282"/>
      <c r="S290" s="282"/>
      <c r="T290" s="282"/>
    </row>
    <row r="291" spans="1:20" x14ac:dyDescent="0.2">
      <c r="A291" s="282" t="s">
        <v>914</v>
      </c>
      <c r="B291" s="282" t="s">
        <v>915</v>
      </c>
      <c r="C291" s="282" t="s">
        <v>567</v>
      </c>
      <c r="D291" s="282" t="s">
        <v>568</v>
      </c>
      <c r="E291" s="282" t="s">
        <v>329</v>
      </c>
      <c r="F291" s="282" t="s">
        <v>574</v>
      </c>
      <c r="G291" s="282">
        <v>0</v>
      </c>
      <c r="H291" s="282">
        <v>158</v>
      </c>
      <c r="I291" s="282">
        <v>406</v>
      </c>
      <c r="J291" s="282">
        <v>55</v>
      </c>
      <c r="K291" s="282">
        <v>28</v>
      </c>
      <c r="L291" s="282">
        <v>10</v>
      </c>
      <c r="M291" s="282">
        <v>65</v>
      </c>
      <c r="N291" s="282">
        <v>19</v>
      </c>
      <c r="O291" s="282">
        <v>37</v>
      </c>
      <c r="P291" s="282">
        <v>8</v>
      </c>
      <c r="Q291" s="282">
        <v>83</v>
      </c>
      <c r="R291" s="282">
        <v>73</v>
      </c>
      <c r="S291" s="282">
        <v>89</v>
      </c>
      <c r="T291" s="282">
        <v>73</v>
      </c>
    </row>
    <row r="292" spans="1:20" x14ac:dyDescent="0.2">
      <c r="A292" s="282" t="s">
        <v>914</v>
      </c>
      <c r="B292" s="282" t="s">
        <v>915</v>
      </c>
      <c r="C292" s="282" t="s">
        <v>567</v>
      </c>
      <c r="D292" s="282" t="s">
        <v>568</v>
      </c>
      <c r="E292" s="282" t="s">
        <v>345</v>
      </c>
      <c r="F292" s="282" t="s">
        <v>575</v>
      </c>
      <c r="G292" s="282">
        <v>3</v>
      </c>
      <c r="H292" s="282"/>
      <c r="I292" s="282"/>
      <c r="J292" s="282"/>
      <c r="K292" s="282"/>
      <c r="L292" s="282"/>
      <c r="M292" s="282"/>
      <c r="N292" s="282"/>
      <c r="O292" s="282"/>
      <c r="P292" s="282"/>
      <c r="Q292" s="282"/>
      <c r="R292" s="282"/>
      <c r="S292" s="282"/>
      <c r="T292" s="282"/>
    </row>
    <row r="293" spans="1:20" x14ac:dyDescent="0.2">
      <c r="A293" s="282" t="s">
        <v>920</v>
      </c>
      <c r="B293" s="282" t="s">
        <v>921</v>
      </c>
      <c r="C293" s="282" t="s">
        <v>577</v>
      </c>
      <c r="D293" s="282" t="s">
        <v>578</v>
      </c>
      <c r="E293" s="282" t="s">
        <v>294</v>
      </c>
      <c r="F293" s="282" t="s">
        <v>362</v>
      </c>
      <c r="G293" s="282">
        <v>0</v>
      </c>
      <c r="H293" s="282">
        <v>704</v>
      </c>
      <c r="I293" s="282">
        <v>1834</v>
      </c>
      <c r="J293" s="282">
        <v>225</v>
      </c>
      <c r="K293" s="282">
        <v>266</v>
      </c>
      <c r="L293" s="282">
        <v>32</v>
      </c>
      <c r="M293" s="282">
        <v>181</v>
      </c>
      <c r="N293" s="282">
        <v>54</v>
      </c>
      <c r="O293" s="282">
        <v>461</v>
      </c>
      <c r="P293" s="282">
        <v>45</v>
      </c>
      <c r="Q293" s="282">
        <v>389</v>
      </c>
      <c r="R293" s="282">
        <v>330</v>
      </c>
      <c r="S293" s="282">
        <v>386</v>
      </c>
      <c r="T293" s="282">
        <v>278</v>
      </c>
    </row>
    <row r="294" spans="1:20" x14ac:dyDescent="0.2">
      <c r="A294" s="282" t="s">
        <v>920</v>
      </c>
      <c r="B294" s="282" t="s">
        <v>921</v>
      </c>
      <c r="C294" s="282" t="s">
        <v>577</v>
      </c>
      <c r="D294" s="282" t="s">
        <v>578</v>
      </c>
      <c r="E294" s="282" t="s">
        <v>296</v>
      </c>
      <c r="F294" s="282" t="s">
        <v>579</v>
      </c>
      <c r="G294" s="282">
        <v>0</v>
      </c>
      <c r="H294" s="282">
        <v>475</v>
      </c>
      <c r="I294" s="282">
        <v>1187</v>
      </c>
      <c r="J294" s="282">
        <v>184</v>
      </c>
      <c r="K294" s="282">
        <v>123</v>
      </c>
      <c r="L294" s="282">
        <v>20</v>
      </c>
      <c r="M294" s="282">
        <v>148</v>
      </c>
      <c r="N294" s="282">
        <v>44</v>
      </c>
      <c r="O294" s="282">
        <v>198</v>
      </c>
      <c r="P294" s="282">
        <v>46</v>
      </c>
      <c r="Q294" s="282">
        <v>236</v>
      </c>
      <c r="R294" s="282">
        <v>199</v>
      </c>
      <c r="S294" s="282">
        <v>248</v>
      </c>
      <c r="T294" s="282">
        <v>192</v>
      </c>
    </row>
    <row r="295" spans="1:20" x14ac:dyDescent="0.2">
      <c r="A295" s="282" t="s">
        <v>920</v>
      </c>
      <c r="B295" s="282" t="s">
        <v>921</v>
      </c>
      <c r="C295" s="282" t="s">
        <v>577</v>
      </c>
      <c r="D295" s="282" t="s">
        <v>578</v>
      </c>
      <c r="E295" s="282" t="s">
        <v>319</v>
      </c>
      <c r="F295" s="282" t="s">
        <v>580</v>
      </c>
      <c r="G295" s="282">
        <v>0</v>
      </c>
      <c r="H295" s="282">
        <v>832</v>
      </c>
      <c r="I295" s="282">
        <v>2220</v>
      </c>
      <c r="J295" s="282">
        <v>252</v>
      </c>
      <c r="K295" s="282">
        <v>236</v>
      </c>
      <c r="L295" s="282">
        <v>41</v>
      </c>
      <c r="M295" s="282">
        <v>303</v>
      </c>
      <c r="N295" s="282">
        <v>72</v>
      </c>
      <c r="O295" s="282">
        <v>351</v>
      </c>
      <c r="P295" s="282">
        <v>58</v>
      </c>
      <c r="Q295" s="282">
        <v>391</v>
      </c>
      <c r="R295" s="282">
        <v>333</v>
      </c>
      <c r="S295" s="282">
        <v>412</v>
      </c>
      <c r="T295" s="282">
        <v>321</v>
      </c>
    </row>
    <row r="296" spans="1:20" x14ac:dyDescent="0.2">
      <c r="A296" s="282" t="s">
        <v>920</v>
      </c>
      <c r="B296" s="282" t="s">
        <v>921</v>
      </c>
      <c r="C296" s="282" t="s">
        <v>577</v>
      </c>
      <c r="D296" s="282" t="s">
        <v>578</v>
      </c>
      <c r="E296" s="282" t="s">
        <v>372</v>
      </c>
      <c r="F296" s="282" t="s">
        <v>581</v>
      </c>
      <c r="G296" s="282">
        <v>0</v>
      </c>
      <c r="H296" s="282">
        <v>667</v>
      </c>
      <c r="I296" s="282">
        <v>1827</v>
      </c>
      <c r="J296" s="282">
        <v>182</v>
      </c>
      <c r="K296" s="282">
        <v>157</v>
      </c>
      <c r="L296" s="282">
        <v>44</v>
      </c>
      <c r="M296" s="282">
        <v>284</v>
      </c>
      <c r="N296" s="282">
        <v>48</v>
      </c>
      <c r="O296" s="282">
        <v>244</v>
      </c>
      <c r="P296" s="282">
        <v>42</v>
      </c>
      <c r="Q296" s="282">
        <v>304</v>
      </c>
      <c r="R296" s="282">
        <v>240</v>
      </c>
      <c r="S296" s="282">
        <v>288</v>
      </c>
      <c r="T296" s="282">
        <v>222</v>
      </c>
    </row>
    <row r="297" spans="1:20" x14ac:dyDescent="0.2">
      <c r="A297" s="282" t="s">
        <v>920</v>
      </c>
      <c r="B297" s="282" t="s">
        <v>921</v>
      </c>
      <c r="C297" s="282" t="s">
        <v>577</v>
      </c>
      <c r="D297" s="282" t="s">
        <v>578</v>
      </c>
      <c r="E297" s="282" t="s">
        <v>321</v>
      </c>
      <c r="F297" s="282" t="s">
        <v>582</v>
      </c>
      <c r="G297" s="282">
        <v>0</v>
      </c>
      <c r="H297" s="282">
        <v>1032</v>
      </c>
      <c r="I297" s="282">
        <v>3105</v>
      </c>
      <c r="J297" s="282">
        <v>207</v>
      </c>
      <c r="K297" s="282">
        <v>220</v>
      </c>
      <c r="L297" s="282">
        <v>37</v>
      </c>
      <c r="M297" s="282">
        <v>568</v>
      </c>
      <c r="N297" s="282">
        <v>128</v>
      </c>
      <c r="O297" s="282">
        <v>296</v>
      </c>
      <c r="P297" s="282">
        <v>63</v>
      </c>
      <c r="Q297" s="282">
        <v>425</v>
      </c>
      <c r="R297" s="282">
        <v>353</v>
      </c>
      <c r="S297" s="282">
        <v>405</v>
      </c>
      <c r="T297" s="282">
        <v>275</v>
      </c>
    </row>
    <row r="298" spans="1:20" x14ac:dyDescent="0.2">
      <c r="A298" s="282" t="s">
        <v>920</v>
      </c>
      <c r="B298" s="282" t="s">
        <v>921</v>
      </c>
      <c r="C298" s="282" t="s">
        <v>577</v>
      </c>
      <c r="D298" s="282" t="s">
        <v>578</v>
      </c>
      <c r="E298" s="282" t="s">
        <v>323</v>
      </c>
      <c r="F298" s="282" t="s">
        <v>583</v>
      </c>
      <c r="G298" s="282">
        <v>3</v>
      </c>
      <c r="H298" s="282"/>
      <c r="I298" s="282"/>
      <c r="J298" s="282"/>
      <c r="K298" s="282"/>
      <c r="L298" s="282"/>
      <c r="M298" s="282"/>
      <c r="N298" s="282"/>
      <c r="O298" s="282"/>
      <c r="P298" s="282"/>
      <c r="Q298" s="282"/>
      <c r="R298" s="282"/>
      <c r="S298" s="282"/>
      <c r="T298" s="282"/>
    </row>
    <row r="299" spans="1:20" x14ac:dyDescent="0.2">
      <c r="A299" s="282" t="s">
        <v>920</v>
      </c>
      <c r="B299" s="282" t="s">
        <v>921</v>
      </c>
      <c r="C299" s="282" t="s">
        <v>577</v>
      </c>
      <c r="D299" s="282" t="s">
        <v>578</v>
      </c>
      <c r="E299" s="282" t="s">
        <v>329</v>
      </c>
      <c r="F299" s="282" t="s">
        <v>584</v>
      </c>
      <c r="G299" s="282">
        <v>0</v>
      </c>
      <c r="H299" s="282">
        <v>1183</v>
      </c>
      <c r="I299" s="282">
        <v>3190</v>
      </c>
      <c r="J299" s="282">
        <v>335</v>
      </c>
      <c r="K299" s="282">
        <v>304</v>
      </c>
      <c r="L299" s="282">
        <v>55</v>
      </c>
      <c r="M299" s="282">
        <v>489</v>
      </c>
      <c r="N299" s="282">
        <v>88</v>
      </c>
      <c r="O299" s="282">
        <v>420</v>
      </c>
      <c r="P299" s="282">
        <v>77</v>
      </c>
      <c r="Q299" s="282">
        <v>547</v>
      </c>
      <c r="R299" s="282">
        <v>464</v>
      </c>
      <c r="S299" s="282">
        <v>568</v>
      </c>
      <c r="T299" s="282">
        <v>425</v>
      </c>
    </row>
    <row r="300" spans="1:20" x14ac:dyDescent="0.2">
      <c r="A300" s="282" t="s">
        <v>920</v>
      </c>
      <c r="B300" s="282" t="s">
        <v>921</v>
      </c>
      <c r="C300" s="282" t="s">
        <v>577</v>
      </c>
      <c r="D300" s="282" t="s">
        <v>578</v>
      </c>
      <c r="E300" s="282" t="s">
        <v>331</v>
      </c>
      <c r="F300" s="282" t="s">
        <v>585</v>
      </c>
      <c r="G300" s="282">
        <v>0</v>
      </c>
      <c r="H300" s="282">
        <v>1032</v>
      </c>
      <c r="I300" s="282">
        <v>2597</v>
      </c>
      <c r="J300" s="282">
        <v>341</v>
      </c>
      <c r="K300" s="282">
        <v>335</v>
      </c>
      <c r="L300" s="282">
        <v>48</v>
      </c>
      <c r="M300" s="282">
        <v>308</v>
      </c>
      <c r="N300" s="282">
        <v>74</v>
      </c>
      <c r="O300" s="282">
        <v>556</v>
      </c>
      <c r="P300" s="282">
        <v>75</v>
      </c>
      <c r="Q300" s="282">
        <v>575</v>
      </c>
      <c r="R300" s="282">
        <v>477</v>
      </c>
      <c r="S300" s="282">
        <v>579</v>
      </c>
      <c r="T300" s="282">
        <v>423</v>
      </c>
    </row>
    <row r="301" spans="1:20" x14ac:dyDescent="0.2">
      <c r="A301" s="282" t="s">
        <v>920</v>
      </c>
      <c r="B301" s="282" t="s">
        <v>921</v>
      </c>
      <c r="C301" s="282" t="s">
        <v>577</v>
      </c>
      <c r="D301" s="282" t="s">
        <v>578</v>
      </c>
      <c r="E301" s="282" t="s">
        <v>333</v>
      </c>
      <c r="F301" s="282" t="s">
        <v>586</v>
      </c>
      <c r="G301" s="282">
        <v>0</v>
      </c>
      <c r="H301" s="282"/>
      <c r="I301" s="282"/>
      <c r="J301" s="282"/>
      <c r="K301" s="282"/>
      <c r="L301" s="282"/>
      <c r="M301" s="282"/>
      <c r="N301" s="282"/>
      <c r="O301" s="282"/>
      <c r="P301" s="282"/>
      <c r="Q301" s="282"/>
      <c r="R301" s="282"/>
      <c r="S301" s="282"/>
      <c r="T301" s="282"/>
    </row>
    <row r="302" spans="1:20" x14ac:dyDescent="0.2">
      <c r="A302" s="282" t="s">
        <v>914</v>
      </c>
      <c r="B302" s="282" t="s">
        <v>915</v>
      </c>
      <c r="C302" s="282" t="s">
        <v>730</v>
      </c>
      <c r="D302" s="282" t="s">
        <v>54</v>
      </c>
      <c r="E302" s="282" t="s">
        <v>294</v>
      </c>
      <c r="F302" s="282" t="s">
        <v>731</v>
      </c>
      <c r="G302" s="282">
        <v>0</v>
      </c>
      <c r="H302" s="282">
        <v>625</v>
      </c>
      <c r="I302" s="282">
        <v>1682</v>
      </c>
      <c r="J302" s="282">
        <v>203</v>
      </c>
      <c r="K302" s="282">
        <v>111</v>
      </c>
      <c r="L302" s="282">
        <v>44</v>
      </c>
      <c r="M302" s="282">
        <v>267</v>
      </c>
      <c r="N302" s="282">
        <v>74</v>
      </c>
      <c r="O302" s="282">
        <v>176</v>
      </c>
      <c r="P302" s="282">
        <v>68</v>
      </c>
      <c r="Q302" s="282">
        <v>329</v>
      </c>
      <c r="R302" s="282">
        <v>267</v>
      </c>
      <c r="S302" s="282">
        <v>344</v>
      </c>
      <c r="T302" s="282">
        <v>241</v>
      </c>
    </row>
    <row r="303" spans="1:20" x14ac:dyDescent="0.2">
      <c r="A303" s="282" t="s">
        <v>914</v>
      </c>
      <c r="B303" s="282" t="s">
        <v>915</v>
      </c>
      <c r="C303" s="282" t="s">
        <v>730</v>
      </c>
      <c r="D303" s="282" t="s">
        <v>54</v>
      </c>
      <c r="E303" s="282" t="s">
        <v>319</v>
      </c>
      <c r="F303" s="282" t="s">
        <v>732</v>
      </c>
      <c r="G303" s="282">
        <v>0</v>
      </c>
      <c r="H303" s="282">
        <v>261</v>
      </c>
      <c r="I303" s="282">
        <v>646</v>
      </c>
      <c r="J303" s="282">
        <v>98</v>
      </c>
      <c r="K303" s="282">
        <v>31</v>
      </c>
      <c r="L303" s="282">
        <v>21</v>
      </c>
      <c r="M303" s="282">
        <v>111</v>
      </c>
      <c r="N303" s="282">
        <v>19</v>
      </c>
      <c r="O303" s="282">
        <v>40</v>
      </c>
      <c r="P303" s="282">
        <v>19</v>
      </c>
      <c r="Q303" s="282">
        <v>143</v>
      </c>
      <c r="R303" s="282">
        <v>118</v>
      </c>
      <c r="S303" s="282">
        <v>138</v>
      </c>
      <c r="T303" s="282">
        <v>107</v>
      </c>
    </row>
    <row r="304" spans="1:20" x14ac:dyDescent="0.2">
      <c r="A304" s="282" t="s">
        <v>914</v>
      </c>
      <c r="B304" s="282" t="s">
        <v>915</v>
      </c>
      <c r="C304" s="282" t="s">
        <v>730</v>
      </c>
      <c r="D304" s="282" t="s">
        <v>54</v>
      </c>
      <c r="E304" s="282" t="s">
        <v>321</v>
      </c>
      <c r="F304" s="282" t="s">
        <v>733</v>
      </c>
      <c r="G304" s="282">
        <v>0</v>
      </c>
      <c r="H304" s="282">
        <v>637</v>
      </c>
      <c r="I304" s="282">
        <v>1634</v>
      </c>
      <c r="J304" s="282">
        <v>207</v>
      </c>
      <c r="K304" s="282">
        <v>149</v>
      </c>
      <c r="L304" s="282">
        <v>40</v>
      </c>
      <c r="M304" s="282">
        <v>241</v>
      </c>
      <c r="N304" s="282">
        <v>50</v>
      </c>
      <c r="O304" s="282">
        <v>166</v>
      </c>
      <c r="P304" s="282">
        <v>56</v>
      </c>
      <c r="Q304" s="282">
        <v>348</v>
      </c>
      <c r="R304" s="282">
        <v>296</v>
      </c>
      <c r="S304" s="282">
        <v>353</v>
      </c>
      <c r="T304" s="282">
        <v>261</v>
      </c>
    </row>
    <row r="305" spans="1:20" x14ac:dyDescent="0.2">
      <c r="A305" s="282" t="s">
        <v>914</v>
      </c>
      <c r="B305" s="282" t="s">
        <v>915</v>
      </c>
      <c r="C305" s="282" t="s">
        <v>730</v>
      </c>
      <c r="D305" s="282" t="s">
        <v>54</v>
      </c>
      <c r="E305" s="282" t="s">
        <v>325</v>
      </c>
      <c r="F305" s="282" t="s">
        <v>734</v>
      </c>
      <c r="G305" s="282">
        <v>3</v>
      </c>
      <c r="H305" s="282"/>
      <c r="I305" s="282"/>
      <c r="J305" s="282"/>
      <c r="K305" s="282"/>
      <c r="L305" s="282"/>
      <c r="M305" s="282"/>
      <c r="N305" s="282"/>
      <c r="O305" s="282"/>
      <c r="P305" s="282"/>
      <c r="Q305" s="282"/>
      <c r="R305" s="282"/>
      <c r="S305" s="282"/>
      <c r="T305" s="282"/>
    </row>
    <row r="306" spans="1:20" x14ac:dyDescent="0.2">
      <c r="A306" s="282" t="s">
        <v>914</v>
      </c>
      <c r="B306" s="282" t="s">
        <v>915</v>
      </c>
      <c r="C306" s="282" t="s">
        <v>730</v>
      </c>
      <c r="D306" s="282" t="s">
        <v>54</v>
      </c>
      <c r="E306" s="282" t="s">
        <v>329</v>
      </c>
      <c r="F306" s="282" t="s">
        <v>735</v>
      </c>
      <c r="G306" s="282">
        <v>0</v>
      </c>
      <c r="H306" s="282">
        <v>372</v>
      </c>
      <c r="I306" s="282">
        <v>976</v>
      </c>
      <c r="J306" s="282">
        <v>124</v>
      </c>
      <c r="K306" s="282">
        <v>89</v>
      </c>
      <c r="L306" s="282">
        <v>23</v>
      </c>
      <c r="M306" s="282">
        <v>136</v>
      </c>
      <c r="N306" s="282">
        <v>41</v>
      </c>
      <c r="O306" s="282">
        <v>117</v>
      </c>
      <c r="P306" s="282">
        <v>39</v>
      </c>
      <c r="Q306" s="282">
        <v>237</v>
      </c>
      <c r="R306" s="282">
        <v>200</v>
      </c>
      <c r="S306" s="282">
        <v>227</v>
      </c>
      <c r="T306" s="282">
        <v>163</v>
      </c>
    </row>
    <row r="307" spans="1:20" x14ac:dyDescent="0.2">
      <c r="A307" s="282" t="s">
        <v>914</v>
      </c>
      <c r="B307" s="282" t="s">
        <v>915</v>
      </c>
      <c r="C307" s="282" t="s">
        <v>730</v>
      </c>
      <c r="D307" s="282" t="s">
        <v>54</v>
      </c>
      <c r="E307" s="282" t="s">
        <v>331</v>
      </c>
      <c r="F307" s="282" t="s">
        <v>736</v>
      </c>
      <c r="G307" s="282">
        <v>0</v>
      </c>
      <c r="H307" s="282"/>
      <c r="I307" s="282"/>
      <c r="J307" s="282"/>
      <c r="K307" s="282"/>
      <c r="L307" s="282"/>
      <c r="M307" s="282"/>
      <c r="N307" s="282"/>
      <c r="O307" s="282"/>
      <c r="P307" s="282"/>
      <c r="Q307" s="282"/>
      <c r="R307" s="282"/>
      <c r="S307" s="282"/>
      <c r="T307" s="282"/>
    </row>
    <row r="308" spans="1:20" x14ac:dyDescent="0.2">
      <c r="A308" s="282" t="s">
        <v>916</v>
      </c>
      <c r="B308" s="282" t="s">
        <v>917</v>
      </c>
      <c r="C308" s="282" t="s">
        <v>361</v>
      </c>
      <c r="D308" s="282" t="s">
        <v>50</v>
      </c>
      <c r="E308" s="282" t="s">
        <v>294</v>
      </c>
      <c r="F308" s="282" t="s">
        <v>362</v>
      </c>
      <c r="G308" s="282">
        <v>0</v>
      </c>
      <c r="H308" s="282">
        <v>924</v>
      </c>
      <c r="I308" s="282">
        <v>1924</v>
      </c>
      <c r="J308" s="282">
        <v>442</v>
      </c>
      <c r="K308" s="282">
        <v>246</v>
      </c>
      <c r="L308" s="282">
        <v>51</v>
      </c>
      <c r="M308" s="282">
        <v>185</v>
      </c>
      <c r="N308" s="282">
        <v>40</v>
      </c>
      <c r="O308" s="282">
        <v>706</v>
      </c>
      <c r="P308" s="282">
        <v>78</v>
      </c>
      <c r="Q308" s="282">
        <v>416</v>
      </c>
      <c r="R308" s="282">
        <v>338</v>
      </c>
      <c r="S308" s="282">
        <v>462</v>
      </c>
      <c r="T308" s="282">
        <v>314</v>
      </c>
    </row>
    <row r="309" spans="1:20" x14ac:dyDescent="0.2">
      <c r="A309" s="282" t="s">
        <v>916</v>
      </c>
      <c r="B309" s="282" t="s">
        <v>917</v>
      </c>
      <c r="C309" s="282" t="s">
        <v>361</v>
      </c>
      <c r="D309" s="282" t="s">
        <v>50</v>
      </c>
      <c r="E309" s="282" t="s">
        <v>296</v>
      </c>
      <c r="F309" s="282" t="s">
        <v>363</v>
      </c>
      <c r="G309" s="282">
        <v>0</v>
      </c>
      <c r="H309" s="282">
        <v>528</v>
      </c>
      <c r="I309" s="282">
        <v>1284</v>
      </c>
      <c r="J309" s="282">
        <v>187</v>
      </c>
      <c r="K309" s="282">
        <v>141</v>
      </c>
      <c r="L309" s="282">
        <v>42</v>
      </c>
      <c r="M309" s="282">
        <v>158</v>
      </c>
      <c r="N309" s="282">
        <v>35</v>
      </c>
      <c r="O309" s="282">
        <v>313</v>
      </c>
      <c r="P309" s="282">
        <v>49</v>
      </c>
      <c r="Q309" s="282">
        <v>217</v>
      </c>
      <c r="R309" s="282">
        <v>190</v>
      </c>
      <c r="S309" s="282">
        <v>240</v>
      </c>
      <c r="T309" s="282">
        <v>177</v>
      </c>
    </row>
    <row r="310" spans="1:20" x14ac:dyDescent="0.2">
      <c r="A310" s="282" t="s">
        <v>916</v>
      </c>
      <c r="B310" s="282" t="s">
        <v>917</v>
      </c>
      <c r="C310" s="282" t="s">
        <v>361</v>
      </c>
      <c r="D310" s="282" t="s">
        <v>50</v>
      </c>
      <c r="E310" s="282" t="s">
        <v>298</v>
      </c>
      <c r="F310" s="282" t="s">
        <v>364</v>
      </c>
      <c r="G310" s="282">
        <v>0</v>
      </c>
      <c r="H310" s="282">
        <v>1755</v>
      </c>
      <c r="I310" s="282">
        <v>3567</v>
      </c>
      <c r="J310" s="282">
        <v>896</v>
      </c>
      <c r="K310" s="282">
        <v>492</v>
      </c>
      <c r="L310" s="282">
        <v>81</v>
      </c>
      <c r="M310" s="282">
        <v>286</v>
      </c>
      <c r="N310" s="282">
        <v>63</v>
      </c>
      <c r="O310" s="282">
        <v>1324</v>
      </c>
      <c r="P310" s="282">
        <v>120</v>
      </c>
      <c r="Q310" s="282">
        <v>875</v>
      </c>
      <c r="R310" s="282">
        <v>751</v>
      </c>
      <c r="S310" s="282">
        <v>964</v>
      </c>
      <c r="T310" s="282">
        <v>702</v>
      </c>
    </row>
    <row r="311" spans="1:20" x14ac:dyDescent="0.2">
      <c r="A311" s="282" t="s">
        <v>916</v>
      </c>
      <c r="B311" s="282" t="s">
        <v>917</v>
      </c>
      <c r="C311" s="282" t="s">
        <v>361</v>
      </c>
      <c r="D311" s="282" t="s">
        <v>50</v>
      </c>
      <c r="E311" s="282" t="s">
        <v>300</v>
      </c>
      <c r="F311" s="282" t="s">
        <v>365</v>
      </c>
      <c r="G311" s="282">
        <v>0</v>
      </c>
      <c r="H311" s="282"/>
      <c r="I311" s="282"/>
      <c r="J311" s="282"/>
      <c r="K311" s="282"/>
      <c r="L311" s="282"/>
      <c r="M311" s="282"/>
      <c r="N311" s="282"/>
      <c r="O311" s="282"/>
      <c r="P311" s="282"/>
      <c r="Q311" s="282"/>
      <c r="R311" s="282"/>
      <c r="S311" s="282"/>
      <c r="T311" s="282"/>
    </row>
    <row r="312" spans="1:20" x14ac:dyDescent="0.2">
      <c r="A312" s="282" t="s">
        <v>916</v>
      </c>
      <c r="B312" s="282" t="s">
        <v>917</v>
      </c>
      <c r="C312" s="282" t="s">
        <v>361</v>
      </c>
      <c r="D312" s="282" t="s">
        <v>50</v>
      </c>
      <c r="E312" s="282" t="s">
        <v>302</v>
      </c>
      <c r="F312" s="282" t="s">
        <v>366</v>
      </c>
      <c r="G312" s="282">
        <v>0</v>
      </c>
      <c r="H312" s="282">
        <v>871</v>
      </c>
      <c r="I312" s="282">
        <v>1821</v>
      </c>
      <c r="J312" s="282">
        <v>406</v>
      </c>
      <c r="K312" s="282">
        <v>209</v>
      </c>
      <c r="L312" s="282">
        <v>62</v>
      </c>
      <c r="M312" s="282">
        <v>194</v>
      </c>
      <c r="N312" s="282">
        <v>30</v>
      </c>
      <c r="O312" s="282">
        <v>597</v>
      </c>
      <c r="P312" s="282">
        <v>39</v>
      </c>
      <c r="Q312" s="282">
        <v>334</v>
      </c>
      <c r="R312" s="282">
        <v>256</v>
      </c>
      <c r="S312" s="282">
        <v>332</v>
      </c>
      <c r="T312" s="282">
        <v>231</v>
      </c>
    </row>
    <row r="313" spans="1:20" x14ac:dyDescent="0.2">
      <c r="A313" s="282" t="s">
        <v>916</v>
      </c>
      <c r="B313" s="282" t="s">
        <v>917</v>
      </c>
      <c r="C313" s="282" t="s">
        <v>361</v>
      </c>
      <c r="D313" s="282" t="s">
        <v>50</v>
      </c>
      <c r="E313" s="282" t="s">
        <v>367</v>
      </c>
      <c r="F313" s="282" t="s">
        <v>368</v>
      </c>
      <c r="G313" s="282">
        <v>0</v>
      </c>
      <c r="H313" s="282">
        <v>1206</v>
      </c>
      <c r="I313" s="282">
        <v>2745</v>
      </c>
      <c r="J313" s="282">
        <v>498</v>
      </c>
      <c r="K313" s="282">
        <v>335</v>
      </c>
      <c r="L313" s="282">
        <v>55</v>
      </c>
      <c r="M313" s="282">
        <v>318</v>
      </c>
      <c r="N313" s="282">
        <v>64</v>
      </c>
      <c r="O313" s="282">
        <v>811</v>
      </c>
      <c r="P313" s="282">
        <v>90</v>
      </c>
      <c r="Q313" s="282">
        <v>486</v>
      </c>
      <c r="R313" s="282">
        <v>409</v>
      </c>
      <c r="S313" s="282">
        <v>535</v>
      </c>
      <c r="T313" s="282">
        <v>366</v>
      </c>
    </row>
    <row r="314" spans="1:20" x14ac:dyDescent="0.2">
      <c r="A314" s="282" t="s">
        <v>916</v>
      </c>
      <c r="B314" s="282" t="s">
        <v>917</v>
      </c>
      <c r="C314" s="282" t="s">
        <v>361</v>
      </c>
      <c r="D314" s="282" t="s">
        <v>50</v>
      </c>
      <c r="E314" s="282" t="s">
        <v>369</v>
      </c>
      <c r="F314" s="282" t="s">
        <v>370</v>
      </c>
      <c r="G314" s="282">
        <v>0</v>
      </c>
      <c r="H314" s="282">
        <v>732</v>
      </c>
      <c r="I314" s="282">
        <v>1411</v>
      </c>
      <c r="J314" s="282">
        <v>411</v>
      </c>
      <c r="K314" s="282">
        <v>188</v>
      </c>
      <c r="L314" s="282">
        <v>28</v>
      </c>
      <c r="M314" s="282">
        <v>105</v>
      </c>
      <c r="N314" s="282">
        <v>20</v>
      </c>
      <c r="O314" s="282">
        <v>557</v>
      </c>
      <c r="P314" s="282">
        <v>53</v>
      </c>
      <c r="Q314" s="282">
        <v>371</v>
      </c>
      <c r="R314" s="282">
        <v>322</v>
      </c>
      <c r="S314" s="282">
        <v>422</v>
      </c>
      <c r="T314" s="282">
        <v>333</v>
      </c>
    </row>
    <row r="315" spans="1:20" x14ac:dyDescent="0.2">
      <c r="A315" s="282" t="s">
        <v>916</v>
      </c>
      <c r="B315" s="282" t="s">
        <v>917</v>
      </c>
      <c r="C315" s="282" t="s">
        <v>361</v>
      </c>
      <c r="D315" s="282" t="s">
        <v>50</v>
      </c>
      <c r="E315" s="282" t="s">
        <v>319</v>
      </c>
      <c r="F315" s="282" t="s">
        <v>371</v>
      </c>
      <c r="G315" s="282">
        <v>0</v>
      </c>
      <c r="H315" s="282">
        <v>858</v>
      </c>
      <c r="I315" s="282">
        <v>2217</v>
      </c>
      <c r="J315" s="282">
        <v>261</v>
      </c>
      <c r="K315" s="282">
        <v>225</v>
      </c>
      <c r="L315" s="282">
        <v>47</v>
      </c>
      <c r="M315" s="282">
        <v>325</v>
      </c>
      <c r="N315" s="282">
        <v>65</v>
      </c>
      <c r="O315" s="282">
        <v>377</v>
      </c>
      <c r="P315" s="282">
        <v>58</v>
      </c>
      <c r="Q315" s="282">
        <v>384</v>
      </c>
      <c r="R315" s="282">
        <v>302</v>
      </c>
      <c r="S315" s="282">
        <v>382</v>
      </c>
      <c r="T315" s="282">
        <v>253</v>
      </c>
    </row>
    <row r="316" spans="1:20" x14ac:dyDescent="0.2">
      <c r="A316" s="282" t="s">
        <v>916</v>
      </c>
      <c r="B316" s="282" t="s">
        <v>917</v>
      </c>
      <c r="C316" s="282" t="s">
        <v>361</v>
      </c>
      <c r="D316" s="282" t="s">
        <v>50</v>
      </c>
      <c r="E316" s="282" t="s">
        <v>372</v>
      </c>
      <c r="F316" s="282" t="s">
        <v>373</v>
      </c>
      <c r="G316" s="282">
        <v>0</v>
      </c>
      <c r="H316" s="282">
        <v>689</v>
      </c>
      <c r="I316" s="282">
        <v>1803</v>
      </c>
      <c r="J316" s="282">
        <v>198</v>
      </c>
      <c r="K316" s="282">
        <v>185</v>
      </c>
      <c r="L316" s="282">
        <v>34</v>
      </c>
      <c r="M316" s="282">
        <v>272</v>
      </c>
      <c r="N316" s="282">
        <v>46</v>
      </c>
      <c r="O316" s="282">
        <v>342</v>
      </c>
      <c r="P316" s="282">
        <v>45</v>
      </c>
      <c r="Q316" s="282">
        <v>272</v>
      </c>
      <c r="R316" s="282">
        <v>214</v>
      </c>
      <c r="S316" s="282">
        <v>289</v>
      </c>
      <c r="T316" s="282">
        <v>195</v>
      </c>
    </row>
    <row r="317" spans="1:20" x14ac:dyDescent="0.2">
      <c r="A317" s="282" t="s">
        <v>916</v>
      </c>
      <c r="B317" s="282" t="s">
        <v>917</v>
      </c>
      <c r="C317" s="282" t="s">
        <v>361</v>
      </c>
      <c r="D317" s="282" t="s">
        <v>50</v>
      </c>
      <c r="E317" s="282" t="s">
        <v>374</v>
      </c>
      <c r="F317" s="282" t="s">
        <v>375</v>
      </c>
      <c r="G317" s="282">
        <v>0</v>
      </c>
      <c r="H317" s="282">
        <v>1478</v>
      </c>
      <c r="I317" s="282">
        <v>3458</v>
      </c>
      <c r="J317" s="282">
        <v>600</v>
      </c>
      <c r="K317" s="282">
        <v>333</v>
      </c>
      <c r="L317" s="282">
        <v>61</v>
      </c>
      <c r="M317" s="282">
        <v>484</v>
      </c>
      <c r="N317" s="282">
        <v>90</v>
      </c>
      <c r="O317" s="282">
        <v>758</v>
      </c>
      <c r="P317" s="282">
        <v>111</v>
      </c>
      <c r="Q317" s="282">
        <v>566</v>
      </c>
      <c r="R317" s="282">
        <v>455</v>
      </c>
      <c r="S317" s="282">
        <v>592</v>
      </c>
      <c r="T317" s="282">
        <v>418</v>
      </c>
    </row>
    <row r="318" spans="1:20" x14ac:dyDescent="0.2">
      <c r="A318" s="282" t="s">
        <v>916</v>
      </c>
      <c r="B318" s="282" t="s">
        <v>917</v>
      </c>
      <c r="C318" s="282" t="s">
        <v>361</v>
      </c>
      <c r="D318" s="282" t="s">
        <v>50</v>
      </c>
      <c r="E318" s="282" t="s">
        <v>376</v>
      </c>
      <c r="F318" s="282" t="s">
        <v>377</v>
      </c>
      <c r="G318" s="282">
        <v>0</v>
      </c>
      <c r="H318" s="282">
        <v>752</v>
      </c>
      <c r="I318" s="282">
        <v>1980</v>
      </c>
      <c r="J318" s="282">
        <v>233</v>
      </c>
      <c r="K318" s="282">
        <v>205</v>
      </c>
      <c r="L318" s="282">
        <v>32</v>
      </c>
      <c r="M318" s="282">
        <v>282</v>
      </c>
      <c r="N318" s="282">
        <v>71</v>
      </c>
      <c r="O318" s="282">
        <v>341</v>
      </c>
      <c r="P318" s="282">
        <v>56</v>
      </c>
      <c r="Q318" s="282">
        <v>365</v>
      </c>
      <c r="R318" s="282">
        <v>301</v>
      </c>
      <c r="S318" s="282">
        <v>347</v>
      </c>
      <c r="T318" s="282">
        <v>237</v>
      </c>
    </row>
    <row r="319" spans="1:20" x14ac:dyDescent="0.2">
      <c r="A319" s="282" t="s">
        <v>916</v>
      </c>
      <c r="B319" s="282" t="s">
        <v>917</v>
      </c>
      <c r="C319" s="282" t="s">
        <v>361</v>
      </c>
      <c r="D319" s="282" t="s">
        <v>50</v>
      </c>
      <c r="E319" s="282" t="s">
        <v>321</v>
      </c>
      <c r="F319" s="282" t="s">
        <v>378</v>
      </c>
      <c r="G319" s="282">
        <v>0</v>
      </c>
      <c r="H319" s="282">
        <v>1369</v>
      </c>
      <c r="I319" s="282">
        <v>3726</v>
      </c>
      <c r="J319" s="282">
        <v>342</v>
      </c>
      <c r="K319" s="282">
        <v>415</v>
      </c>
      <c r="L319" s="282">
        <v>66</v>
      </c>
      <c r="M319" s="282">
        <v>546</v>
      </c>
      <c r="N319" s="282">
        <v>105</v>
      </c>
      <c r="O319" s="282">
        <v>663</v>
      </c>
      <c r="P319" s="282">
        <v>78</v>
      </c>
      <c r="Q319" s="282">
        <v>655</v>
      </c>
      <c r="R319" s="282">
        <v>540</v>
      </c>
      <c r="S319" s="282">
        <v>666</v>
      </c>
      <c r="T319" s="282">
        <v>429</v>
      </c>
    </row>
    <row r="320" spans="1:20" x14ac:dyDescent="0.2">
      <c r="A320" s="282" t="s">
        <v>916</v>
      </c>
      <c r="B320" s="282" t="s">
        <v>917</v>
      </c>
      <c r="C320" s="282" t="s">
        <v>361</v>
      </c>
      <c r="D320" s="282" t="s">
        <v>50</v>
      </c>
      <c r="E320" s="282" t="s">
        <v>329</v>
      </c>
      <c r="F320" s="282" t="s">
        <v>379</v>
      </c>
      <c r="G320" s="282">
        <v>0</v>
      </c>
      <c r="H320" s="282">
        <v>593</v>
      </c>
      <c r="I320" s="282">
        <v>1566</v>
      </c>
      <c r="J320" s="282">
        <v>186</v>
      </c>
      <c r="K320" s="282">
        <v>133</v>
      </c>
      <c r="L320" s="282">
        <v>23</v>
      </c>
      <c r="M320" s="282">
        <v>251</v>
      </c>
      <c r="N320" s="282">
        <v>41</v>
      </c>
      <c r="O320" s="282">
        <v>244</v>
      </c>
      <c r="P320" s="282">
        <v>48</v>
      </c>
      <c r="Q320" s="282">
        <v>242</v>
      </c>
      <c r="R320" s="282">
        <v>201</v>
      </c>
      <c r="S320" s="282">
        <v>262</v>
      </c>
      <c r="T320" s="282">
        <v>184</v>
      </c>
    </row>
    <row r="321" spans="1:20" x14ac:dyDescent="0.2">
      <c r="A321" s="282" t="s">
        <v>916</v>
      </c>
      <c r="B321" s="282" t="s">
        <v>917</v>
      </c>
      <c r="C321" s="282" t="s">
        <v>361</v>
      </c>
      <c r="D321" s="282" t="s">
        <v>50</v>
      </c>
      <c r="E321" s="282" t="s">
        <v>331</v>
      </c>
      <c r="F321" s="282" t="s">
        <v>380</v>
      </c>
      <c r="G321" s="282">
        <v>0</v>
      </c>
      <c r="H321" s="282">
        <v>1097</v>
      </c>
      <c r="I321" s="282">
        <v>2755</v>
      </c>
      <c r="J321" s="282">
        <v>389</v>
      </c>
      <c r="K321" s="282">
        <v>249</v>
      </c>
      <c r="L321" s="282">
        <v>50</v>
      </c>
      <c r="M321" s="282">
        <v>409</v>
      </c>
      <c r="N321" s="282">
        <v>82</v>
      </c>
      <c r="O321" s="282">
        <v>576</v>
      </c>
      <c r="P321" s="282">
        <v>67</v>
      </c>
      <c r="Q321" s="282">
        <v>432</v>
      </c>
      <c r="R321" s="282">
        <v>351</v>
      </c>
      <c r="S321" s="282">
        <v>447</v>
      </c>
      <c r="T321" s="282">
        <v>309</v>
      </c>
    </row>
    <row r="322" spans="1:20" x14ac:dyDescent="0.2">
      <c r="A322" s="282" t="s">
        <v>916</v>
      </c>
      <c r="B322" s="282" t="s">
        <v>917</v>
      </c>
      <c r="C322" s="282" t="s">
        <v>361</v>
      </c>
      <c r="D322" s="282" t="s">
        <v>50</v>
      </c>
      <c r="E322" s="282" t="s">
        <v>333</v>
      </c>
      <c r="F322" s="282" t="s">
        <v>381</v>
      </c>
      <c r="G322" s="282">
        <v>0</v>
      </c>
      <c r="H322" s="282">
        <v>812</v>
      </c>
      <c r="I322" s="282">
        <v>2153</v>
      </c>
      <c r="J322" s="282">
        <v>216</v>
      </c>
      <c r="K322" s="282">
        <v>202</v>
      </c>
      <c r="L322" s="282">
        <v>44</v>
      </c>
      <c r="M322" s="282">
        <v>350</v>
      </c>
      <c r="N322" s="282">
        <v>58</v>
      </c>
      <c r="O322" s="282">
        <v>329</v>
      </c>
      <c r="P322" s="282">
        <v>42</v>
      </c>
      <c r="Q322" s="282">
        <v>360</v>
      </c>
      <c r="R322" s="282">
        <v>297</v>
      </c>
      <c r="S322" s="282">
        <v>370</v>
      </c>
      <c r="T322" s="282">
        <v>250</v>
      </c>
    </row>
    <row r="323" spans="1:20" x14ac:dyDescent="0.2">
      <c r="A323" s="282" t="s">
        <v>916</v>
      </c>
      <c r="B323" s="282" t="s">
        <v>917</v>
      </c>
      <c r="C323" s="282" t="s">
        <v>361</v>
      </c>
      <c r="D323" s="282" t="s">
        <v>50</v>
      </c>
      <c r="E323" s="282" t="s">
        <v>336</v>
      </c>
      <c r="F323" s="282" t="s">
        <v>382</v>
      </c>
      <c r="G323" s="282">
        <v>0</v>
      </c>
      <c r="H323" s="282">
        <v>851</v>
      </c>
      <c r="I323" s="282">
        <v>2200</v>
      </c>
      <c r="J323" s="282">
        <v>234</v>
      </c>
      <c r="K323" s="282">
        <v>208</v>
      </c>
      <c r="L323" s="282">
        <v>58</v>
      </c>
      <c r="M323" s="282">
        <v>351</v>
      </c>
      <c r="N323" s="282">
        <v>53</v>
      </c>
      <c r="O323" s="282">
        <v>306</v>
      </c>
      <c r="P323" s="282">
        <v>48</v>
      </c>
      <c r="Q323" s="282">
        <v>415</v>
      </c>
      <c r="R323" s="282">
        <v>352</v>
      </c>
      <c r="S323" s="282">
        <v>413</v>
      </c>
      <c r="T323" s="282">
        <v>277</v>
      </c>
    </row>
    <row r="324" spans="1:20" x14ac:dyDescent="0.2">
      <c r="A324" s="282" t="s">
        <v>916</v>
      </c>
      <c r="B324" s="282" t="s">
        <v>917</v>
      </c>
      <c r="C324" s="282" t="s">
        <v>361</v>
      </c>
      <c r="D324" s="282" t="s">
        <v>50</v>
      </c>
      <c r="E324" s="282" t="s">
        <v>383</v>
      </c>
      <c r="F324" s="282" t="s">
        <v>384</v>
      </c>
      <c r="G324" s="282">
        <v>0</v>
      </c>
      <c r="H324" s="282">
        <v>1086</v>
      </c>
      <c r="I324" s="282">
        <v>2876</v>
      </c>
      <c r="J324" s="282">
        <v>306</v>
      </c>
      <c r="K324" s="282">
        <v>289</v>
      </c>
      <c r="L324" s="282">
        <v>76</v>
      </c>
      <c r="M324" s="282">
        <v>415</v>
      </c>
      <c r="N324" s="282">
        <v>82</v>
      </c>
      <c r="O324" s="282">
        <v>520</v>
      </c>
      <c r="P324" s="282">
        <v>66</v>
      </c>
      <c r="Q324" s="282">
        <v>571</v>
      </c>
      <c r="R324" s="282">
        <v>481</v>
      </c>
      <c r="S324" s="282">
        <v>566</v>
      </c>
      <c r="T324" s="282">
        <v>390</v>
      </c>
    </row>
    <row r="325" spans="1:20" x14ac:dyDescent="0.2">
      <c r="A325" s="282" t="s">
        <v>916</v>
      </c>
      <c r="B325" s="282" t="s">
        <v>917</v>
      </c>
      <c r="C325" s="282" t="s">
        <v>361</v>
      </c>
      <c r="D325" s="282" t="s">
        <v>50</v>
      </c>
      <c r="E325" s="282" t="s">
        <v>385</v>
      </c>
      <c r="F325" s="282" t="s">
        <v>386</v>
      </c>
      <c r="G325" s="282">
        <v>0</v>
      </c>
      <c r="H325" s="282">
        <v>992</v>
      </c>
      <c r="I325" s="282">
        <v>2773</v>
      </c>
      <c r="J325" s="282">
        <v>278</v>
      </c>
      <c r="K325" s="282">
        <v>248</v>
      </c>
      <c r="L325" s="282">
        <v>55</v>
      </c>
      <c r="M325" s="282">
        <v>411</v>
      </c>
      <c r="N325" s="282">
        <v>100</v>
      </c>
      <c r="O325" s="282">
        <v>435</v>
      </c>
      <c r="P325" s="282">
        <v>62</v>
      </c>
      <c r="Q325" s="282">
        <v>483</v>
      </c>
      <c r="R325" s="282">
        <v>403</v>
      </c>
      <c r="S325" s="282">
        <v>495</v>
      </c>
      <c r="T325" s="282">
        <v>351</v>
      </c>
    </row>
    <row r="326" spans="1:20" x14ac:dyDescent="0.2">
      <c r="A326" s="282" t="s">
        <v>916</v>
      </c>
      <c r="B326" s="282" t="s">
        <v>917</v>
      </c>
      <c r="C326" s="282" t="s">
        <v>361</v>
      </c>
      <c r="D326" s="282" t="s">
        <v>50</v>
      </c>
      <c r="E326" s="282" t="s">
        <v>387</v>
      </c>
      <c r="F326" s="282" t="s">
        <v>388</v>
      </c>
      <c r="G326" s="282">
        <v>0</v>
      </c>
      <c r="H326" s="282">
        <v>879</v>
      </c>
      <c r="I326" s="282">
        <v>2404</v>
      </c>
      <c r="J326" s="282">
        <v>226</v>
      </c>
      <c r="K326" s="282">
        <v>181</v>
      </c>
      <c r="L326" s="282">
        <v>51</v>
      </c>
      <c r="M326" s="282">
        <v>421</v>
      </c>
      <c r="N326" s="282">
        <v>70</v>
      </c>
      <c r="O326" s="282">
        <v>312</v>
      </c>
      <c r="P326" s="282">
        <v>54</v>
      </c>
      <c r="Q326" s="282">
        <v>405</v>
      </c>
      <c r="R326" s="282">
        <v>340</v>
      </c>
      <c r="S326" s="282">
        <v>368</v>
      </c>
      <c r="T326" s="282">
        <v>236</v>
      </c>
    </row>
    <row r="327" spans="1:20" x14ac:dyDescent="0.2">
      <c r="A327" s="282" t="s">
        <v>916</v>
      </c>
      <c r="B327" s="282" t="s">
        <v>917</v>
      </c>
      <c r="C327" s="282" t="s">
        <v>361</v>
      </c>
      <c r="D327" s="282" t="s">
        <v>50</v>
      </c>
      <c r="E327" s="282" t="s">
        <v>389</v>
      </c>
      <c r="F327" s="282" t="s">
        <v>390</v>
      </c>
      <c r="G327" s="282">
        <v>0</v>
      </c>
      <c r="H327" s="282">
        <v>581</v>
      </c>
      <c r="I327" s="282">
        <v>1585</v>
      </c>
      <c r="J327" s="282">
        <v>146</v>
      </c>
      <c r="K327" s="282">
        <v>124</v>
      </c>
      <c r="L327" s="282">
        <v>41</v>
      </c>
      <c r="M327" s="282">
        <v>270</v>
      </c>
      <c r="N327" s="282">
        <v>40</v>
      </c>
      <c r="O327" s="282">
        <v>192</v>
      </c>
      <c r="P327" s="282">
        <v>44</v>
      </c>
      <c r="Q327" s="282">
        <v>247</v>
      </c>
      <c r="R327" s="282">
        <v>209</v>
      </c>
      <c r="S327" s="282">
        <v>261</v>
      </c>
      <c r="T327" s="282">
        <v>170</v>
      </c>
    </row>
    <row r="328" spans="1:20" x14ac:dyDescent="0.2">
      <c r="A328" s="282" t="s">
        <v>916</v>
      </c>
      <c r="B328" s="282" t="s">
        <v>917</v>
      </c>
      <c r="C328" s="282" t="s">
        <v>361</v>
      </c>
      <c r="D328" s="282" t="s">
        <v>50</v>
      </c>
      <c r="E328" s="282" t="s">
        <v>391</v>
      </c>
      <c r="F328" s="282" t="s">
        <v>392</v>
      </c>
      <c r="G328" s="282">
        <v>0</v>
      </c>
      <c r="H328" s="282">
        <v>1877</v>
      </c>
      <c r="I328" s="282">
        <v>5025</v>
      </c>
      <c r="J328" s="282">
        <v>520</v>
      </c>
      <c r="K328" s="282">
        <v>503</v>
      </c>
      <c r="L328" s="282">
        <v>114</v>
      </c>
      <c r="M328" s="282">
        <v>740</v>
      </c>
      <c r="N328" s="282">
        <v>149</v>
      </c>
      <c r="O328" s="282">
        <v>935</v>
      </c>
      <c r="P328" s="282">
        <v>136</v>
      </c>
      <c r="Q328" s="282">
        <v>987</v>
      </c>
      <c r="R328" s="282">
        <v>835</v>
      </c>
      <c r="S328" s="282">
        <v>997</v>
      </c>
      <c r="T328" s="282">
        <v>682</v>
      </c>
    </row>
    <row r="329" spans="1:20" x14ac:dyDescent="0.2">
      <c r="A329" s="282" t="s">
        <v>916</v>
      </c>
      <c r="B329" s="282" t="s">
        <v>917</v>
      </c>
      <c r="C329" s="282" t="s">
        <v>361</v>
      </c>
      <c r="D329" s="282" t="s">
        <v>50</v>
      </c>
      <c r="E329" s="282" t="s">
        <v>393</v>
      </c>
      <c r="F329" s="282" t="s">
        <v>394</v>
      </c>
      <c r="G329" s="282">
        <v>0</v>
      </c>
      <c r="H329" s="282">
        <v>931</v>
      </c>
      <c r="I329" s="282">
        <v>2527</v>
      </c>
      <c r="J329" s="282">
        <v>260</v>
      </c>
      <c r="K329" s="282">
        <v>218</v>
      </c>
      <c r="L329" s="282">
        <v>62</v>
      </c>
      <c r="M329" s="282">
        <v>391</v>
      </c>
      <c r="N329" s="282">
        <v>92</v>
      </c>
      <c r="O329" s="282">
        <v>387</v>
      </c>
      <c r="P329" s="282">
        <v>68</v>
      </c>
      <c r="Q329" s="282">
        <v>484</v>
      </c>
      <c r="R329" s="282">
        <v>416</v>
      </c>
      <c r="S329" s="282">
        <v>492</v>
      </c>
      <c r="T329" s="282">
        <v>361</v>
      </c>
    </row>
    <row r="330" spans="1:20" x14ac:dyDescent="0.2">
      <c r="A330" s="282" t="s">
        <v>916</v>
      </c>
      <c r="B330" s="282" t="s">
        <v>917</v>
      </c>
      <c r="C330" s="282" t="s">
        <v>361</v>
      </c>
      <c r="D330" s="282" t="s">
        <v>50</v>
      </c>
      <c r="E330" s="282" t="s">
        <v>395</v>
      </c>
      <c r="F330" s="282" t="s">
        <v>396</v>
      </c>
      <c r="G330" s="282">
        <v>0</v>
      </c>
      <c r="H330" s="282">
        <v>917</v>
      </c>
      <c r="I330" s="282">
        <v>2600</v>
      </c>
      <c r="J330" s="282">
        <v>229</v>
      </c>
      <c r="K330" s="282">
        <v>207</v>
      </c>
      <c r="L330" s="282">
        <v>50</v>
      </c>
      <c r="M330" s="282">
        <v>431</v>
      </c>
      <c r="N330" s="282">
        <v>101</v>
      </c>
      <c r="O330" s="282">
        <v>378</v>
      </c>
      <c r="P330" s="282">
        <v>48</v>
      </c>
      <c r="Q330" s="282">
        <v>448</v>
      </c>
      <c r="R330" s="282">
        <v>363</v>
      </c>
      <c r="S330" s="282">
        <v>463</v>
      </c>
      <c r="T330" s="282">
        <v>309</v>
      </c>
    </row>
    <row r="331" spans="1:20" x14ac:dyDescent="0.2">
      <c r="A331" s="282" t="s">
        <v>916</v>
      </c>
      <c r="B331" s="282" t="s">
        <v>917</v>
      </c>
      <c r="C331" s="282" t="s">
        <v>361</v>
      </c>
      <c r="D331" s="282" t="s">
        <v>50</v>
      </c>
      <c r="E331" s="282" t="s">
        <v>397</v>
      </c>
      <c r="F331" s="282" t="s">
        <v>398</v>
      </c>
      <c r="G331" s="282">
        <v>3</v>
      </c>
      <c r="H331" s="282"/>
      <c r="I331" s="282"/>
      <c r="J331" s="282"/>
      <c r="K331" s="282"/>
      <c r="L331" s="282"/>
      <c r="M331" s="282"/>
      <c r="N331" s="282"/>
      <c r="O331" s="282"/>
      <c r="P331" s="282"/>
      <c r="Q331" s="282"/>
      <c r="R331" s="282"/>
      <c r="S331" s="282"/>
      <c r="T331" s="282"/>
    </row>
    <row r="332" spans="1:20" x14ac:dyDescent="0.2">
      <c r="A332" s="282" t="s">
        <v>918</v>
      </c>
      <c r="B332" s="282" t="s">
        <v>919</v>
      </c>
      <c r="C332" s="282" t="s">
        <v>404</v>
      </c>
      <c r="D332" s="282" t="s">
        <v>405</v>
      </c>
      <c r="E332" s="282" t="s">
        <v>294</v>
      </c>
      <c r="F332" s="282" t="s">
        <v>295</v>
      </c>
      <c r="G332" s="282">
        <v>0</v>
      </c>
      <c r="H332" s="282">
        <v>890</v>
      </c>
      <c r="I332" s="282">
        <v>2262</v>
      </c>
      <c r="J332" s="282">
        <v>287</v>
      </c>
      <c r="K332" s="282">
        <v>260</v>
      </c>
      <c r="L332" s="282">
        <v>27</v>
      </c>
      <c r="M332" s="282">
        <v>316</v>
      </c>
      <c r="N332" s="282">
        <v>59</v>
      </c>
      <c r="O332" s="282">
        <v>253</v>
      </c>
      <c r="P332" s="282">
        <v>55</v>
      </c>
      <c r="Q332" s="282">
        <v>476</v>
      </c>
      <c r="R332" s="282">
        <v>376</v>
      </c>
      <c r="S332" s="282">
        <v>439</v>
      </c>
      <c r="T332" s="282">
        <v>310</v>
      </c>
    </row>
    <row r="333" spans="1:20" x14ac:dyDescent="0.2">
      <c r="A333" s="282" t="s">
        <v>918</v>
      </c>
      <c r="B333" s="282" t="s">
        <v>919</v>
      </c>
      <c r="C333" s="282" t="s">
        <v>404</v>
      </c>
      <c r="D333" s="282" t="s">
        <v>405</v>
      </c>
      <c r="E333" s="282" t="s">
        <v>296</v>
      </c>
      <c r="F333" s="282" t="s">
        <v>406</v>
      </c>
      <c r="G333" s="282">
        <v>0</v>
      </c>
      <c r="H333" s="282">
        <v>907</v>
      </c>
      <c r="I333" s="282">
        <v>2302</v>
      </c>
      <c r="J333" s="282">
        <v>293</v>
      </c>
      <c r="K333" s="282">
        <v>232</v>
      </c>
      <c r="L333" s="282">
        <v>43</v>
      </c>
      <c r="M333" s="282">
        <v>339</v>
      </c>
      <c r="N333" s="282">
        <v>66</v>
      </c>
      <c r="O333" s="282">
        <v>205</v>
      </c>
      <c r="P333" s="282">
        <v>51</v>
      </c>
      <c r="Q333" s="282">
        <v>519</v>
      </c>
      <c r="R333" s="282">
        <v>403</v>
      </c>
      <c r="S333" s="282">
        <v>448</v>
      </c>
      <c r="T333" s="282">
        <v>328</v>
      </c>
    </row>
    <row r="334" spans="1:20" x14ac:dyDescent="0.2">
      <c r="A334" s="282" t="s">
        <v>918</v>
      </c>
      <c r="B334" s="282" t="s">
        <v>919</v>
      </c>
      <c r="C334" s="282" t="s">
        <v>404</v>
      </c>
      <c r="D334" s="282" t="s">
        <v>405</v>
      </c>
      <c r="E334" s="282" t="s">
        <v>298</v>
      </c>
      <c r="F334" s="282" t="s">
        <v>407</v>
      </c>
      <c r="G334" s="282">
        <v>3</v>
      </c>
      <c r="H334" s="282"/>
      <c r="I334" s="282"/>
      <c r="J334" s="282"/>
      <c r="K334" s="282"/>
      <c r="L334" s="282"/>
      <c r="M334" s="282"/>
      <c r="N334" s="282"/>
      <c r="O334" s="282"/>
      <c r="P334" s="282"/>
      <c r="Q334" s="282"/>
      <c r="R334" s="282"/>
      <c r="S334" s="282"/>
      <c r="T334" s="282"/>
    </row>
    <row r="335" spans="1:20" x14ac:dyDescent="0.2">
      <c r="A335" s="282" t="s">
        <v>918</v>
      </c>
      <c r="B335" s="282" t="s">
        <v>919</v>
      </c>
      <c r="C335" s="282" t="s">
        <v>404</v>
      </c>
      <c r="D335" s="282" t="s">
        <v>405</v>
      </c>
      <c r="E335" s="282" t="s">
        <v>319</v>
      </c>
      <c r="F335" s="282" t="s">
        <v>408</v>
      </c>
      <c r="G335" s="282">
        <v>0</v>
      </c>
      <c r="H335" s="282"/>
      <c r="I335" s="282"/>
      <c r="J335" s="282"/>
      <c r="K335" s="282"/>
      <c r="L335" s="282"/>
      <c r="M335" s="282"/>
      <c r="N335" s="282"/>
      <c r="O335" s="282"/>
      <c r="P335" s="282"/>
      <c r="Q335" s="282"/>
      <c r="R335" s="282"/>
      <c r="S335" s="282"/>
      <c r="T335" s="282"/>
    </row>
    <row r="336" spans="1:20" x14ac:dyDescent="0.2">
      <c r="A336" s="282" t="s">
        <v>912</v>
      </c>
      <c r="B336" s="282" t="s">
        <v>913</v>
      </c>
      <c r="C336" s="282" t="s">
        <v>304</v>
      </c>
      <c r="D336" s="282" t="s">
        <v>45</v>
      </c>
      <c r="E336" s="282" t="s">
        <v>294</v>
      </c>
      <c r="F336" s="282" t="s">
        <v>305</v>
      </c>
      <c r="G336" s="282">
        <v>0</v>
      </c>
      <c r="H336" s="282">
        <v>434</v>
      </c>
      <c r="I336" s="282">
        <v>1058</v>
      </c>
      <c r="J336" s="282">
        <v>162</v>
      </c>
      <c r="K336" s="282">
        <v>98</v>
      </c>
      <c r="L336" s="282">
        <v>20</v>
      </c>
      <c r="M336" s="282">
        <v>154</v>
      </c>
      <c r="N336" s="282">
        <v>31</v>
      </c>
      <c r="O336" s="282">
        <v>170</v>
      </c>
      <c r="P336" s="282">
        <v>35</v>
      </c>
      <c r="Q336" s="282">
        <v>224</v>
      </c>
      <c r="R336" s="282">
        <v>195</v>
      </c>
      <c r="S336" s="282">
        <v>236</v>
      </c>
      <c r="T336" s="282">
        <v>181</v>
      </c>
    </row>
    <row r="337" spans="1:22" x14ac:dyDescent="0.2">
      <c r="A337" s="282" t="s">
        <v>912</v>
      </c>
      <c r="B337" s="282" t="s">
        <v>913</v>
      </c>
      <c r="C337" s="282" t="s">
        <v>304</v>
      </c>
      <c r="D337" s="282" t="s">
        <v>45</v>
      </c>
      <c r="E337" s="282" t="s">
        <v>296</v>
      </c>
      <c r="F337" s="282" t="s">
        <v>306</v>
      </c>
      <c r="G337" s="282">
        <v>0</v>
      </c>
      <c r="H337" s="282">
        <v>524</v>
      </c>
      <c r="I337" s="282">
        <v>1264</v>
      </c>
      <c r="J337" s="282">
        <v>203</v>
      </c>
      <c r="K337" s="282">
        <v>120</v>
      </c>
      <c r="L337" s="282">
        <v>22</v>
      </c>
      <c r="M337" s="282">
        <v>179</v>
      </c>
      <c r="N337" s="282">
        <v>45</v>
      </c>
      <c r="O337" s="282">
        <v>157</v>
      </c>
      <c r="P337" s="282">
        <v>49</v>
      </c>
      <c r="Q337" s="282">
        <v>323</v>
      </c>
      <c r="R337" s="282">
        <v>263</v>
      </c>
      <c r="S337" s="282">
        <v>317</v>
      </c>
      <c r="T337" s="282">
        <v>240</v>
      </c>
    </row>
    <row r="338" spans="1:22" x14ac:dyDescent="0.2">
      <c r="A338" s="282" t="s">
        <v>912</v>
      </c>
      <c r="B338" s="282" t="s">
        <v>913</v>
      </c>
      <c r="C338" s="282" t="s">
        <v>304</v>
      </c>
      <c r="D338" s="282" t="s">
        <v>45</v>
      </c>
      <c r="E338" s="282" t="s">
        <v>298</v>
      </c>
      <c r="F338" s="282" t="s">
        <v>307</v>
      </c>
      <c r="G338" s="282">
        <v>0</v>
      </c>
      <c r="H338" s="282">
        <v>195</v>
      </c>
      <c r="I338" s="282">
        <v>488</v>
      </c>
      <c r="J338" s="282"/>
      <c r="K338" s="282">
        <v>51</v>
      </c>
      <c r="L338" s="282"/>
      <c r="M338" s="282">
        <v>76</v>
      </c>
      <c r="N338" s="282">
        <v>14</v>
      </c>
      <c r="O338" s="282">
        <v>44</v>
      </c>
      <c r="P338" s="282">
        <v>17</v>
      </c>
      <c r="Q338" s="282">
        <v>97</v>
      </c>
      <c r="R338" s="282">
        <v>81</v>
      </c>
      <c r="S338" s="282">
        <v>102</v>
      </c>
      <c r="T338" s="282">
        <v>77</v>
      </c>
    </row>
    <row r="339" spans="1:22" x14ac:dyDescent="0.2">
      <c r="A339" s="282" t="s">
        <v>912</v>
      </c>
      <c r="B339" s="282" t="s">
        <v>913</v>
      </c>
      <c r="C339" s="282" t="s">
        <v>304</v>
      </c>
      <c r="D339" s="282" t="s">
        <v>45</v>
      </c>
      <c r="E339" s="282" t="s">
        <v>300</v>
      </c>
      <c r="F339" s="282" t="s">
        <v>308</v>
      </c>
      <c r="G339" s="282">
        <v>0</v>
      </c>
      <c r="H339" s="282">
        <v>278</v>
      </c>
      <c r="I339" s="282">
        <v>723</v>
      </c>
      <c r="J339" s="282">
        <v>83</v>
      </c>
      <c r="K339" s="282">
        <v>56</v>
      </c>
      <c r="L339" s="282">
        <v>20</v>
      </c>
      <c r="M339" s="282">
        <v>119</v>
      </c>
      <c r="N339" s="282">
        <v>24</v>
      </c>
      <c r="O339" s="282">
        <v>76</v>
      </c>
      <c r="P339" s="282">
        <v>12</v>
      </c>
      <c r="Q339" s="282">
        <v>157</v>
      </c>
      <c r="R339" s="282">
        <v>125</v>
      </c>
      <c r="S339" s="282">
        <v>138</v>
      </c>
      <c r="T339" s="282">
        <v>91</v>
      </c>
    </row>
    <row r="340" spans="1:22" x14ac:dyDescent="0.2">
      <c r="A340" s="282" t="s">
        <v>912</v>
      </c>
      <c r="B340" s="282" t="s">
        <v>913</v>
      </c>
      <c r="C340" s="282" t="s">
        <v>304</v>
      </c>
      <c r="D340" s="282" t="s">
        <v>45</v>
      </c>
      <c r="E340" s="282" t="s">
        <v>302</v>
      </c>
      <c r="F340" s="282" t="s">
        <v>309</v>
      </c>
      <c r="G340" s="282">
        <v>0</v>
      </c>
      <c r="H340" s="282">
        <v>119</v>
      </c>
      <c r="I340" s="282">
        <v>349</v>
      </c>
      <c r="J340" s="282"/>
      <c r="K340" s="282">
        <v>14</v>
      </c>
      <c r="L340" s="282"/>
      <c r="M340" s="282">
        <v>59</v>
      </c>
      <c r="N340" s="282">
        <v>22</v>
      </c>
      <c r="O340" s="282">
        <v>24</v>
      </c>
      <c r="P340" s="282">
        <v>6</v>
      </c>
      <c r="Q340" s="282">
        <v>77</v>
      </c>
      <c r="R340" s="282">
        <v>63</v>
      </c>
      <c r="S340" s="282">
        <v>71</v>
      </c>
      <c r="T340" s="282">
        <v>51</v>
      </c>
    </row>
    <row r="342" spans="1:22" ht="15.75" x14ac:dyDescent="0.2">
      <c r="A342" s="283" t="s">
        <v>737</v>
      </c>
      <c r="B342" s="284"/>
    </row>
    <row r="343" spans="1:22" x14ac:dyDescent="0.2">
      <c r="A343" s="285" t="s">
        <v>738</v>
      </c>
      <c r="B343" s="286"/>
      <c r="C343" s="287"/>
      <c r="D343" s="287"/>
      <c r="E343" s="288"/>
      <c r="F343" s="288"/>
      <c r="G343" s="288"/>
      <c r="H343" s="288"/>
      <c r="I343" s="288"/>
      <c r="J343" s="287"/>
      <c r="K343" s="288"/>
      <c r="L343" s="288"/>
      <c r="M343" s="288"/>
      <c r="N343" s="288"/>
      <c r="O343" s="288"/>
      <c r="P343" s="288"/>
      <c r="Q343" s="288"/>
      <c r="R343" s="288"/>
      <c r="S343" s="287"/>
      <c r="T343" s="287"/>
      <c r="U343" s="287"/>
      <c r="V343" s="287"/>
    </row>
    <row r="344" spans="1:22" x14ac:dyDescent="0.2">
      <c r="A344" s="289" t="s">
        <v>739</v>
      </c>
      <c r="B344" s="286"/>
      <c r="C344" s="287"/>
      <c r="D344" s="287"/>
      <c r="E344" s="288"/>
      <c r="F344" s="288"/>
      <c r="G344" s="288"/>
      <c r="H344" s="288"/>
      <c r="I344" s="288"/>
      <c r="J344" s="287"/>
      <c r="K344" s="288"/>
      <c r="L344" s="288"/>
      <c r="M344" s="288"/>
      <c r="N344" s="288"/>
      <c r="O344" s="288"/>
      <c r="P344" s="288"/>
      <c r="Q344" s="288"/>
      <c r="R344" s="288"/>
      <c r="S344" s="287"/>
      <c r="T344" s="287"/>
      <c r="U344" s="287"/>
      <c r="V344" s="287"/>
    </row>
    <row r="345" spans="1:22" x14ac:dyDescent="0.2">
      <c r="A345" s="289" t="s">
        <v>740</v>
      </c>
      <c r="B345" s="286"/>
      <c r="C345" s="287"/>
      <c r="D345" s="287"/>
      <c r="E345" s="288"/>
      <c r="F345" s="288"/>
      <c r="G345" s="288"/>
      <c r="H345" s="288"/>
      <c r="I345" s="288"/>
      <c r="J345" s="287"/>
      <c r="K345" s="288"/>
      <c r="L345" s="288"/>
      <c r="M345" s="288"/>
      <c r="N345" s="288"/>
      <c r="O345" s="288"/>
      <c r="P345" s="288"/>
      <c r="Q345" s="288"/>
      <c r="R345" s="288"/>
      <c r="S345" s="287"/>
      <c r="T345" s="287"/>
      <c r="U345" s="287"/>
      <c r="V345" s="287"/>
    </row>
    <row r="346" spans="1:22" x14ac:dyDescent="0.2">
      <c r="A346" s="285" t="s">
        <v>741</v>
      </c>
      <c r="B346" s="286"/>
      <c r="C346" s="287"/>
      <c r="D346" s="287"/>
      <c r="E346" s="288"/>
      <c r="F346" s="288"/>
      <c r="G346" s="288"/>
      <c r="H346" s="288"/>
      <c r="I346" s="288"/>
      <c r="J346" s="287"/>
      <c r="K346" s="288"/>
      <c r="L346" s="288"/>
      <c r="M346" s="288"/>
      <c r="N346" s="288"/>
      <c r="O346" s="288"/>
      <c r="P346" s="288"/>
      <c r="Q346" s="288"/>
      <c r="R346" s="288"/>
      <c r="S346" s="287"/>
      <c r="T346" s="287"/>
      <c r="U346" s="287"/>
      <c r="V346" s="287"/>
    </row>
    <row r="347" spans="1:22" x14ac:dyDescent="0.2">
      <c r="A347" s="290" t="s">
        <v>742</v>
      </c>
      <c r="B347" s="286"/>
      <c r="C347" s="287"/>
      <c r="D347" s="287"/>
      <c r="E347" s="288"/>
      <c r="F347" s="288"/>
      <c r="G347" s="288"/>
      <c r="H347" s="288"/>
      <c r="I347" s="288"/>
      <c r="J347" s="287"/>
      <c r="K347" s="288"/>
      <c r="L347" s="288"/>
      <c r="M347" s="288"/>
      <c r="N347" s="288"/>
      <c r="O347" s="288"/>
      <c r="P347" s="288"/>
      <c r="Q347" s="288"/>
      <c r="R347" s="288"/>
      <c r="S347" s="287"/>
      <c r="T347" s="287"/>
      <c r="U347" s="287"/>
      <c r="V347" s="287"/>
    </row>
    <row r="348" spans="1:22" ht="31.5" customHeight="1" x14ac:dyDescent="0.2">
      <c r="A348" s="479" t="s">
        <v>743</v>
      </c>
      <c r="B348" s="480"/>
      <c r="C348" s="480"/>
      <c r="D348" s="480"/>
      <c r="E348" s="480"/>
      <c r="F348" s="480"/>
      <c r="G348" s="480"/>
      <c r="H348" s="480"/>
      <c r="I348" s="480"/>
      <c r="J348" s="480"/>
      <c r="K348" s="480"/>
      <c r="L348" s="480"/>
      <c r="M348" s="480"/>
      <c r="N348" s="480"/>
      <c r="O348" s="480"/>
      <c r="P348" s="480"/>
      <c r="Q348" s="480"/>
      <c r="R348" s="480"/>
      <c r="S348" s="287"/>
      <c r="T348" s="287"/>
      <c r="U348" s="287"/>
      <c r="V348" s="287"/>
    </row>
    <row r="349" spans="1:22" x14ac:dyDescent="0.2">
      <c r="A349" s="291"/>
      <c r="B349" s="292"/>
      <c r="C349" s="293"/>
      <c r="D349" s="293"/>
      <c r="E349" s="294"/>
      <c r="F349" s="294"/>
      <c r="G349" s="294"/>
      <c r="H349" s="294"/>
      <c r="I349" s="294"/>
      <c r="J349" s="294"/>
      <c r="K349" s="294"/>
      <c r="L349" s="294"/>
      <c r="M349" s="294"/>
      <c r="N349" s="294"/>
      <c r="O349" s="294"/>
      <c r="P349" s="294"/>
      <c r="Q349" s="294"/>
      <c r="R349" s="294"/>
      <c r="S349" s="293"/>
      <c r="T349" s="293"/>
      <c r="U349" s="293"/>
      <c r="V349" s="293"/>
    </row>
    <row r="350" spans="1:22" ht="15.75" x14ac:dyDescent="0.2">
      <c r="A350" s="283" t="s">
        <v>744</v>
      </c>
      <c r="B350" s="284"/>
    </row>
    <row r="351" spans="1:22" x14ac:dyDescent="0.2">
      <c r="A351" s="290" t="s">
        <v>745</v>
      </c>
      <c r="B351" s="286"/>
      <c r="C351" s="287"/>
      <c r="D351" s="287"/>
      <c r="E351" s="288"/>
      <c r="F351" s="288"/>
      <c r="G351" s="288"/>
      <c r="H351" s="288"/>
      <c r="I351" s="288"/>
      <c r="J351" s="288"/>
      <c r="K351" s="288"/>
      <c r="L351" s="288"/>
      <c r="M351" s="288"/>
      <c r="N351" s="288"/>
      <c r="O351" s="288"/>
      <c r="P351" s="288"/>
      <c r="Q351" s="288"/>
      <c r="R351" s="288"/>
      <c r="S351" s="287"/>
      <c r="T351" s="287"/>
      <c r="U351" s="287"/>
      <c r="V351" s="287"/>
    </row>
    <row r="352" spans="1:22" x14ac:dyDescent="0.2">
      <c r="A352" s="290" t="s">
        <v>746</v>
      </c>
      <c r="B352" s="286"/>
      <c r="C352" s="287"/>
      <c r="D352" s="287"/>
      <c r="E352" s="288"/>
      <c r="F352" s="288"/>
      <c r="G352" s="288"/>
      <c r="H352" s="288"/>
      <c r="I352" s="288"/>
      <c r="J352" s="288"/>
      <c r="K352" s="288"/>
      <c r="L352" s="288"/>
      <c r="M352" s="288"/>
      <c r="N352" s="288"/>
      <c r="O352" s="288"/>
      <c r="P352" s="288"/>
      <c r="Q352" s="288"/>
      <c r="R352" s="288"/>
      <c r="S352" s="287"/>
      <c r="T352" s="287"/>
      <c r="U352" s="287"/>
      <c r="V352" s="287"/>
    </row>
    <row r="353" spans="1:24" x14ac:dyDescent="0.2">
      <c r="A353" s="291"/>
      <c r="B353" s="292"/>
      <c r="C353" s="293"/>
      <c r="D353" s="293"/>
      <c r="E353" s="294"/>
      <c r="F353" s="294"/>
      <c r="G353" s="294"/>
      <c r="H353" s="294"/>
      <c r="I353" s="294"/>
      <c r="J353" s="294"/>
      <c r="K353" s="294"/>
      <c r="L353" s="294"/>
      <c r="M353" s="294"/>
      <c r="N353" s="294"/>
      <c r="O353" s="294"/>
      <c r="P353" s="294"/>
      <c r="Q353" s="294"/>
      <c r="R353" s="294"/>
      <c r="S353" s="293"/>
      <c r="T353" s="293"/>
      <c r="U353" s="293"/>
      <c r="V353" s="293"/>
    </row>
    <row r="354" spans="1:24" ht="16.5" thickBot="1" x14ac:dyDescent="0.25">
      <c r="A354" s="283" t="s">
        <v>747</v>
      </c>
      <c r="B354" s="284"/>
      <c r="G354" s="295" t="s">
        <v>748</v>
      </c>
    </row>
    <row r="355" spans="1:24" ht="13.5" thickBot="1" x14ac:dyDescent="0.25">
      <c r="A355" s="296" t="s">
        <v>749</v>
      </c>
      <c r="B355" s="297" t="s">
        <v>750</v>
      </c>
      <c r="C355" s="298"/>
      <c r="D355" s="299"/>
      <c r="G355" s="501">
        <v>0</v>
      </c>
      <c r="H355" s="502"/>
      <c r="I355" s="503" t="s">
        <v>751</v>
      </c>
      <c r="J355" s="503"/>
      <c r="K355" s="503"/>
      <c r="L355" s="503"/>
      <c r="M355" s="503"/>
      <c r="N355" s="503"/>
      <c r="O355" s="503"/>
      <c r="P355" s="503"/>
      <c r="Q355" s="503"/>
      <c r="R355" s="503"/>
      <c r="S355" s="503"/>
      <c r="T355" s="526"/>
      <c r="U355" s="300"/>
      <c r="V355" s="300"/>
      <c r="W355" s="300"/>
      <c r="X355" s="301"/>
    </row>
    <row r="356" spans="1:24" ht="13.5" thickBot="1" x14ac:dyDescent="0.25">
      <c r="A356" s="302" t="s">
        <v>752</v>
      </c>
      <c r="B356" s="303" t="s">
        <v>38</v>
      </c>
      <c r="C356" s="304"/>
      <c r="D356" s="305"/>
      <c r="G356" s="506"/>
      <c r="H356" s="507"/>
      <c r="I356" s="508"/>
      <c r="J356" s="508" t="s">
        <v>902</v>
      </c>
      <c r="K356" s="508"/>
      <c r="L356" s="508"/>
      <c r="M356" s="508"/>
      <c r="N356" s="508"/>
      <c r="O356" s="508"/>
      <c r="P356" s="508"/>
      <c r="Q356" s="508"/>
      <c r="R356" s="508"/>
      <c r="S356" s="508"/>
      <c r="T356" s="527"/>
      <c r="U356" s="300"/>
      <c r="V356" s="300"/>
      <c r="W356" s="300"/>
      <c r="X356" s="301"/>
    </row>
    <row r="357" spans="1:24" ht="13.5" thickBot="1" x14ac:dyDescent="0.25">
      <c r="A357" s="302" t="s">
        <v>753</v>
      </c>
      <c r="B357" s="303" t="s">
        <v>95</v>
      </c>
      <c r="C357" s="304"/>
      <c r="D357" s="305"/>
      <c r="G357" s="499"/>
      <c r="H357" s="500"/>
      <c r="I357" s="308"/>
      <c r="J357" s="308"/>
      <c r="K357" s="308"/>
      <c r="L357" s="308"/>
      <c r="M357" s="308"/>
      <c r="N357" s="308"/>
      <c r="O357" s="308"/>
      <c r="P357" s="308"/>
      <c r="Q357" s="308"/>
      <c r="R357" s="308"/>
      <c r="S357" s="308"/>
      <c r="T357" s="308"/>
      <c r="U357" s="300"/>
      <c r="V357" s="300"/>
      <c r="W357" s="300"/>
      <c r="X357" s="301"/>
    </row>
    <row r="358" spans="1:24" ht="13.5" thickBot="1" x14ac:dyDescent="0.25">
      <c r="A358" s="302" t="s">
        <v>755</v>
      </c>
      <c r="B358" s="306" t="s">
        <v>756</v>
      </c>
      <c r="C358" s="304"/>
      <c r="D358" s="305"/>
      <c r="G358" s="511">
        <v>2</v>
      </c>
      <c r="H358" s="502"/>
      <c r="I358" s="503" t="s">
        <v>907</v>
      </c>
      <c r="J358" s="503"/>
      <c r="K358" s="503"/>
      <c r="L358" s="503"/>
      <c r="M358" s="503"/>
      <c r="N358" s="503"/>
      <c r="O358" s="503"/>
      <c r="P358" s="503"/>
      <c r="Q358" s="503"/>
      <c r="R358" s="503"/>
      <c r="S358" s="503"/>
      <c r="T358" s="526"/>
      <c r="U358" s="300"/>
      <c r="V358" s="300"/>
      <c r="W358" s="300"/>
      <c r="X358" s="301"/>
    </row>
    <row r="359" spans="1:24" ht="13.5" thickBot="1" x14ac:dyDescent="0.25">
      <c r="A359" s="302" t="s">
        <v>758</v>
      </c>
      <c r="B359" s="306" t="s">
        <v>282</v>
      </c>
      <c r="C359" s="304"/>
      <c r="D359" s="305"/>
      <c r="G359" s="512"/>
      <c r="H359" s="513"/>
      <c r="I359" s="508"/>
      <c r="J359" s="508"/>
      <c r="K359" s="508"/>
      <c r="L359" s="508"/>
      <c r="M359" s="508"/>
      <c r="N359" s="508"/>
      <c r="O359" s="508"/>
      <c r="P359" s="508"/>
      <c r="Q359" s="508"/>
      <c r="R359" s="508"/>
      <c r="S359" s="508"/>
      <c r="T359" s="527"/>
      <c r="U359" s="300"/>
      <c r="V359" s="300"/>
      <c r="W359" s="300"/>
      <c r="X359" s="301"/>
    </row>
    <row r="360" spans="1:24" ht="13.5" thickBot="1" x14ac:dyDescent="0.25">
      <c r="A360" s="302" t="s">
        <v>760</v>
      </c>
      <c r="B360" s="306" t="s">
        <v>761</v>
      </c>
      <c r="C360" s="304"/>
      <c r="D360" s="305"/>
      <c r="G360" s="308"/>
      <c r="H360" s="307"/>
      <c r="I360" s="308"/>
      <c r="J360" s="308"/>
      <c r="K360" s="308"/>
      <c r="L360" s="308"/>
      <c r="M360" s="308"/>
      <c r="N360" s="308"/>
      <c r="O360" s="308"/>
      <c r="P360" s="308"/>
      <c r="Q360" s="308"/>
      <c r="R360" s="308"/>
      <c r="S360" s="308"/>
      <c r="T360" s="308"/>
      <c r="U360" s="300"/>
      <c r="V360" s="300"/>
      <c r="W360" s="300"/>
      <c r="X360" s="301"/>
    </row>
    <row r="361" spans="1:24" ht="13.5" thickBot="1" x14ac:dyDescent="0.25">
      <c r="A361" s="302" t="s">
        <v>763</v>
      </c>
      <c r="B361" s="306" t="s">
        <v>764</v>
      </c>
      <c r="C361" s="304"/>
      <c r="D361" s="305"/>
      <c r="G361" s="514">
        <v>3</v>
      </c>
      <c r="H361" s="515"/>
      <c r="I361" s="503" t="s">
        <v>754</v>
      </c>
      <c r="J361" s="503"/>
      <c r="K361" s="503"/>
      <c r="L361" s="503"/>
      <c r="M361" s="503"/>
      <c r="N361" s="503"/>
      <c r="O361" s="503"/>
      <c r="P361" s="503"/>
      <c r="Q361" s="503"/>
      <c r="R361" s="503"/>
      <c r="S361" s="503"/>
      <c r="T361" s="526"/>
      <c r="U361" s="300"/>
      <c r="V361" s="300"/>
      <c r="W361" s="300"/>
      <c r="X361" s="301"/>
    </row>
    <row r="362" spans="1:24" ht="13.5" thickBot="1" x14ac:dyDescent="0.25">
      <c r="A362" s="302" t="s">
        <v>766</v>
      </c>
      <c r="B362" s="306" t="s">
        <v>285</v>
      </c>
      <c r="C362" s="304"/>
      <c r="D362" s="305"/>
      <c r="G362" s="512"/>
      <c r="H362" s="513"/>
      <c r="I362" s="508"/>
      <c r="J362" s="508" t="s">
        <v>903</v>
      </c>
      <c r="K362" s="508"/>
      <c r="L362" s="508"/>
      <c r="M362" s="508"/>
      <c r="N362" s="508"/>
      <c r="O362" s="508"/>
      <c r="P362" s="508"/>
      <c r="Q362" s="508"/>
      <c r="R362" s="508"/>
      <c r="S362" s="508"/>
      <c r="T362" s="527"/>
      <c r="U362" s="300"/>
      <c r="V362" s="300"/>
      <c r="W362" s="300"/>
      <c r="X362" s="301"/>
    </row>
    <row r="363" spans="1:24" ht="13.5" thickBot="1" x14ac:dyDescent="0.25">
      <c r="A363" s="302" t="s">
        <v>768</v>
      </c>
      <c r="B363" s="306" t="s">
        <v>769</v>
      </c>
      <c r="C363" s="304"/>
      <c r="D363" s="305"/>
      <c r="G363" s="308"/>
      <c r="H363" s="307"/>
      <c r="I363" s="308"/>
      <c r="J363" s="308"/>
      <c r="K363" s="308"/>
      <c r="L363" s="308"/>
      <c r="M363" s="308"/>
      <c r="N363" s="308"/>
      <c r="O363" s="308"/>
      <c r="P363" s="308"/>
      <c r="Q363" s="308"/>
      <c r="R363" s="308"/>
      <c r="S363" s="308"/>
      <c r="T363" s="308"/>
      <c r="U363" s="300"/>
      <c r="V363" s="300"/>
      <c r="W363" s="300"/>
      <c r="X363" s="301"/>
    </row>
    <row r="364" spans="1:24" ht="13.5" thickBot="1" x14ac:dyDescent="0.25">
      <c r="A364" s="302" t="s">
        <v>771</v>
      </c>
      <c r="B364" s="306" t="s">
        <v>772</v>
      </c>
      <c r="C364" s="304"/>
      <c r="D364" s="305"/>
      <c r="G364" s="521">
        <v>5</v>
      </c>
      <c r="H364" s="522"/>
      <c r="I364" s="522" t="s">
        <v>904</v>
      </c>
      <c r="J364" s="522"/>
      <c r="K364" s="522"/>
      <c r="L364" s="522"/>
      <c r="M364" s="522"/>
      <c r="N364" s="522"/>
      <c r="O364" s="522"/>
      <c r="P364" s="522"/>
      <c r="Q364" s="522"/>
      <c r="R364" s="528"/>
      <c r="S364" s="528"/>
      <c r="T364" s="529"/>
      <c r="U364" s="300"/>
      <c r="V364" s="300"/>
      <c r="W364" s="300"/>
      <c r="X364" s="301"/>
    </row>
    <row r="365" spans="1:24" ht="13.5" thickBot="1" x14ac:dyDescent="0.25">
      <c r="A365" s="302" t="s">
        <v>773</v>
      </c>
      <c r="B365" s="306" t="s">
        <v>774</v>
      </c>
      <c r="C365" s="304"/>
      <c r="D365" s="305"/>
      <c r="G365" s="270"/>
      <c r="H365" s="270"/>
      <c r="I365" s="270"/>
      <c r="J365" s="270"/>
      <c r="K365" s="270"/>
      <c r="L365" s="270"/>
      <c r="M365" s="270"/>
      <c r="N365" s="270"/>
      <c r="O365" s="270"/>
      <c r="P365" s="270"/>
      <c r="Q365" s="270"/>
      <c r="R365" s="270"/>
      <c r="U365" s="300"/>
      <c r="V365" s="300"/>
      <c r="W365" s="300"/>
      <c r="X365" s="301"/>
    </row>
    <row r="366" spans="1:24" ht="13.5" thickBot="1" x14ac:dyDescent="0.25">
      <c r="A366" s="302" t="s">
        <v>775</v>
      </c>
      <c r="B366" s="306" t="s">
        <v>776</v>
      </c>
      <c r="C366" s="304"/>
      <c r="D366" s="305"/>
      <c r="R366" s="300"/>
      <c r="S366" s="300"/>
      <c r="T366" s="300"/>
      <c r="U366" s="300"/>
      <c r="V366" s="300"/>
      <c r="W366" s="300"/>
      <c r="X366" s="301"/>
    </row>
    <row r="367" spans="1:24" ht="13.5" thickBot="1" x14ac:dyDescent="0.25">
      <c r="A367" s="302" t="s">
        <v>777</v>
      </c>
      <c r="B367" s="306" t="s">
        <v>289</v>
      </c>
      <c r="C367" s="304"/>
      <c r="D367" s="305"/>
      <c r="R367" s="300"/>
      <c r="S367" s="300"/>
      <c r="T367" s="300"/>
      <c r="U367" s="300"/>
      <c r="V367" s="300"/>
      <c r="W367" s="300"/>
      <c r="X367" s="301"/>
    </row>
    <row r="368" spans="1:24" ht="13.5" thickBot="1" x14ac:dyDescent="0.25">
      <c r="A368" s="302" t="s">
        <v>778</v>
      </c>
      <c r="B368" s="306" t="s">
        <v>779</v>
      </c>
      <c r="C368" s="304"/>
      <c r="D368" s="305"/>
      <c r="R368" s="300"/>
      <c r="S368" s="300"/>
      <c r="T368" s="300"/>
      <c r="U368" s="300"/>
      <c r="V368" s="300"/>
      <c r="W368" s="300"/>
      <c r="X368" s="301"/>
    </row>
    <row r="369" spans="1:22" ht="13.5" thickBot="1" x14ac:dyDescent="0.25">
      <c r="A369" s="302" t="s">
        <v>780</v>
      </c>
      <c r="B369" s="306" t="s">
        <v>781</v>
      </c>
      <c r="C369" s="304"/>
      <c r="D369" s="305"/>
      <c r="S369" s="271"/>
      <c r="T369" s="271"/>
      <c r="U369" s="271"/>
      <c r="V369" s="271"/>
    </row>
    <row r="370" spans="1:22" x14ac:dyDescent="0.2">
      <c r="A370" s="309"/>
      <c r="B370" s="310"/>
      <c r="C370" s="311"/>
      <c r="D370" s="311"/>
      <c r="S370" s="271"/>
      <c r="T370" s="271"/>
      <c r="U370" s="271"/>
      <c r="V370" s="271"/>
    </row>
    <row r="371" spans="1:22" ht="15.75" x14ac:dyDescent="0.2">
      <c r="A371" s="312" t="s">
        <v>782</v>
      </c>
      <c r="B371" s="313"/>
      <c r="S371" s="271"/>
      <c r="T371" s="271"/>
      <c r="U371" s="271"/>
      <c r="V371" s="271"/>
    </row>
    <row r="372" spans="1:22" x14ac:dyDescent="0.2">
      <c r="A372" s="314"/>
      <c r="B372" s="313"/>
      <c r="S372" s="271"/>
      <c r="T372" s="271"/>
      <c r="U372" s="271"/>
      <c r="V372" s="271"/>
    </row>
    <row r="373" spans="1:22" ht="15.75" x14ac:dyDescent="0.2">
      <c r="A373" s="315" t="s">
        <v>783</v>
      </c>
      <c r="B373" s="313"/>
    </row>
    <row r="374" spans="1:22" x14ac:dyDescent="0.2">
      <c r="A374" s="314"/>
      <c r="B374" s="313"/>
    </row>
    <row r="375" spans="1:22" x14ac:dyDescent="0.2">
      <c r="A375" s="316" t="s">
        <v>784</v>
      </c>
      <c r="B375" s="317"/>
      <c r="C375" s="318"/>
      <c r="D375" s="318"/>
      <c r="E375" s="319"/>
      <c r="F375" s="319"/>
      <c r="G375" s="319"/>
      <c r="H375" s="319"/>
      <c r="I375" s="319"/>
      <c r="J375" s="319"/>
      <c r="K375" s="319"/>
      <c r="L375" s="319"/>
      <c r="M375" s="319"/>
      <c r="N375" s="319"/>
      <c r="O375" s="319"/>
      <c r="P375" s="319"/>
      <c r="Q375" s="319"/>
      <c r="R375" s="319"/>
      <c r="S375" s="318"/>
      <c r="T375" s="318"/>
      <c r="U375" s="318"/>
      <c r="V375" s="318"/>
    </row>
    <row r="376" spans="1:22" x14ac:dyDescent="0.2">
      <c r="A376" s="316" t="s">
        <v>785</v>
      </c>
      <c r="B376" s="317"/>
      <c r="C376" s="318"/>
      <c r="D376" s="318"/>
      <c r="E376" s="319"/>
      <c r="F376" s="319"/>
      <c r="G376" s="319"/>
      <c r="H376" s="319"/>
      <c r="I376" s="319"/>
      <c r="J376" s="319"/>
      <c r="K376" s="319"/>
      <c r="L376" s="319"/>
      <c r="M376" s="319"/>
      <c r="N376" s="319"/>
      <c r="O376" s="319"/>
      <c r="P376" s="319"/>
      <c r="Q376" s="319"/>
      <c r="R376" s="319"/>
      <c r="S376" s="318"/>
      <c r="T376" s="318"/>
      <c r="U376" s="318"/>
      <c r="V376" s="318"/>
    </row>
    <row r="377" spans="1:22" x14ac:dyDescent="0.2">
      <c r="A377" s="314"/>
      <c r="B377" s="313"/>
    </row>
    <row r="378" spans="1:22" ht="15.75" x14ac:dyDescent="0.2">
      <c r="A378" s="315" t="s">
        <v>786</v>
      </c>
      <c r="B378" s="313"/>
    </row>
    <row r="379" spans="1:22" x14ac:dyDescent="0.2">
      <c r="A379" s="314"/>
      <c r="B379" s="313"/>
    </row>
    <row r="380" spans="1:22" x14ac:dyDescent="0.2">
      <c r="A380" s="481" t="s">
        <v>787</v>
      </c>
      <c r="B380" s="480"/>
      <c r="C380" s="480"/>
      <c r="D380" s="480"/>
      <c r="E380" s="480"/>
      <c r="F380" s="480"/>
      <c r="G380" s="480"/>
      <c r="H380" s="480"/>
      <c r="I380" s="480"/>
      <c r="J380" s="480"/>
      <c r="K380" s="480"/>
      <c r="L380" s="480"/>
      <c r="M380" s="480"/>
      <c r="N380" s="480"/>
      <c r="O380" s="480"/>
      <c r="P380" s="480"/>
      <c r="Q380" s="480"/>
      <c r="R380" s="480"/>
      <c r="S380" s="318"/>
      <c r="T380" s="318"/>
      <c r="U380" s="318"/>
      <c r="V380" s="318"/>
    </row>
    <row r="381" spans="1:22" x14ac:dyDescent="0.2">
      <c r="A381" s="314"/>
      <c r="B381" s="313"/>
    </row>
    <row r="382" spans="1:22" ht="15.75" x14ac:dyDescent="0.2">
      <c r="A382" s="315" t="s">
        <v>788</v>
      </c>
      <c r="B382" s="313"/>
    </row>
    <row r="383" spans="1:22" x14ac:dyDescent="0.2">
      <c r="A383" s="314"/>
      <c r="B383" s="313"/>
    </row>
    <row r="384" spans="1:22" x14ac:dyDescent="0.2">
      <c r="A384" s="482" t="s">
        <v>789</v>
      </c>
      <c r="B384" s="483"/>
      <c r="C384" s="483"/>
      <c r="D384" s="483"/>
      <c r="E384" s="483"/>
      <c r="F384" s="483"/>
      <c r="G384" s="483"/>
      <c r="H384" s="483"/>
      <c r="I384" s="483"/>
      <c r="J384" s="483"/>
      <c r="K384" s="483"/>
      <c r="L384" s="483"/>
      <c r="M384" s="483"/>
      <c r="N384" s="483"/>
      <c r="O384" s="483"/>
      <c r="P384" s="483"/>
      <c r="Q384" s="483"/>
      <c r="R384" s="483"/>
      <c r="S384" s="318"/>
      <c r="T384" s="318"/>
      <c r="U384" s="318"/>
      <c r="V384" s="318"/>
    </row>
    <row r="385" spans="1:22" x14ac:dyDescent="0.2">
      <c r="A385" s="314"/>
      <c r="B385" s="313"/>
    </row>
    <row r="386" spans="1:22" ht="15.75" x14ac:dyDescent="0.2">
      <c r="A386" s="315" t="s">
        <v>790</v>
      </c>
      <c r="B386" s="313"/>
    </row>
    <row r="387" spans="1:22" x14ac:dyDescent="0.2">
      <c r="A387" s="314"/>
      <c r="B387" s="313"/>
    </row>
    <row r="388" spans="1:22" x14ac:dyDescent="0.2">
      <c r="A388" s="320" t="s">
        <v>791</v>
      </c>
      <c r="B388" s="313"/>
      <c r="C388" s="287"/>
      <c r="D388" s="287"/>
      <c r="E388" s="288"/>
      <c r="F388" s="288"/>
      <c r="G388" s="288"/>
      <c r="H388" s="288"/>
      <c r="I388" s="288"/>
      <c r="J388" s="288"/>
      <c r="K388" s="288"/>
      <c r="L388" s="288"/>
      <c r="M388" s="288"/>
      <c r="N388" s="288"/>
      <c r="O388" s="288"/>
      <c r="P388" s="288"/>
      <c r="Q388" s="288"/>
      <c r="R388" s="288"/>
      <c r="S388" s="287"/>
      <c r="T388" s="287"/>
      <c r="U388" s="287"/>
      <c r="V388" s="287"/>
    </row>
    <row r="389" spans="1:22" x14ac:dyDescent="0.2">
      <c r="A389" s="320" t="s">
        <v>792</v>
      </c>
      <c r="B389" s="313"/>
      <c r="C389" s="287"/>
      <c r="D389" s="287"/>
      <c r="E389" s="288"/>
      <c r="F389" s="288"/>
      <c r="G389" s="288"/>
      <c r="H389" s="288"/>
      <c r="I389" s="288"/>
      <c r="J389" s="288"/>
      <c r="K389" s="288"/>
      <c r="L389" s="288"/>
      <c r="M389" s="288"/>
      <c r="N389" s="288"/>
      <c r="O389" s="288"/>
      <c r="P389" s="288"/>
      <c r="Q389" s="288"/>
      <c r="R389" s="288"/>
      <c r="S389" s="287"/>
      <c r="T389" s="287"/>
      <c r="U389" s="287"/>
      <c r="V389" s="287"/>
    </row>
    <row r="390" spans="1:22" x14ac:dyDescent="0.2">
      <c r="A390" s="320" t="s">
        <v>793</v>
      </c>
      <c r="B390" s="313"/>
      <c r="C390" s="287"/>
      <c r="D390" s="287"/>
      <c r="E390" s="288"/>
      <c r="F390" s="288"/>
      <c r="G390" s="288"/>
      <c r="H390" s="288"/>
      <c r="I390" s="288"/>
      <c r="J390" s="288"/>
      <c r="K390" s="288"/>
      <c r="L390" s="288"/>
      <c r="M390" s="288"/>
      <c r="N390" s="288"/>
      <c r="O390" s="288"/>
      <c r="P390" s="288"/>
      <c r="Q390" s="288"/>
      <c r="R390" s="288"/>
      <c r="S390" s="287"/>
      <c r="T390" s="287"/>
      <c r="U390" s="287"/>
      <c r="V390" s="287"/>
    </row>
    <row r="391" spans="1:22" x14ac:dyDescent="0.2">
      <c r="A391" s="314"/>
      <c r="B391" s="313"/>
    </row>
    <row r="392" spans="1:22" ht="15.75" x14ac:dyDescent="0.2">
      <c r="A392" s="315" t="s">
        <v>794</v>
      </c>
      <c r="B392" s="313"/>
    </row>
    <row r="393" spans="1:22" x14ac:dyDescent="0.2">
      <c r="A393" s="314"/>
      <c r="B393" s="313"/>
    </row>
    <row r="394" spans="1:22" x14ac:dyDescent="0.2">
      <c r="A394" s="320" t="s">
        <v>795</v>
      </c>
      <c r="B394" s="313"/>
      <c r="C394" s="287"/>
      <c r="D394" s="287"/>
      <c r="E394" s="288"/>
      <c r="F394" s="288"/>
      <c r="G394" s="288"/>
      <c r="H394" s="288"/>
      <c r="I394" s="288"/>
      <c r="J394" s="288"/>
      <c r="K394" s="288"/>
      <c r="L394" s="288"/>
      <c r="M394" s="288"/>
      <c r="N394" s="288"/>
      <c r="O394" s="288"/>
      <c r="P394" s="288"/>
      <c r="Q394" s="288"/>
      <c r="R394" s="288"/>
      <c r="S394" s="287"/>
      <c r="T394" s="287"/>
      <c r="U394" s="287"/>
      <c r="V394" s="287"/>
    </row>
    <row r="395" spans="1:22" x14ac:dyDescent="0.2">
      <c r="A395" s="321" t="s">
        <v>796</v>
      </c>
      <c r="B395" s="313"/>
      <c r="C395" s="287"/>
      <c r="D395" s="287"/>
      <c r="E395" s="288"/>
      <c r="F395" s="288"/>
      <c r="G395" s="288"/>
      <c r="H395" s="288"/>
      <c r="I395" s="288"/>
      <c r="J395" s="288"/>
      <c r="K395" s="288"/>
      <c r="L395" s="288"/>
      <c r="M395" s="288"/>
      <c r="N395" s="288"/>
      <c r="O395" s="288"/>
      <c r="P395" s="288"/>
      <c r="Q395" s="288"/>
      <c r="R395" s="288"/>
      <c r="S395" s="287"/>
      <c r="T395" s="287"/>
      <c r="U395" s="287"/>
      <c r="V395" s="287"/>
    </row>
    <row r="396" spans="1:22" x14ac:dyDescent="0.2">
      <c r="A396" s="321" t="s">
        <v>797</v>
      </c>
      <c r="B396" s="313"/>
      <c r="C396" s="287"/>
      <c r="D396" s="287"/>
      <c r="E396" s="288"/>
      <c r="F396" s="288"/>
      <c r="G396" s="288"/>
      <c r="H396" s="288"/>
      <c r="I396" s="288"/>
      <c r="J396" s="288"/>
      <c r="K396" s="288"/>
      <c r="L396" s="288"/>
      <c r="M396" s="288"/>
      <c r="N396" s="288"/>
      <c r="O396" s="288"/>
      <c r="P396" s="288"/>
      <c r="Q396" s="288"/>
      <c r="R396" s="288"/>
      <c r="S396" s="287"/>
      <c r="T396" s="287"/>
      <c r="U396" s="287"/>
      <c r="V396" s="287"/>
    </row>
  </sheetData>
  <autoFilter ref="A11:T340"/>
  <mergeCells count="4">
    <mergeCell ref="D9:Q9"/>
    <mergeCell ref="A348:R348"/>
    <mergeCell ref="A380:R380"/>
    <mergeCell ref="A384:R384"/>
  </mergeCells>
  <hyperlinks>
    <hyperlink ref="A8" location="Sommaire!A1" display="Sommaire"/>
    <hyperlink ref="C8" location="IRIS!A384" display="Définition"/>
  </hyperlinks>
  <pageMargins left="0.78740157480314965" right="0.78740157480314965" top="0.98425196850393704" bottom="0.98425196850393704" header="0.51181102362204722" footer="0.51181102362204722"/>
  <pageSetup paperSize="9" scale="35" fitToHeight="4" orientation="landscape" horizontalDpi="300" verticalDpi="300" r:id="rId1"/>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5"/>
  <sheetViews>
    <sheetView showGridLines="0" zoomScale="90" zoomScaleNormal="90" workbookViewId="0">
      <pane ySplit="12" topLeftCell="A13" activePane="bottomLeft" state="frozenSplit"/>
      <selection activeCell="A5" sqref="A5"/>
      <selection pane="bottomLeft" activeCell="A7" sqref="A7"/>
    </sheetView>
  </sheetViews>
  <sheetFormatPr baseColWidth="10" defaultColWidth="12.5703125" defaultRowHeight="12.75" x14ac:dyDescent="0.2"/>
  <cols>
    <col min="1" max="1" width="15.140625" style="322" customWidth="1"/>
    <col min="2" max="2" width="25" style="322" customWidth="1"/>
    <col min="3" max="4" width="17.28515625" style="322" customWidth="1"/>
    <col min="5" max="6" width="10.85546875" style="322" customWidth="1"/>
    <col min="7" max="7" width="14.28515625" style="323" customWidth="1"/>
    <col min="8" max="8" width="13.42578125" style="323" customWidth="1"/>
    <col min="9" max="9" width="16.5703125" style="323" customWidth="1"/>
    <col min="10" max="11" width="13.85546875" style="323" bestFit="1" customWidth="1"/>
    <col min="12" max="12" width="14.28515625" style="323" bestFit="1" customWidth="1"/>
    <col min="13" max="13" width="14" style="323" bestFit="1" customWidth="1"/>
    <col min="14" max="14" width="14.5703125" style="323" bestFit="1" customWidth="1"/>
    <col min="15" max="15" width="14" style="323" bestFit="1" customWidth="1"/>
    <col min="16" max="16" width="14.42578125" style="323" bestFit="1" customWidth="1"/>
    <col min="17" max="17" width="14.5703125" style="323" bestFit="1" customWidth="1"/>
    <col min="18" max="18" width="11.5703125" style="323" bestFit="1" customWidth="1"/>
    <col min="19" max="21" width="15" style="323" customWidth="1"/>
    <col min="22" max="238" width="12.5703125" style="322"/>
    <col min="239" max="239" width="15.140625" style="322" customWidth="1"/>
    <col min="240" max="240" width="25" style="322" customWidth="1"/>
    <col min="241" max="241" width="14.140625" style="322" bestFit="1" customWidth="1"/>
    <col min="242" max="242" width="17.28515625" style="322" customWidth="1"/>
    <col min="243" max="243" width="10.85546875" style="322" bestFit="1" customWidth="1"/>
    <col min="244" max="244" width="14.28515625" style="322" customWidth="1"/>
    <col min="245" max="245" width="13.42578125" style="322" customWidth="1"/>
    <col min="246" max="246" width="16.5703125" style="322" customWidth="1"/>
    <col min="247" max="248" width="13.85546875" style="322" bestFit="1" customWidth="1"/>
    <col min="249" max="249" width="14.28515625" style="322" bestFit="1" customWidth="1"/>
    <col min="250" max="250" width="14" style="322" bestFit="1" customWidth="1"/>
    <col min="251" max="251" width="14.5703125" style="322" bestFit="1" customWidth="1"/>
    <col min="252" max="252" width="14" style="322" bestFit="1" customWidth="1"/>
    <col min="253" max="253" width="14.42578125" style="322" bestFit="1" customWidth="1"/>
    <col min="254" max="254" width="14.5703125" style="322" bestFit="1" customWidth="1"/>
    <col min="255" max="255" width="11.5703125" style="322" bestFit="1" customWidth="1"/>
    <col min="256" max="258" width="15" style="322" customWidth="1"/>
    <col min="259" max="494" width="12.5703125" style="322"/>
    <col min="495" max="495" width="15.140625" style="322" customWidth="1"/>
    <col min="496" max="496" width="25" style="322" customWidth="1"/>
    <col min="497" max="497" width="14.140625" style="322" bestFit="1" customWidth="1"/>
    <col min="498" max="498" width="17.28515625" style="322" customWidth="1"/>
    <col min="499" max="499" width="10.85546875" style="322" bestFit="1" customWidth="1"/>
    <col min="500" max="500" width="14.28515625" style="322" customWidth="1"/>
    <col min="501" max="501" width="13.42578125" style="322" customWidth="1"/>
    <col min="502" max="502" width="16.5703125" style="322" customWidth="1"/>
    <col min="503" max="504" width="13.85546875" style="322" bestFit="1" customWidth="1"/>
    <col min="505" max="505" width="14.28515625" style="322" bestFit="1" customWidth="1"/>
    <col min="506" max="506" width="14" style="322" bestFit="1" customWidth="1"/>
    <col min="507" max="507" width="14.5703125" style="322" bestFit="1" customWidth="1"/>
    <col min="508" max="508" width="14" style="322" bestFit="1" customWidth="1"/>
    <col min="509" max="509" width="14.42578125" style="322" bestFit="1" customWidth="1"/>
    <col min="510" max="510" width="14.5703125" style="322" bestFit="1" customWidth="1"/>
    <col min="511" max="511" width="11.5703125" style="322" bestFit="1" customWidth="1"/>
    <col min="512" max="514" width="15" style="322" customWidth="1"/>
    <col min="515" max="750" width="12.5703125" style="322"/>
    <col min="751" max="751" width="15.140625" style="322" customWidth="1"/>
    <col min="752" max="752" width="25" style="322" customWidth="1"/>
    <col min="753" max="753" width="14.140625" style="322" bestFit="1" customWidth="1"/>
    <col min="754" max="754" width="17.28515625" style="322" customWidth="1"/>
    <col min="755" max="755" width="10.85546875" style="322" bestFit="1" customWidth="1"/>
    <col min="756" max="756" width="14.28515625" style="322" customWidth="1"/>
    <col min="757" max="757" width="13.42578125" style="322" customWidth="1"/>
    <col min="758" max="758" width="16.5703125" style="322" customWidth="1"/>
    <col min="759" max="760" width="13.85546875" style="322" bestFit="1" customWidth="1"/>
    <col min="761" max="761" width="14.28515625" style="322" bestFit="1" customWidth="1"/>
    <col min="762" max="762" width="14" style="322" bestFit="1" customWidth="1"/>
    <col min="763" max="763" width="14.5703125" style="322" bestFit="1" customWidth="1"/>
    <col min="764" max="764" width="14" style="322" bestFit="1" customWidth="1"/>
    <col min="765" max="765" width="14.42578125" style="322" bestFit="1" customWidth="1"/>
    <col min="766" max="766" width="14.5703125" style="322" bestFit="1" customWidth="1"/>
    <col min="767" max="767" width="11.5703125" style="322" bestFit="1" customWidth="1"/>
    <col min="768" max="770" width="15" style="322" customWidth="1"/>
    <col min="771" max="1006" width="12.5703125" style="322"/>
    <col min="1007" max="1007" width="15.140625" style="322" customWidth="1"/>
    <col min="1008" max="1008" width="25" style="322" customWidth="1"/>
    <col min="1009" max="1009" width="14.140625" style="322" bestFit="1" customWidth="1"/>
    <col min="1010" max="1010" width="17.28515625" style="322" customWidth="1"/>
    <col min="1011" max="1011" width="10.85546875" style="322" bestFit="1" customWidth="1"/>
    <col min="1012" max="1012" width="14.28515625" style="322" customWidth="1"/>
    <col min="1013" max="1013" width="13.42578125" style="322" customWidth="1"/>
    <col min="1014" max="1014" width="16.5703125" style="322" customWidth="1"/>
    <col min="1015" max="1016" width="13.85546875" style="322" bestFit="1" customWidth="1"/>
    <col min="1017" max="1017" width="14.28515625" style="322" bestFit="1" customWidth="1"/>
    <col min="1018" max="1018" width="14" style="322" bestFit="1" customWidth="1"/>
    <col min="1019" max="1019" width="14.5703125" style="322" bestFit="1" customWidth="1"/>
    <col min="1020" max="1020" width="14" style="322" bestFit="1" customWidth="1"/>
    <col min="1021" max="1021" width="14.42578125" style="322" bestFit="1" customWidth="1"/>
    <col min="1022" max="1022" width="14.5703125" style="322" bestFit="1" customWidth="1"/>
    <col min="1023" max="1023" width="11.5703125" style="322" bestFit="1" customWidth="1"/>
    <col min="1024" max="1026" width="15" style="322" customWidth="1"/>
    <col min="1027" max="1262" width="12.5703125" style="322"/>
    <col min="1263" max="1263" width="15.140625" style="322" customWidth="1"/>
    <col min="1264" max="1264" width="25" style="322" customWidth="1"/>
    <col min="1265" max="1265" width="14.140625" style="322" bestFit="1" customWidth="1"/>
    <col min="1266" max="1266" width="17.28515625" style="322" customWidth="1"/>
    <col min="1267" max="1267" width="10.85546875" style="322" bestFit="1" customWidth="1"/>
    <col min="1268" max="1268" width="14.28515625" style="322" customWidth="1"/>
    <col min="1269" max="1269" width="13.42578125" style="322" customWidth="1"/>
    <col min="1270" max="1270" width="16.5703125" style="322" customWidth="1"/>
    <col min="1271" max="1272" width="13.85546875" style="322" bestFit="1" customWidth="1"/>
    <col min="1273" max="1273" width="14.28515625" style="322" bestFit="1" customWidth="1"/>
    <col min="1274" max="1274" width="14" style="322" bestFit="1" customWidth="1"/>
    <col min="1275" max="1275" width="14.5703125" style="322" bestFit="1" customWidth="1"/>
    <col min="1276" max="1276" width="14" style="322" bestFit="1" customWidth="1"/>
    <col min="1277" max="1277" width="14.42578125" style="322" bestFit="1" customWidth="1"/>
    <col min="1278" max="1278" width="14.5703125" style="322" bestFit="1" customWidth="1"/>
    <col min="1279" max="1279" width="11.5703125" style="322" bestFit="1" customWidth="1"/>
    <col min="1280" max="1282" width="15" style="322" customWidth="1"/>
    <col min="1283" max="1518" width="12.5703125" style="322"/>
    <col min="1519" max="1519" width="15.140625" style="322" customWidth="1"/>
    <col min="1520" max="1520" width="25" style="322" customWidth="1"/>
    <col min="1521" max="1521" width="14.140625" style="322" bestFit="1" customWidth="1"/>
    <col min="1522" max="1522" width="17.28515625" style="322" customWidth="1"/>
    <col min="1523" max="1523" width="10.85546875" style="322" bestFit="1" customWidth="1"/>
    <col min="1524" max="1524" width="14.28515625" style="322" customWidth="1"/>
    <col min="1525" max="1525" width="13.42578125" style="322" customWidth="1"/>
    <col min="1526" max="1526" width="16.5703125" style="322" customWidth="1"/>
    <col min="1527" max="1528" width="13.85546875" style="322" bestFit="1" customWidth="1"/>
    <col min="1529" max="1529" width="14.28515625" style="322" bestFit="1" customWidth="1"/>
    <col min="1530" max="1530" width="14" style="322" bestFit="1" customWidth="1"/>
    <col min="1531" max="1531" width="14.5703125" style="322" bestFit="1" customWidth="1"/>
    <col min="1532" max="1532" width="14" style="322" bestFit="1" customWidth="1"/>
    <col min="1533" max="1533" width="14.42578125" style="322" bestFit="1" customWidth="1"/>
    <col min="1534" max="1534" width="14.5703125" style="322" bestFit="1" customWidth="1"/>
    <col min="1535" max="1535" width="11.5703125" style="322" bestFit="1" customWidth="1"/>
    <col min="1536" max="1538" width="15" style="322" customWidth="1"/>
    <col min="1539" max="1774" width="12.5703125" style="322"/>
    <col min="1775" max="1775" width="15.140625" style="322" customWidth="1"/>
    <col min="1776" max="1776" width="25" style="322" customWidth="1"/>
    <col min="1777" max="1777" width="14.140625" style="322" bestFit="1" customWidth="1"/>
    <col min="1778" max="1778" width="17.28515625" style="322" customWidth="1"/>
    <col min="1779" max="1779" width="10.85546875" style="322" bestFit="1" customWidth="1"/>
    <col min="1780" max="1780" width="14.28515625" style="322" customWidth="1"/>
    <col min="1781" max="1781" width="13.42578125" style="322" customWidth="1"/>
    <col min="1782" max="1782" width="16.5703125" style="322" customWidth="1"/>
    <col min="1783" max="1784" width="13.85546875" style="322" bestFit="1" customWidth="1"/>
    <col min="1785" max="1785" width="14.28515625" style="322" bestFit="1" customWidth="1"/>
    <col min="1786" max="1786" width="14" style="322" bestFit="1" customWidth="1"/>
    <col min="1787" max="1787" width="14.5703125" style="322" bestFit="1" customWidth="1"/>
    <col min="1788" max="1788" width="14" style="322" bestFit="1" customWidth="1"/>
    <col min="1789" max="1789" width="14.42578125" style="322" bestFit="1" customWidth="1"/>
    <col min="1790" max="1790" width="14.5703125" style="322" bestFit="1" customWidth="1"/>
    <col min="1791" max="1791" width="11.5703125" style="322" bestFit="1" customWidth="1"/>
    <col min="1792" max="1794" width="15" style="322" customWidth="1"/>
    <col min="1795" max="2030" width="12.5703125" style="322"/>
    <col min="2031" max="2031" width="15.140625" style="322" customWidth="1"/>
    <col min="2032" max="2032" width="25" style="322" customWidth="1"/>
    <col min="2033" max="2033" width="14.140625" style="322" bestFit="1" customWidth="1"/>
    <col min="2034" max="2034" width="17.28515625" style="322" customWidth="1"/>
    <col min="2035" max="2035" width="10.85546875" style="322" bestFit="1" customWidth="1"/>
    <col min="2036" max="2036" width="14.28515625" style="322" customWidth="1"/>
    <col min="2037" max="2037" width="13.42578125" style="322" customWidth="1"/>
    <col min="2038" max="2038" width="16.5703125" style="322" customWidth="1"/>
    <col min="2039" max="2040" width="13.85546875" style="322" bestFit="1" customWidth="1"/>
    <col min="2041" max="2041" width="14.28515625" style="322" bestFit="1" customWidth="1"/>
    <col min="2042" max="2042" width="14" style="322" bestFit="1" customWidth="1"/>
    <col min="2043" max="2043" width="14.5703125" style="322" bestFit="1" customWidth="1"/>
    <col min="2044" max="2044" width="14" style="322" bestFit="1" customWidth="1"/>
    <col min="2045" max="2045" width="14.42578125" style="322" bestFit="1" customWidth="1"/>
    <col min="2046" max="2046" width="14.5703125" style="322" bestFit="1" customWidth="1"/>
    <col min="2047" max="2047" width="11.5703125" style="322" bestFit="1" customWidth="1"/>
    <col min="2048" max="2050" width="15" style="322" customWidth="1"/>
    <col min="2051" max="2286" width="12.5703125" style="322"/>
    <col min="2287" max="2287" width="15.140625" style="322" customWidth="1"/>
    <col min="2288" max="2288" width="25" style="322" customWidth="1"/>
    <col min="2289" max="2289" width="14.140625" style="322" bestFit="1" customWidth="1"/>
    <col min="2290" max="2290" width="17.28515625" style="322" customWidth="1"/>
    <col min="2291" max="2291" width="10.85546875" style="322" bestFit="1" customWidth="1"/>
    <col min="2292" max="2292" width="14.28515625" style="322" customWidth="1"/>
    <col min="2293" max="2293" width="13.42578125" style="322" customWidth="1"/>
    <col min="2294" max="2294" width="16.5703125" style="322" customWidth="1"/>
    <col min="2295" max="2296" width="13.85546875" style="322" bestFit="1" customWidth="1"/>
    <col min="2297" max="2297" width="14.28515625" style="322" bestFit="1" customWidth="1"/>
    <col min="2298" max="2298" width="14" style="322" bestFit="1" customWidth="1"/>
    <col min="2299" max="2299" width="14.5703125" style="322" bestFit="1" customWidth="1"/>
    <col min="2300" max="2300" width="14" style="322" bestFit="1" customWidth="1"/>
    <col min="2301" max="2301" width="14.42578125" style="322" bestFit="1" customWidth="1"/>
    <col min="2302" max="2302" width="14.5703125" style="322" bestFit="1" customWidth="1"/>
    <col min="2303" max="2303" width="11.5703125" style="322" bestFit="1" customWidth="1"/>
    <col min="2304" max="2306" width="15" style="322" customWidth="1"/>
    <col min="2307" max="2542" width="12.5703125" style="322"/>
    <col min="2543" max="2543" width="15.140625" style="322" customWidth="1"/>
    <col min="2544" max="2544" width="25" style="322" customWidth="1"/>
    <col min="2545" max="2545" width="14.140625" style="322" bestFit="1" customWidth="1"/>
    <col min="2546" max="2546" width="17.28515625" style="322" customWidth="1"/>
    <col min="2547" max="2547" width="10.85546875" style="322" bestFit="1" customWidth="1"/>
    <col min="2548" max="2548" width="14.28515625" style="322" customWidth="1"/>
    <col min="2549" max="2549" width="13.42578125" style="322" customWidth="1"/>
    <col min="2550" max="2550" width="16.5703125" style="322" customWidth="1"/>
    <col min="2551" max="2552" width="13.85546875" style="322" bestFit="1" customWidth="1"/>
    <col min="2553" max="2553" width="14.28515625" style="322" bestFit="1" customWidth="1"/>
    <col min="2554" max="2554" width="14" style="322" bestFit="1" customWidth="1"/>
    <col min="2555" max="2555" width="14.5703125" style="322" bestFit="1" customWidth="1"/>
    <col min="2556" max="2556" width="14" style="322" bestFit="1" customWidth="1"/>
    <col min="2557" max="2557" width="14.42578125" style="322" bestFit="1" customWidth="1"/>
    <col min="2558" max="2558" width="14.5703125" style="322" bestFit="1" customWidth="1"/>
    <col min="2559" max="2559" width="11.5703125" style="322" bestFit="1" customWidth="1"/>
    <col min="2560" max="2562" width="15" style="322" customWidth="1"/>
    <col min="2563" max="2798" width="12.5703125" style="322"/>
    <col min="2799" max="2799" width="15.140625" style="322" customWidth="1"/>
    <col min="2800" max="2800" width="25" style="322" customWidth="1"/>
    <col min="2801" max="2801" width="14.140625" style="322" bestFit="1" customWidth="1"/>
    <col min="2802" max="2802" width="17.28515625" style="322" customWidth="1"/>
    <col min="2803" max="2803" width="10.85546875" style="322" bestFit="1" customWidth="1"/>
    <col min="2804" max="2804" width="14.28515625" style="322" customWidth="1"/>
    <col min="2805" max="2805" width="13.42578125" style="322" customWidth="1"/>
    <col min="2806" max="2806" width="16.5703125" style="322" customWidth="1"/>
    <col min="2807" max="2808" width="13.85546875" style="322" bestFit="1" customWidth="1"/>
    <col min="2809" max="2809" width="14.28515625" style="322" bestFit="1" customWidth="1"/>
    <col min="2810" max="2810" width="14" style="322" bestFit="1" customWidth="1"/>
    <col min="2811" max="2811" width="14.5703125" style="322" bestFit="1" customWidth="1"/>
    <col min="2812" max="2812" width="14" style="322" bestFit="1" customWidth="1"/>
    <col min="2813" max="2813" width="14.42578125" style="322" bestFit="1" customWidth="1"/>
    <col min="2814" max="2814" width="14.5703125" style="322" bestFit="1" customWidth="1"/>
    <col min="2815" max="2815" width="11.5703125" style="322" bestFit="1" customWidth="1"/>
    <col min="2816" max="2818" width="15" style="322" customWidth="1"/>
    <col min="2819" max="3054" width="12.5703125" style="322"/>
    <col min="3055" max="3055" width="15.140625" style="322" customWidth="1"/>
    <col min="3056" max="3056" width="25" style="322" customWidth="1"/>
    <col min="3057" max="3057" width="14.140625" style="322" bestFit="1" customWidth="1"/>
    <col min="3058" max="3058" width="17.28515625" style="322" customWidth="1"/>
    <col min="3059" max="3059" width="10.85546875" style="322" bestFit="1" customWidth="1"/>
    <col min="3060" max="3060" width="14.28515625" style="322" customWidth="1"/>
    <col min="3061" max="3061" width="13.42578125" style="322" customWidth="1"/>
    <col min="3062" max="3062" width="16.5703125" style="322" customWidth="1"/>
    <col min="3063" max="3064" width="13.85546875" style="322" bestFit="1" customWidth="1"/>
    <col min="3065" max="3065" width="14.28515625" style="322" bestFit="1" customWidth="1"/>
    <col min="3066" max="3066" width="14" style="322" bestFit="1" customWidth="1"/>
    <col min="3067" max="3067" width="14.5703125" style="322" bestFit="1" customWidth="1"/>
    <col min="3068" max="3068" width="14" style="322" bestFit="1" customWidth="1"/>
    <col min="3069" max="3069" width="14.42578125" style="322" bestFit="1" customWidth="1"/>
    <col min="3070" max="3070" width="14.5703125" style="322" bestFit="1" customWidth="1"/>
    <col min="3071" max="3071" width="11.5703125" style="322" bestFit="1" customWidth="1"/>
    <col min="3072" max="3074" width="15" style="322" customWidth="1"/>
    <col min="3075" max="3310" width="12.5703125" style="322"/>
    <col min="3311" max="3311" width="15.140625" style="322" customWidth="1"/>
    <col min="3312" max="3312" width="25" style="322" customWidth="1"/>
    <col min="3313" max="3313" width="14.140625" style="322" bestFit="1" customWidth="1"/>
    <col min="3314" max="3314" width="17.28515625" style="322" customWidth="1"/>
    <col min="3315" max="3315" width="10.85546875" style="322" bestFit="1" customWidth="1"/>
    <col min="3316" max="3316" width="14.28515625" style="322" customWidth="1"/>
    <col min="3317" max="3317" width="13.42578125" style="322" customWidth="1"/>
    <col min="3318" max="3318" width="16.5703125" style="322" customWidth="1"/>
    <col min="3319" max="3320" width="13.85546875" style="322" bestFit="1" customWidth="1"/>
    <col min="3321" max="3321" width="14.28515625" style="322" bestFit="1" customWidth="1"/>
    <col min="3322" max="3322" width="14" style="322" bestFit="1" customWidth="1"/>
    <col min="3323" max="3323" width="14.5703125" style="322" bestFit="1" customWidth="1"/>
    <col min="3324" max="3324" width="14" style="322" bestFit="1" customWidth="1"/>
    <col min="3325" max="3325" width="14.42578125" style="322" bestFit="1" customWidth="1"/>
    <col min="3326" max="3326" width="14.5703125" style="322" bestFit="1" customWidth="1"/>
    <col min="3327" max="3327" width="11.5703125" style="322" bestFit="1" customWidth="1"/>
    <col min="3328" max="3330" width="15" style="322" customWidth="1"/>
    <col min="3331" max="3566" width="12.5703125" style="322"/>
    <col min="3567" max="3567" width="15.140625" style="322" customWidth="1"/>
    <col min="3568" max="3568" width="25" style="322" customWidth="1"/>
    <col min="3569" max="3569" width="14.140625" style="322" bestFit="1" customWidth="1"/>
    <col min="3570" max="3570" width="17.28515625" style="322" customWidth="1"/>
    <col min="3571" max="3571" width="10.85546875" style="322" bestFit="1" customWidth="1"/>
    <col min="3572" max="3572" width="14.28515625" style="322" customWidth="1"/>
    <col min="3573" max="3573" width="13.42578125" style="322" customWidth="1"/>
    <col min="3574" max="3574" width="16.5703125" style="322" customWidth="1"/>
    <col min="3575" max="3576" width="13.85546875" style="322" bestFit="1" customWidth="1"/>
    <col min="3577" max="3577" width="14.28515625" style="322" bestFit="1" customWidth="1"/>
    <col min="3578" max="3578" width="14" style="322" bestFit="1" customWidth="1"/>
    <col min="3579" max="3579" width="14.5703125" style="322" bestFit="1" customWidth="1"/>
    <col min="3580" max="3580" width="14" style="322" bestFit="1" customWidth="1"/>
    <col min="3581" max="3581" width="14.42578125" style="322" bestFit="1" customWidth="1"/>
    <col min="3582" max="3582" width="14.5703125" style="322" bestFit="1" customWidth="1"/>
    <col min="3583" max="3583" width="11.5703125" style="322" bestFit="1" customWidth="1"/>
    <col min="3584" max="3586" width="15" style="322" customWidth="1"/>
    <col min="3587" max="3822" width="12.5703125" style="322"/>
    <col min="3823" max="3823" width="15.140625" style="322" customWidth="1"/>
    <col min="3824" max="3824" width="25" style="322" customWidth="1"/>
    <col min="3825" max="3825" width="14.140625" style="322" bestFit="1" customWidth="1"/>
    <col min="3826" max="3826" width="17.28515625" style="322" customWidth="1"/>
    <col min="3827" max="3827" width="10.85546875" style="322" bestFit="1" customWidth="1"/>
    <col min="3828" max="3828" width="14.28515625" style="322" customWidth="1"/>
    <col min="3829" max="3829" width="13.42578125" style="322" customWidth="1"/>
    <col min="3830" max="3830" width="16.5703125" style="322" customWidth="1"/>
    <col min="3831" max="3832" width="13.85546875" style="322" bestFit="1" customWidth="1"/>
    <col min="3833" max="3833" width="14.28515625" style="322" bestFit="1" customWidth="1"/>
    <col min="3834" max="3834" width="14" style="322" bestFit="1" customWidth="1"/>
    <col min="3835" max="3835" width="14.5703125" style="322" bestFit="1" customWidth="1"/>
    <col min="3836" max="3836" width="14" style="322" bestFit="1" customWidth="1"/>
    <col min="3837" max="3837" width="14.42578125" style="322" bestFit="1" customWidth="1"/>
    <col min="3838" max="3838" width="14.5703125" style="322" bestFit="1" customWidth="1"/>
    <col min="3839" max="3839" width="11.5703125" style="322" bestFit="1" customWidth="1"/>
    <col min="3840" max="3842" width="15" style="322" customWidth="1"/>
    <col min="3843" max="4078" width="12.5703125" style="322"/>
    <col min="4079" max="4079" width="15.140625" style="322" customWidth="1"/>
    <col min="4080" max="4080" width="25" style="322" customWidth="1"/>
    <col min="4081" max="4081" width="14.140625" style="322" bestFit="1" customWidth="1"/>
    <col min="4082" max="4082" width="17.28515625" style="322" customWidth="1"/>
    <col min="4083" max="4083" width="10.85546875" style="322" bestFit="1" customWidth="1"/>
    <col min="4084" max="4084" width="14.28515625" style="322" customWidth="1"/>
    <col min="4085" max="4085" width="13.42578125" style="322" customWidth="1"/>
    <col min="4086" max="4086" width="16.5703125" style="322" customWidth="1"/>
    <col min="4087" max="4088" width="13.85546875" style="322" bestFit="1" customWidth="1"/>
    <col min="4089" max="4089" width="14.28515625" style="322" bestFit="1" customWidth="1"/>
    <col min="4090" max="4090" width="14" style="322" bestFit="1" customWidth="1"/>
    <col min="4091" max="4091" width="14.5703125" style="322" bestFit="1" customWidth="1"/>
    <col min="4092" max="4092" width="14" style="322" bestFit="1" customWidth="1"/>
    <col min="4093" max="4093" width="14.42578125" style="322" bestFit="1" customWidth="1"/>
    <col min="4094" max="4094" width="14.5703125" style="322" bestFit="1" customWidth="1"/>
    <col min="4095" max="4095" width="11.5703125" style="322" bestFit="1" customWidth="1"/>
    <col min="4096" max="4098" width="15" style="322" customWidth="1"/>
    <col min="4099" max="4334" width="12.5703125" style="322"/>
    <col min="4335" max="4335" width="15.140625" style="322" customWidth="1"/>
    <col min="4336" max="4336" width="25" style="322" customWidth="1"/>
    <col min="4337" max="4337" width="14.140625" style="322" bestFit="1" customWidth="1"/>
    <col min="4338" max="4338" width="17.28515625" style="322" customWidth="1"/>
    <col min="4339" max="4339" width="10.85546875" style="322" bestFit="1" customWidth="1"/>
    <col min="4340" max="4340" width="14.28515625" style="322" customWidth="1"/>
    <col min="4341" max="4341" width="13.42578125" style="322" customWidth="1"/>
    <col min="4342" max="4342" width="16.5703125" style="322" customWidth="1"/>
    <col min="4343" max="4344" width="13.85546875" style="322" bestFit="1" customWidth="1"/>
    <col min="4345" max="4345" width="14.28515625" style="322" bestFit="1" customWidth="1"/>
    <col min="4346" max="4346" width="14" style="322" bestFit="1" customWidth="1"/>
    <col min="4347" max="4347" width="14.5703125" style="322" bestFit="1" customWidth="1"/>
    <col min="4348" max="4348" width="14" style="322" bestFit="1" customWidth="1"/>
    <col min="4349" max="4349" width="14.42578125" style="322" bestFit="1" customWidth="1"/>
    <col min="4350" max="4350" width="14.5703125" style="322" bestFit="1" customWidth="1"/>
    <col min="4351" max="4351" width="11.5703125" style="322" bestFit="1" customWidth="1"/>
    <col min="4352" max="4354" width="15" style="322" customWidth="1"/>
    <col min="4355" max="4590" width="12.5703125" style="322"/>
    <col min="4591" max="4591" width="15.140625" style="322" customWidth="1"/>
    <col min="4592" max="4592" width="25" style="322" customWidth="1"/>
    <col min="4593" max="4593" width="14.140625" style="322" bestFit="1" customWidth="1"/>
    <col min="4594" max="4594" width="17.28515625" style="322" customWidth="1"/>
    <col min="4595" max="4595" width="10.85546875" style="322" bestFit="1" customWidth="1"/>
    <col min="4596" max="4596" width="14.28515625" style="322" customWidth="1"/>
    <col min="4597" max="4597" width="13.42578125" style="322" customWidth="1"/>
    <col min="4598" max="4598" width="16.5703125" style="322" customWidth="1"/>
    <col min="4599" max="4600" width="13.85546875" style="322" bestFit="1" customWidth="1"/>
    <col min="4601" max="4601" width="14.28515625" style="322" bestFit="1" customWidth="1"/>
    <col min="4602" max="4602" width="14" style="322" bestFit="1" customWidth="1"/>
    <col min="4603" max="4603" width="14.5703125" style="322" bestFit="1" customWidth="1"/>
    <col min="4604" max="4604" width="14" style="322" bestFit="1" customWidth="1"/>
    <col min="4605" max="4605" width="14.42578125" style="322" bestFit="1" customWidth="1"/>
    <col min="4606" max="4606" width="14.5703125" style="322" bestFit="1" customWidth="1"/>
    <col min="4607" max="4607" width="11.5703125" style="322" bestFit="1" customWidth="1"/>
    <col min="4608" max="4610" width="15" style="322" customWidth="1"/>
    <col min="4611" max="4846" width="12.5703125" style="322"/>
    <col min="4847" max="4847" width="15.140625" style="322" customWidth="1"/>
    <col min="4848" max="4848" width="25" style="322" customWidth="1"/>
    <col min="4849" max="4849" width="14.140625" style="322" bestFit="1" customWidth="1"/>
    <col min="4850" max="4850" width="17.28515625" style="322" customWidth="1"/>
    <col min="4851" max="4851" width="10.85546875" style="322" bestFit="1" customWidth="1"/>
    <col min="4852" max="4852" width="14.28515625" style="322" customWidth="1"/>
    <col min="4853" max="4853" width="13.42578125" style="322" customWidth="1"/>
    <col min="4854" max="4854" width="16.5703125" style="322" customWidth="1"/>
    <col min="4855" max="4856" width="13.85546875" style="322" bestFit="1" customWidth="1"/>
    <col min="4857" max="4857" width="14.28515625" style="322" bestFit="1" customWidth="1"/>
    <col min="4858" max="4858" width="14" style="322" bestFit="1" customWidth="1"/>
    <col min="4859" max="4859" width="14.5703125" style="322" bestFit="1" customWidth="1"/>
    <col min="4860" max="4860" width="14" style="322" bestFit="1" customWidth="1"/>
    <col min="4861" max="4861" width="14.42578125" style="322" bestFit="1" customWidth="1"/>
    <col min="4862" max="4862" width="14.5703125" style="322" bestFit="1" customWidth="1"/>
    <col min="4863" max="4863" width="11.5703125" style="322" bestFit="1" customWidth="1"/>
    <col min="4864" max="4866" width="15" style="322" customWidth="1"/>
    <col min="4867" max="5102" width="12.5703125" style="322"/>
    <col min="5103" max="5103" width="15.140625" style="322" customWidth="1"/>
    <col min="5104" max="5104" width="25" style="322" customWidth="1"/>
    <col min="5105" max="5105" width="14.140625" style="322" bestFit="1" customWidth="1"/>
    <col min="5106" max="5106" width="17.28515625" style="322" customWidth="1"/>
    <col min="5107" max="5107" width="10.85546875" style="322" bestFit="1" customWidth="1"/>
    <col min="5108" max="5108" width="14.28515625" style="322" customWidth="1"/>
    <col min="5109" max="5109" width="13.42578125" style="322" customWidth="1"/>
    <col min="5110" max="5110" width="16.5703125" style="322" customWidth="1"/>
    <col min="5111" max="5112" width="13.85546875" style="322" bestFit="1" customWidth="1"/>
    <col min="5113" max="5113" width="14.28515625" style="322" bestFit="1" customWidth="1"/>
    <col min="5114" max="5114" width="14" style="322" bestFit="1" customWidth="1"/>
    <col min="5115" max="5115" width="14.5703125" style="322" bestFit="1" customWidth="1"/>
    <col min="5116" max="5116" width="14" style="322" bestFit="1" customWidth="1"/>
    <col min="5117" max="5117" width="14.42578125" style="322" bestFit="1" customWidth="1"/>
    <col min="5118" max="5118" width="14.5703125" style="322" bestFit="1" customWidth="1"/>
    <col min="5119" max="5119" width="11.5703125" style="322" bestFit="1" customWidth="1"/>
    <col min="5120" max="5122" width="15" style="322" customWidth="1"/>
    <col min="5123" max="5358" width="12.5703125" style="322"/>
    <col min="5359" max="5359" width="15.140625" style="322" customWidth="1"/>
    <col min="5360" max="5360" width="25" style="322" customWidth="1"/>
    <col min="5361" max="5361" width="14.140625" style="322" bestFit="1" customWidth="1"/>
    <col min="5362" max="5362" width="17.28515625" style="322" customWidth="1"/>
    <col min="5363" max="5363" width="10.85546875" style="322" bestFit="1" customWidth="1"/>
    <col min="5364" max="5364" width="14.28515625" style="322" customWidth="1"/>
    <col min="5365" max="5365" width="13.42578125" style="322" customWidth="1"/>
    <col min="5366" max="5366" width="16.5703125" style="322" customWidth="1"/>
    <col min="5367" max="5368" width="13.85546875" style="322" bestFit="1" customWidth="1"/>
    <col min="5369" max="5369" width="14.28515625" style="322" bestFit="1" customWidth="1"/>
    <col min="5370" max="5370" width="14" style="322" bestFit="1" customWidth="1"/>
    <col min="5371" max="5371" width="14.5703125" style="322" bestFit="1" customWidth="1"/>
    <col min="5372" max="5372" width="14" style="322" bestFit="1" customWidth="1"/>
    <col min="5373" max="5373" width="14.42578125" style="322" bestFit="1" customWidth="1"/>
    <col min="5374" max="5374" width="14.5703125" style="322" bestFit="1" customWidth="1"/>
    <col min="5375" max="5375" width="11.5703125" style="322" bestFit="1" customWidth="1"/>
    <col min="5376" max="5378" width="15" style="322" customWidth="1"/>
    <col min="5379" max="5614" width="12.5703125" style="322"/>
    <col min="5615" max="5615" width="15.140625" style="322" customWidth="1"/>
    <col min="5616" max="5616" width="25" style="322" customWidth="1"/>
    <col min="5617" max="5617" width="14.140625" style="322" bestFit="1" customWidth="1"/>
    <col min="5618" max="5618" width="17.28515625" style="322" customWidth="1"/>
    <col min="5619" max="5619" width="10.85546875" style="322" bestFit="1" customWidth="1"/>
    <col min="5620" max="5620" width="14.28515625" style="322" customWidth="1"/>
    <col min="5621" max="5621" width="13.42578125" style="322" customWidth="1"/>
    <col min="5622" max="5622" width="16.5703125" style="322" customWidth="1"/>
    <col min="5623" max="5624" width="13.85546875" style="322" bestFit="1" customWidth="1"/>
    <col min="5625" max="5625" width="14.28515625" style="322" bestFit="1" customWidth="1"/>
    <col min="5626" max="5626" width="14" style="322" bestFit="1" customWidth="1"/>
    <col min="5627" max="5627" width="14.5703125" style="322" bestFit="1" customWidth="1"/>
    <col min="5628" max="5628" width="14" style="322" bestFit="1" customWidth="1"/>
    <col min="5629" max="5629" width="14.42578125" style="322" bestFit="1" customWidth="1"/>
    <col min="5630" max="5630" width="14.5703125" style="322" bestFit="1" customWidth="1"/>
    <col min="5631" max="5631" width="11.5703125" style="322" bestFit="1" customWidth="1"/>
    <col min="5632" max="5634" width="15" style="322" customWidth="1"/>
    <col min="5635" max="5870" width="12.5703125" style="322"/>
    <col min="5871" max="5871" width="15.140625" style="322" customWidth="1"/>
    <col min="5872" max="5872" width="25" style="322" customWidth="1"/>
    <col min="5873" max="5873" width="14.140625" style="322" bestFit="1" customWidth="1"/>
    <col min="5874" max="5874" width="17.28515625" style="322" customWidth="1"/>
    <col min="5875" max="5875" width="10.85546875" style="322" bestFit="1" customWidth="1"/>
    <col min="5876" max="5876" width="14.28515625" style="322" customWidth="1"/>
    <col min="5877" max="5877" width="13.42578125" style="322" customWidth="1"/>
    <col min="5878" max="5878" width="16.5703125" style="322" customWidth="1"/>
    <col min="5879" max="5880" width="13.85546875" style="322" bestFit="1" customWidth="1"/>
    <col min="5881" max="5881" width="14.28515625" style="322" bestFit="1" customWidth="1"/>
    <col min="5882" max="5882" width="14" style="322" bestFit="1" customWidth="1"/>
    <col min="5883" max="5883" width="14.5703125" style="322" bestFit="1" customWidth="1"/>
    <col min="5884" max="5884" width="14" style="322" bestFit="1" customWidth="1"/>
    <col min="5885" max="5885" width="14.42578125" style="322" bestFit="1" customWidth="1"/>
    <col min="5886" max="5886" width="14.5703125" style="322" bestFit="1" customWidth="1"/>
    <col min="5887" max="5887" width="11.5703125" style="322" bestFit="1" customWidth="1"/>
    <col min="5888" max="5890" width="15" style="322" customWidth="1"/>
    <col min="5891" max="6126" width="12.5703125" style="322"/>
    <col min="6127" max="6127" width="15.140625" style="322" customWidth="1"/>
    <col min="6128" max="6128" width="25" style="322" customWidth="1"/>
    <col min="6129" max="6129" width="14.140625" style="322" bestFit="1" customWidth="1"/>
    <col min="6130" max="6130" width="17.28515625" style="322" customWidth="1"/>
    <col min="6131" max="6131" width="10.85546875" style="322" bestFit="1" customWidth="1"/>
    <col min="6132" max="6132" width="14.28515625" style="322" customWidth="1"/>
    <col min="6133" max="6133" width="13.42578125" style="322" customWidth="1"/>
    <col min="6134" max="6134" width="16.5703125" style="322" customWidth="1"/>
    <col min="6135" max="6136" width="13.85546875" style="322" bestFit="1" customWidth="1"/>
    <col min="6137" max="6137" width="14.28515625" style="322" bestFit="1" customWidth="1"/>
    <col min="6138" max="6138" width="14" style="322" bestFit="1" customWidth="1"/>
    <col min="6139" max="6139" width="14.5703125" style="322" bestFit="1" customWidth="1"/>
    <col min="6140" max="6140" width="14" style="322" bestFit="1" customWidth="1"/>
    <col min="6141" max="6141" width="14.42578125" style="322" bestFit="1" customWidth="1"/>
    <col min="6142" max="6142" width="14.5703125" style="322" bestFit="1" customWidth="1"/>
    <col min="6143" max="6143" width="11.5703125" style="322" bestFit="1" customWidth="1"/>
    <col min="6144" max="6146" width="15" style="322" customWidth="1"/>
    <col min="6147" max="6382" width="12.5703125" style="322"/>
    <col min="6383" max="6383" width="15.140625" style="322" customWidth="1"/>
    <col min="6384" max="6384" width="25" style="322" customWidth="1"/>
    <col min="6385" max="6385" width="14.140625" style="322" bestFit="1" customWidth="1"/>
    <col min="6386" max="6386" width="17.28515625" style="322" customWidth="1"/>
    <col min="6387" max="6387" width="10.85546875" style="322" bestFit="1" customWidth="1"/>
    <col min="6388" max="6388" width="14.28515625" style="322" customWidth="1"/>
    <col min="6389" max="6389" width="13.42578125" style="322" customWidth="1"/>
    <col min="6390" max="6390" width="16.5703125" style="322" customWidth="1"/>
    <col min="6391" max="6392" width="13.85546875" style="322" bestFit="1" customWidth="1"/>
    <col min="6393" max="6393" width="14.28515625" style="322" bestFit="1" customWidth="1"/>
    <col min="6394" max="6394" width="14" style="322" bestFit="1" customWidth="1"/>
    <col min="6395" max="6395" width="14.5703125" style="322" bestFit="1" customWidth="1"/>
    <col min="6396" max="6396" width="14" style="322" bestFit="1" customWidth="1"/>
    <col min="6397" max="6397" width="14.42578125" style="322" bestFit="1" customWidth="1"/>
    <col min="6398" max="6398" width="14.5703125" style="322" bestFit="1" customWidth="1"/>
    <col min="6399" max="6399" width="11.5703125" style="322" bestFit="1" customWidth="1"/>
    <col min="6400" max="6402" width="15" style="322" customWidth="1"/>
    <col min="6403" max="6638" width="12.5703125" style="322"/>
    <col min="6639" max="6639" width="15.140625" style="322" customWidth="1"/>
    <col min="6640" max="6640" width="25" style="322" customWidth="1"/>
    <col min="6641" max="6641" width="14.140625" style="322" bestFit="1" customWidth="1"/>
    <col min="6642" max="6642" width="17.28515625" style="322" customWidth="1"/>
    <col min="6643" max="6643" width="10.85546875" style="322" bestFit="1" customWidth="1"/>
    <col min="6644" max="6644" width="14.28515625" style="322" customWidth="1"/>
    <col min="6645" max="6645" width="13.42578125" style="322" customWidth="1"/>
    <col min="6646" max="6646" width="16.5703125" style="322" customWidth="1"/>
    <col min="6647" max="6648" width="13.85546875" style="322" bestFit="1" customWidth="1"/>
    <col min="6649" max="6649" width="14.28515625" style="322" bestFit="1" customWidth="1"/>
    <col min="6650" max="6650" width="14" style="322" bestFit="1" customWidth="1"/>
    <col min="6651" max="6651" width="14.5703125" style="322" bestFit="1" customWidth="1"/>
    <col min="6652" max="6652" width="14" style="322" bestFit="1" customWidth="1"/>
    <col min="6653" max="6653" width="14.42578125" style="322" bestFit="1" customWidth="1"/>
    <col min="6654" max="6654" width="14.5703125" style="322" bestFit="1" customWidth="1"/>
    <col min="6655" max="6655" width="11.5703125" style="322" bestFit="1" customWidth="1"/>
    <col min="6656" max="6658" width="15" style="322" customWidth="1"/>
    <col min="6659" max="6894" width="12.5703125" style="322"/>
    <col min="6895" max="6895" width="15.140625" style="322" customWidth="1"/>
    <col min="6896" max="6896" width="25" style="322" customWidth="1"/>
    <col min="6897" max="6897" width="14.140625" style="322" bestFit="1" customWidth="1"/>
    <col min="6898" max="6898" width="17.28515625" style="322" customWidth="1"/>
    <col min="6899" max="6899" width="10.85546875" style="322" bestFit="1" customWidth="1"/>
    <col min="6900" max="6900" width="14.28515625" style="322" customWidth="1"/>
    <col min="6901" max="6901" width="13.42578125" style="322" customWidth="1"/>
    <col min="6902" max="6902" width="16.5703125" style="322" customWidth="1"/>
    <col min="6903" max="6904" width="13.85546875" style="322" bestFit="1" customWidth="1"/>
    <col min="6905" max="6905" width="14.28515625" style="322" bestFit="1" customWidth="1"/>
    <col min="6906" max="6906" width="14" style="322" bestFit="1" customWidth="1"/>
    <col min="6907" max="6907" width="14.5703125" style="322" bestFit="1" customWidth="1"/>
    <col min="6908" max="6908" width="14" style="322" bestFit="1" customWidth="1"/>
    <col min="6909" max="6909" width="14.42578125" style="322" bestFit="1" customWidth="1"/>
    <col min="6910" max="6910" width="14.5703125" style="322" bestFit="1" customWidth="1"/>
    <col min="6911" max="6911" width="11.5703125" style="322" bestFit="1" customWidth="1"/>
    <col min="6912" max="6914" width="15" style="322" customWidth="1"/>
    <col min="6915" max="7150" width="12.5703125" style="322"/>
    <col min="7151" max="7151" width="15.140625" style="322" customWidth="1"/>
    <col min="7152" max="7152" width="25" style="322" customWidth="1"/>
    <col min="7153" max="7153" width="14.140625" style="322" bestFit="1" customWidth="1"/>
    <col min="7154" max="7154" width="17.28515625" style="322" customWidth="1"/>
    <col min="7155" max="7155" width="10.85546875" style="322" bestFit="1" customWidth="1"/>
    <col min="7156" max="7156" width="14.28515625" style="322" customWidth="1"/>
    <col min="7157" max="7157" width="13.42578125" style="322" customWidth="1"/>
    <col min="7158" max="7158" width="16.5703125" style="322" customWidth="1"/>
    <col min="7159" max="7160" width="13.85546875" style="322" bestFit="1" customWidth="1"/>
    <col min="7161" max="7161" width="14.28515625" style="322" bestFit="1" customWidth="1"/>
    <col min="7162" max="7162" width="14" style="322" bestFit="1" customWidth="1"/>
    <col min="7163" max="7163" width="14.5703125" style="322" bestFit="1" customWidth="1"/>
    <col min="7164" max="7164" width="14" style="322" bestFit="1" customWidth="1"/>
    <col min="7165" max="7165" width="14.42578125" style="322" bestFit="1" customWidth="1"/>
    <col min="7166" max="7166" width="14.5703125" style="322" bestFit="1" customWidth="1"/>
    <col min="7167" max="7167" width="11.5703125" style="322" bestFit="1" customWidth="1"/>
    <col min="7168" max="7170" width="15" style="322" customWidth="1"/>
    <col min="7171" max="7406" width="12.5703125" style="322"/>
    <col min="7407" max="7407" width="15.140625" style="322" customWidth="1"/>
    <col min="7408" max="7408" width="25" style="322" customWidth="1"/>
    <col min="7409" max="7409" width="14.140625" style="322" bestFit="1" customWidth="1"/>
    <col min="7410" max="7410" width="17.28515625" style="322" customWidth="1"/>
    <col min="7411" max="7411" width="10.85546875" style="322" bestFit="1" customWidth="1"/>
    <col min="7412" max="7412" width="14.28515625" style="322" customWidth="1"/>
    <col min="7413" max="7413" width="13.42578125" style="322" customWidth="1"/>
    <col min="7414" max="7414" width="16.5703125" style="322" customWidth="1"/>
    <col min="7415" max="7416" width="13.85546875" style="322" bestFit="1" customWidth="1"/>
    <col min="7417" max="7417" width="14.28515625" style="322" bestFit="1" customWidth="1"/>
    <col min="7418" max="7418" width="14" style="322" bestFit="1" customWidth="1"/>
    <col min="7419" max="7419" width="14.5703125" style="322" bestFit="1" customWidth="1"/>
    <col min="7420" max="7420" width="14" style="322" bestFit="1" customWidth="1"/>
    <col min="7421" max="7421" width="14.42578125" style="322" bestFit="1" customWidth="1"/>
    <col min="7422" max="7422" width="14.5703125" style="322" bestFit="1" customWidth="1"/>
    <col min="7423" max="7423" width="11.5703125" style="322" bestFit="1" customWidth="1"/>
    <col min="7424" max="7426" width="15" style="322" customWidth="1"/>
    <col min="7427" max="7662" width="12.5703125" style="322"/>
    <col min="7663" max="7663" width="15.140625" style="322" customWidth="1"/>
    <col min="7664" max="7664" width="25" style="322" customWidth="1"/>
    <col min="7665" max="7665" width="14.140625" style="322" bestFit="1" customWidth="1"/>
    <col min="7666" max="7666" width="17.28515625" style="322" customWidth="1"/>
    <col min="7667" max="7667" width="10.85546875" style="322" bestFit="1" customWidth="1"/>
    <col min="7668" max="7668" width="14.28515625" style="322" customWidth="1"/>
    <col min="7669" max="7669" width="13.42578125" style="322" customWidth="1"/>
    <col min="7670" max="7670" width="16.5703125" style="322" customWidth="1"/>
    <col min="7671" max="7672" width="13.85546875" style="322" bestFit="1" customWidth="1"/>
    <col min="7673" max="7673" width="14.28515625" style="322" bestFit="1" customWidth="1"/>
    <col min="7674" max="7674" width="14" style="322" bestFit="1" customWidth="1"/>
    <col min="7675" max="7675" width="14.5703125" style="322" bestFit="1" customWidth="1"/>
    <col min="7676" max="7676" width="14" style="322" bestFit="1" customWidth="1"/>
    <col min="7677" max="7677" width="14.42578125" style="322" bestFit="1" customWidth="1"/>
    <col min="7678" max="7678" width="14.5703125" style="322" bestFit="1" customWidth="1"/>
    <col min="7679" max="7679" width="11.5703125" style="322" bestFit="1" customWidth="1"/>
    <col min="7680" max="7682" width="15" style="322" customWidth="1"/>
    <col min="7683" max="7918" width="12.5703125" style="322"/>
    <col min="7919" max="7919" width="15.140625" style="322" customWidth="1"/>
    <col min="7920" max="7920" width="25" style="322" customWidth="1"/>
    <col min="7921" max="7921" width="14.140625" style="322" bestFit="1" customWidth="1"/>
    <col min="7922" max="7922" width="17.28515625" style="322" customWidth="1"/>
    <col min="7923" max="7923" width="10.85546875" style="322" bestFit="1" customWidth="1"/>
    <col min="7924" max="7924" width="14.28515625" style="322" customWidth="1"/>
    <col min="7925" max="7925" width="13.42578125" style="322" customWidth="1"/>
    <col min="7926" max="7926" width="16.5703125" style="322" customWidth="1"/>
    <col min="7927" max="7928" width="13.85546875" style="322" bestFit="1" customWidth="1"/>
    <col min="7929" max="7929" width="14.28515625" style="322" bestFit="1" customWidth="1"/>
    <col min="7930" max="7930" width="14" style="322" bestFit="1" customWidth="1"/>
    <col min="7931" max="7931" width="14.5703125" style="322" bestFit="1" customWidth="1"/>
    <col min="7932" max="7932" width="14" style="322" bestFit="1" customWidth="1"/>
    <col min="7933" max="7933" width="14.42578125" style="322" bestFit="1" customWidth="1"/>
    <col min="7934" max="7934" width="14.5703125" style="322" bestFit="1" customWidth="1"/>
    <col min="7935" max="7935" width="11.5703125" style="322" bestFit="1" customWidth="1"/>
    <col min="7936" max="7938" width="15" style="322" customWidth="1"/>
    <col min="7939" max="8174" width="12.5703125" style="322"/>
    <col min="8175" max="8175" width="15.140625" style="322" customWidth="1"/>
    <col min="8176" max="8176" width="25" style="322" customWidth="1"/>
    <col min="8177" max="8177" width="14.140625" style="322" bestFit="1" customWidth="1"/>
    <col min="8178" max="8178" width="17.28515625" style="322" customWidth="1"/>
    <col min="8179" max="8179" width="10.85546875" style="322" bestFit="1" customWidth="1"/>
    <col min="8180" max="8180" width="14.28515625" style="322" customWidth="1"/>
    <col min="8181" max="8181" width="13.42578125" style="322" customWidth="1"/>
    <col min="8182" max="8182" width="16.5703125" style="322" customWidth="1"/>
    <col min="8183" max="8184" width="13.85546875" style="322" bestFit="1" customWidth="1"/>
    <col min="8185" max="8185" width="14.28515625" style="322" bestFit="1" customWidth="1"/>
    <col min="8186" max="8186" width="14" style="322" bestFit="1" customWidth="1"/>
    <col min="8187" max="8187" width="14.5703125" style="322" bestFit="1" customWidth="1"/>
    <col min="8188" max="8188" width="14" style="322" bestFit="1" customWidth="1"/>
    <col min="8189" max="8189" width="14.42578125" style="322" bestFit="1" customWidth="1"/>
    <col min="8190" max="8190" width="14.5703125" style="322" bestFit="1" customWidth="1"/>
    <col min="8191" max="8191" width="11.5703125" style="322" bestFit="1" customWidth="1"/>
    <col min="8192" max="8194" width="15" style="322" customWidth="1"/>
    <col min="8195" max="8430" width="12.5703125" style="322"/>
    <col min="8431" max="8431" width="15.140625" style="322" customWidth="1"/>
    <col min="8432" max="8432" width="25" style="322" customWidth="1"/>
    <col min="8433" max="8433" width="14.140625" style="322" bestFit="1" customWidth="1"/>
    <col min="8434" max="8434" width="17.28515625" style="322" customWidth="1"/>
    <col min="8435" max="8435" width="10.85546875" style="322" bestFit="1" customWidth="1"/>
    <col min="8436" max="8436" width="14.28515625" style="322" customWidth="1"/>
    <col min="8437" max="8437" width="13.42578125" style="322" customWidth="1"/>
    <col min="8438" max="8438" width="16.5703125" style="322" customWidth="1"/>
    <col min="8439" max="8440" width="13.85546875" style="322" bestFit="1" customWidth="1"/>
    <col min="8441" max="8441" width="14.28515625" style="322" bestFit="1" customWidth="1"/>
    <col min="8442" max="8442" width="14" style="322" bestFit="1" customWidth="1"/>
    <col min="8443" max="8443" width="14.5703125" style="322" bestFit="1" customWidth="1"/>
    <col min="8444" max="8444" width="14" style="322" bestFit="1" customWidth="1"/>
    <col min="8445" max="8445" width="14.42578125" style="322" bestFit="1" customWidth="1"/>
    <col min="8446" max="8446" width="14.5703125" style="322" bestFit="1" customWidth="1"/>
    <col min="8447" max="8447" width="11.5703125" style="322" bestFit="1" customWidth="1"/>
    <col min="8448" max="8450" width="15" style="322" customWidth="1"/>
    <col min="8451" max="8686" width="12.5703125" style="322"/>
    <col min="8687" max="8687" width="15.140625" style="322" customWidth="1"/>
    <col min="8688" max="8688" width="25" style="322" customWidth="1"/>
    <col min="8689" max="8689" width="14.140625" style="322" bestFit="1" customWidth="1"/>
    <col min="8690" max="8690" width="17.28515625" style="322" customWidth="1"/>
    <col min="8691" max="8691" width="10.85546875" style="322" bestFit="1" customWidth="1"/>
    <col min="8692" max="8692" width="14.28515625" style="322" customWidth="1"/>
    <col min="8693" max="8693" width="13.42578125" style="322" customWidth="1"/>
    <col min="8694" max="8694" width="16.5703125" style="322" customWidth="1"/>
    <col min="8695" max="8696" width="13.85546875" style="322" bestFit="1" customWidth="1"/>
    <col min="8697" max="8697" width="14.28515625" style="322" bestFit="1" customWidth="1"/>
    <col min="8698" max="8698" width="14" style="322" bestFit="1" customWidth="1"/>
    <col min="8699" max="8699" width="14.5703125" style="322" bestFit="1" customWidth="1"/>
    <col min="8700" max="8700" width="14" style="322" bestFit="1" customWidth="1"/>
    <col min="8701" max="8701" width="14.42578125" style="322" bestFit="1" customWidth="1"/>
    <col min="8702" max="8702" width="14.5703125" style="322" bestFit="1" customWidth="1"/>
    <col min="8703" max="8703" width="11.5703125" style="322" bestFit="1" customWidth="1"/>
    <col min="8704" max="8706" width="15" style="322" customWidth="1"/>
    <col min="8707" max="8942" width="12.5703125" style="322"/>
    <col min="8943" max="8943" width="15.140625" style="322" customWidth="1"/>
    <col min="8944" max="8944" width="25" style="322" customWidth="1"/>
    <col min="8945" max="8945" width="14.140625" style="322" bestFit="1" customWidth="1"/>
    <col min="8946" max="8946" width="17.28515625" style="322" customWidth="1"/>
    <col min="8947" max="8947" width="10.85546875" style="322" bestFit="1" customWidth="1"/>
    <col min="8948" max="8948" width="14.28515625" style="322" customWidth="1"/>
    <col min="8949" max="8949" width="13.42578125" style="322" customWidth="1"/>
    <col min="8950" max="8950" width="16.5703125" style="322" customWidth="1"/>
    <col min="8951" max="8952" width="13.85546875" style="322" bestFit="1" customWidth="1"/>
    <col min="8953" max="8953" width="14.28515625" style="322" bestFit="1" customWidth="1"/>
    <col min="8954" max="8954" width="14" style="322" bestFit="1" customWidth="1"/>
    <col min="8955" max="8955" width="14.5703125" style="322" bestFit="1" customWidth="1"/>
    <col min="8956" max="8956" width="14" style="322" bestFit="1" customWidth="1"/>
    <col min="8957" max="8957" width="14.42578125" style="322" bestFit="1" customWidth="1"/>
    <col min="8958" max="8958" width="14.5703125" style="322" bestFit="1" customWidth="1"/>
    <col min="8959" max="8959" width="11.5703125" style="322" bestFit="1" customWidth="1"/>
    <col min="8960" max="8962" width="15" style="322" customWidth="1"/>
    <col min="8963" max="9198" width="12.5703125" style="322"/>
    <col min="9199" max="9199" width="15.140625" style="322" customWidth="1"/>
    <col min="9200" max="9200" width="25" style="322" customWidth="1"/>
    <col min="9201" max="9201" width="14.140625" style="322" bestFit="1" customWidth="1"/>
    <col min="9202" max="9202" width="17.28515625" style="322" customWidth="1"/>
    <col min="9203" max="9203" width="10.85546875" style="322" bestFit="1" customWidth="1"/>
    <col min="9204" max="9204" width="14.28515625" style="322" customWidth="1"/>
    <col min="9205" max="9205" width="13.42578125" style="322" customWidth="1"/>
    <col min="9206" max="9206" width="16.5703125" style="322" customWidth="1"/>
    <col min="9207" max="9208" width="13.85546875" style="322" bestFit="1" customWidth="1"/>
    <col min="9209" max="9209" width="14.28515625" style="322" bestFit="1" customWidth="1"/>
    <col min="9210" max="9210" width="14" style="322" bestFit="1" customWidth="1"/>
    <col min="9211" max="9211" width="14.5703125" style="322" bestFit="1" customWidth="1"/>
    <col min="9212" max="9212" width="14" style="322" bestFit="1" customWidth="1"/>
    <col min="9213" max="9213" width="14.42578125" style="322" bestFit="1" customWidth="1"/>
    <col min="9214" max="9214" width="14.5703125" style="322" bestFit="1" customWidth="1"/>
    <col min="9215" max="9215" width="11.5703125" style="322" bestFit="1" customWidth="1"/>
    <col min="9216" max="9218" width="15" style="322" customWidth="1"/>
    <col min="9219" max="9454" width="12.5703125" style="322"/>
    <col min="9455" max="9455" width="15.140625" style="322" customWidth="1"/>
    <col min="9456" max="9456" width="25" style="322" customWidth="1"/>
    <col min="9457" max="9457" width="14.140625" style="322" bestFit="1" customWidth="1"/>
    <col min="9458" max="9458" width="17.28515625" style="322" customWidth="1"/>
    <col min="9459" max="9459" width="10.85546875" style="322" bestFit="1" customWidth="1"/>
    <col min="9460" max="9460" width="14.28515625" style="322" customWidth="1"/>
    <col min="9461" max="9461" width="13.42578125" style="322" customWidth="1"/>
    <col min="9462" max="9462" width="16.5703125" style="322" customWidth="1"/>
    <col min="9463" max="9464" width="13.85546875" style="322" bestFit="1" customWidth="1"/>
    <col min="9465" max="9465" width="14.28515625" style="322" bestFit="1" customWidth="1"/>
    <col min="9466" max="9466" width="14" style="322" bestFit="1" customWidth="1"/>
    <col min="9467" max="9467" width="14.5703125" style="322" bestFit="1" customWidth="1"/>
    <col min="9468" max="9468" width="14" style="322" bestFit="1" customWidth="1"/>
    <col min="9469" max="9469" width="14.42578125" style="322" bestFit="1" customWidth="1"/>
    <col min="9470" max="9470" width="14.5703125" style="322" bestFit="1" customWidth="1"/>
    <col min="9471" max="9471" width="11.5703125" style="322" bestFit="1" customWidth="1"/>
    <col min="9472" max="9474" width="15" style="322" customWidth="1"/>
    <col min="9475" max="9710" width="12.5703125" style="322"/>
    <col min="9711" max="9711" width="15.140625" style="322" customWidth="1"/>
    <col min="9712" max="9712" width="25" style="322" customWidth="1"/>
    <col min="9713" max="9713" width="14.140625" style="322" bestFit="1" customWidth="1"/>
    <col min="9714" max="9714" width="17.28515625" style="322" customWidth="1"/>
    <col min="9715" max="9715" width="10.85546875" style="322" bestFit="1" customWidth="1"/>
    <col min="9716" max="9716" width="14.28515625" style="322" customWidth="1"/>
    <col min="9717" max="9717" width="13.42578125" style="322" customWidth="1"/>
    <col min="9718" max="9718" width="16.5703125" style="322" customWidth="1"/>
    <col min="9719" max="9720" width="13.85546875" style="322" bestFit="1" customWidth="1"/>
    <col min="9721" max="9721" width="14.28515625" style="322" bestFit="1" customWidth="1"/>
    <col min="9722" max="9722" width="14" style="322" bestFit="1" customWidth="1"/>
    <col min="9723" max="9723" width="14.5703125" style="322" bestFit="1" customWidth="1"/>
    <col min="9724" max="9724" width="14" style="322" bestFit="1" customWidth="1"/>
    <col min="9725" max="9725" width="14.42578125" style="322" bestFit="1" customWidth="1"/>
    <col min="9726" max="9726" width="14.5703125" style="322" bestFit="1" customWidth="1"/>
    <col min="9727" max="9727" width="11.5703125" style="322" bestFit="1" customWidth="1"/>
    <col min="9728" max="9730" width="15" style="322" customWidth="1"/>
    <col min="9731" max="9966" width="12.5703125" style="322"/>
    <col min="9967" max="9967" width="15.140625" style="322" customWidth="1"/>
    <col min="9968" max="9968" width="25" style="322" customWidth="1"/>
    <col min="9969" max="9969" width="14.140625" style="322" bestFit="1" customWidth="1"/>
    <col min="9970" max="9970" width="17.28515625" style="322" customWidth="1"/>
    <col min="9971" max="9971" width="10.85546875" style="322" bestFit="1" customWidth="1"/>
    <col min="9972" max="9972" width="14.28515625" style="322" customWidth="1"/>
    <col min="9973" max="9973" width="13.42578125" style="322" customWidth="1"/>
    <col min="9974" max="9974" width="16.5703125" style="322" customWidth="1"/>
    <col min="9975" max="9976" width="13.85546875" style="322" bestFit="1" customWidth="1"/>
    <col min="9977" max="9977" width="14.28515625" style="322" bestFit="1" customWidth="1"/>
    <col min="9978" max="9978" width="14" style="322" bestFit="1" customWidth="1"/>
    <col min="9979" max="9979" width="14.5703125" style="322" bestFit="1" customWidth="1"/>
    <col min="9980" max="9980" width="14" style="322" bestFit="1" customWidth="1"/>
    <col min="9981" max="9981" width="14.42578125" style="322" bestFit="1" customWidth="1"/>
    <col min="9982" max="9982" width="14.5703125" style="322" bestFit="1" customWidth="1"/>
    <col min="9983" max="9983" width="11.5703125" style="322" bestFit="1" customWidth="1"/>
    <col min="9984" max="9986" width="15" style="322" customWidth="1"/>
    <col min="9987" max="10222" width="12.5703125" style="322"/>
    <col min="10223" max="10223" width="15.140625" style="322" customWidth="1"/>
    <col min="10224" max="10224" width="25" style="322" customWidth="1"/>
    <col min="10225" max="10225" width="14.140625" style="322" bestFit="1" customWidth="1"/>
    <col min="10226" max="10226" width="17.28515625" style="322" customWidth="1"/>
    <col min="10227" max="10227" width="10.85546875" style="322" bestFit="1" customWidth="1"/>
    <col min="10228" max="10228" width="14.28515625" style="322" customWidth="1"/>
    <col min="10229" max="10229" width="13.42578125" style="322" customWidth="1"/>
    <col min="10230" max="10230" width="16.5703125" style="322" customWidth="1"/>
    <col min="10231" max="10232" width="13.85546875" style="322" bestFit="1" customWidth="1"/>
    <col min="10233" max="10233" width="14.28515625" style="322" bestFit="1" customWidth="1"/>
    <col min="10234" max="10234" width="14" style="322" bestFit="1" customWidth="1"/>
    <col min="10235" max="10235" width="14.5703125" style="322" bestFit="1" customWidth="1"/>
    <col min="10236" max="10236" width="14" style="322" bestFit="1" customWidth="1"/>
    <col min="10237" max="10237" width="14.42578125" style="322" bestFit="1" customWidth="1"/>
    <col min="10238" max="10238" width="14.5703125" style="322" bestFit="1" customWidth="1"/>
    <col min="10239" max="10239" width="11.5703125" style="322" bestFit="1" customWidth="1"/>
    <col min="10240" max="10242" width="15" style="322" customWidth="1"/>
    <col min="10243" max="10478" width="12.5703125" style="322"/>
    <col min="10479" max="10479" width="15.140625" style="322" customWidth="1"/>
    <col min="10480" max="10480" width="25" style="322" customWidth="1"/>
    <col min="10481" max="10481" width="14.140625" style="322" bestFit="1" customWidth="1"/>
    <col min="10482" max="10482" width="17.28515625" style="322" customWidth="1"/>
    <col min="10483" max="10483" width="10.85546875" style="322" bestFit="1" customWidth="1"/>
    <col min="10484" max="10484" width="14.28515625" style="322" customWidth="1"/>
    <col min="10485" max="10485" width="13.42578125" style="322" customWidth="1"/>
    <col min="10486" max="10486" width="16.5703125" style="322" customWidth="1"/>
    <col min="10487" max="10488" width="13.85546875" style="322" bestFit="1" customWidth="1"/>
    <col min="10489" max="10489" width="14.28515625" style="322" bestFit="1" customWidth="1"/>
    <col min="10490" max="10490" width="14" style="322" bestFit="1" customWidth="1"/>
    <col min="10491" max="10491" width="14.5703125" style="322" bestFit="1" customWidth="1"/>
    <col min="10492" max="10492" width="14" style="322" bestFit="1" customWidth="1"/>
    <col min="10493" max="10493" width="14.42578125" style="322" bestFit="1" customWidth="1"/>
    <col min="10494" max="10494" width="14.5703125" style="322" bestFit="1" customWidth="1"/>
    <col min="10495" max="10495" width="11.5703125" style="322" bestFit="1" customWidth="1"/>
    <col min="10496" max="10498" width="15" style="322" customWidth="1"/>
    <col min="10499" max="10734" width="12.5703125" style="322"/>
    <col min="10735" max="10735" width="15.140625" style="322" customWidth="1"/>
    <col min="10736" max="10736" width="25" style="322" customWidth="1"/>
    <col min="10737" max="10737" width="14.140625" style="322" bestFit="1" customWidth="1"/>
    <col min="10738" max="10738" width="17.28515625" style="322" customWidth="1"/>
    <col min="10739" max="10739" width="10.85546875" style="322" bestFit="1" customWidth="1"/>
    <col min="10740" max="10740" width="14.28515625" style="322" customWidth="1"/>
    <col min="10741" max="10741" width="13.42578125" style="322" customWidth="1"/>
    <col min="10742" max="10742" width="16.5703125" style="322" customWidth="1"/>
    <col min="10743" max="10744" width="13.85546875" style="322" bestFit="1" customWidth="1"/>
    <col min="10745" max="10745" width="14.28515625" style="322" bestFit="1" customWidth="1"/>
    <col min="10746" max="10746" width="14" style="322" bestFit="1" customWidth="1"/>
    <col min="10747" max="10747" width="14.5703125" style="322" bestFit="1" customWidth="1"/>
    <col min="10748" max="10748" width="14" style="322" bestFit="1" customWidth="1"/>
    <col min="10749" max="10749" width="14.42578125" style="322" bestFit="1" customWidth="1"/>
    <col min="10750" max="10750" width="14.5703125" style="322" bestFit="1" customWidth="1"/>
    <col min="10751" max="10751" width="11.5703125" style="322" bestFit="1" customWidth="1"/>
    <col min="10752" max="10754" width="15" style="322" customWidth="1"/>
    <col min="10755" max="10990" width="12.5703125" style="322"/>
    <col min="10991" max="10991" width="15.140625" style="322" customWidth="1"/>
    <col min="10992" max="10992" width="25" style="322" customWidth="1"/>
    <col min="10993" max="10993" width="14.140625" style="322" bestFit="1" customWidth="1"/>
    <col min="10994" max="10994" width="17.28515625" style="322" customWidth="1"/>
    <col min="10995" max="10995" width="10.85546875" style="322" bestFit="1" customWidth="1"/>
    <col min="10996" max="10996" width="14.28515625" style="322" customWidth="1"/>
    <col min="10997" max="10997" width="13.42578125" style="322" customWidth="1"/>
    <col min="10998" max="10998" width="16.5703125" style="322" customWidth="1"/>
    <col min="10999" max="11000" width="13.85546875" style="322" bestFit="1" customWidth="1"/>
    <col min="11001" max="11001" width="14.28515625" style="322" bestFit="1" customWidth="1"/>
    <col min="11002" max="11002" width="14" style="322" bestFit="1" customWidth="1"/>
    <col min="11003" max="11003" width="14.5703125" style="322" bestFit="1" customWidth="1"/>
    <col min="11004" max="11004" width="14" style="322" bestFit="1" customWidth="1"/>
    <col min="11005" max="11005" width="14.42578125" style="322" bestFit="1" customWidth="1"/>
    <col min="11006" max="11006" width="14.5703125" style="322" bestFit="1" customWidth="1"/>
    <col min="11007" max="11007" width="11.5703125" style="322" bestFit="1" customWidth="1"/>
    <col min="11008" max="11010" width="15" style="322" customWidth="1"/>
    <col min="11011" max="11246" width="12.5703125" style="322"/>
    <col min="11247" max="11247" width="15.140625" style="322" customWidth="1"/>
    <col min="11248" max="11248" width="25" style="322" customWidth="1"/>
    <col min="11249" max="11249" width="14.140625" style="322" bestFit="1" customWidth="1"/>
    <col min="11250" max="11250" width="17.28515625" style="322" customWidth="1"/>
    <col min="11251" max="11251" width="10.85546875" style="322" bestFit="1" customWidth="1"/>
    <col min="11252" max="11252" width="14.28515625" style="322" customWidth="1"/>
    <col min="11253" max="11253" width="13.42578125" style="322" customWidth="1"/>
    <col min="11254" max="11254" width="16.5703125" style="322" customWidth="1"/>
    <col min="11255" max="11256" width="13.85546875" style="322" bestFit="1" customWidth="1"/>
    <col min="11257" max="11257" width="14.28515625" style="322" bestFit="1" customWidth="1"/>
    <col min="11258" max="11258" width="14" style="322" bestFit="1" customWidth="1"/>
    <col min="11259" max="11259" width="14.5703125" style="322" bestFit="1" customWidth="1"/>
    <col min="11260" max="11260" width="14" style="322" bestFit="1" customWidth="1"/>
    <col min="11261" max="11261" width="14.42578125" style="322" bestFit="1" customWidth="1"/>
    <col min="11262" max="11262" width="14.5703125" style="322" bestFit="1" customWidth="1"/>
    <col min="11263" max="11263" width="11.5703125" style="322" bestFit="1" customWidth="1"/>
    <col min="11264" max="11266" width="15" style="322" customWidth="1"/>
    <col min="11267" max="11502" width="12.5703125" style="322"/>
    <col min="11503" max="11503" width="15.140625" style="322" customWidth="1"/>
    <col min="11504" max="11504" width="25" style="322" customWidth="1"/>
    <col min="11505" max="11505" width="14.140625" style="322" bestFit="1" customWidth="1"/>
    <col min="11506" max="11506" width="17.28515625" style="322" customWidth="1"/>
    <col min="11507" max="11507" width="10.85546875" style="322" bestFit="1" customWidth="1"/>
    <col min="11508" max="11508" width="14.28515625" style="322" customWidth="1"/>
    <col min="11509" max="11509" width="13.42578125" style="322" customWidth="1"/>
    <col min="11510" max="11510" width="16.5703125" style="322" customWidth="1"/>
    <col min="11511" max="11512" width="13.85546875" style="322" bestFit="1" customWidth="1"/>
    <col min="11513" max="11513" width="14.28515625" style="322" bestFit="1" customWidth="1"/>
    <col min="11514" max="11514" width="14" style="322" bestFit="1" customWidth="1"/>
    <col min="11515" max="11515" width="14.5703125" style="322" bestFit="1" customWidth="1"/>
    <col min="11516" max="11516" width="14" style="322" bestFit="1" customWidth="1"/>
    <col min="11517" max="11517" width="14.42578125" style="322" bestFit="1" customWidth="1"/>
    <col min="11518" max="11518" width="14.5703125" style="322" bestFit="1" customWidth="1"/>
    <col min="11519" max="11519" width="11.5703125" style="322" bestFit="1" customWidth="1"/>
    <col min="11520" max="11522" width="15" style="322" customWidth="1"/>
    <col min="11523" max="11758" width="12.5703125" style="322"/>
    <col min="11759" max="11759" width="15.140625" style="322" customWidth="1"/>
    <col min="11760" max="11760" width="25" style="322" customWidth="1"/>
    <col min="11761" max="11761" width="14.140625" style="322" bestFit="1" customWidth="1"/>
    <col min="11762" max="11762" width="17.28515625" style="322" customWidth="1"/>
    <col min="11763" max="11763" width="10.85546875" style="322" bestFit="1" customWidth="1"/>
    <col min="11764" max="11764" width="14.28515625" style="322" customWidth="1"/>
    <col min="11765" max="11765" width="13.42578125" style="322" customWidth="1"/>
    <col min="11766" max="11766" width="16.5703125" style="322" customWidth="1"/>
    <col min="11767" max="11768" width="13.85546875" style="322" bestFit="1" customWidth="1"/>
    <col min="11769" max="11769" width="14.28515625" style="322" bestFit="1" customWidth="1"/>
    <col min="11770" max="11770" width="14" style="322" bestFit="1" customWidth="1"/>
    <col min="11771" max="11771" width="14.5703125" style="322" bestFit="1" customWidth="1"/>
    <col min="11772" max="11772" width="14" style="322" bestFit="1" customWidth="1"/>
    <col min="11773" max="11773" width="14.42578125" style="322" bestFit="1" customWidth="1"/>
    <col min="11774" max="11774" width="14.5703125" style="322" bestFit="1" customWidth="1"/>
    <col min="11775" max="11775" width="11.5703125" style="322" bestFit="1" customWidth="1"/>
    <col min="11776" max="11778" width="15" style="322" customWidth="1"/>
    <col min="11779" max="12014" width="12.5703125" style="322"/>
    <col min="12015" max="12015" width="15.140625" style="322" customWidth="1"/>
    <col min="12016" max="12016" width="25" style="322" customWidth="1"/>
    <col min="12017" max="12017" width="14.140625" style="322" bestFit="1" customWidth="1"/>
    <col min="12018" max="12018" width="17.28515625" style="322" customWidth="1"/>
    <col min="12019" max="12019" width="10.85546875" style="322" bestFit="1" customWidth="1"/>
    <col min="12020" max="12020" width="14.28515625" style="322" customWidth="1"/>
    <col min="12021" max="12021" width="13.42578125" style="322" customWidth="1"/>
    <col min="12022" max="12022" width="16.5703125" style="322" customWidth="1"/>
    <col min="12023" max="12024" width="13.85546875" style="322" bestFit="1" customWidth="1"/>
    <col min="12025" max="12025" width="14.28515625" style="322" bestFit="1" customWidth="1"/>
    <col min="12026" max="12026" width="14" style="322" bestFit="1" customWidth="1"/>
    <col min="12027" max="12027" width="14.5703125" style="322" bestFit="1" customWidth="1"/>
    <col min="12028" max="12028" width="14" style="322" bestFit="1" customWidth="1"/>
    <col min="12029" max="12029" width="14.42578125" style="322" bestFit="1" customWidth="1"/>
    <col min="12030" max="12030" width="14.5703125" style="322" bestFit="1" customWidth="1"/>
    <col min="12031" max="12031" width="11.5703125" style="322" bestFit="1" customWidth="1"/>
    <col min="12032" max="12034" width="15" style="322" customWidth="1"/>
    <col min="12035" max="12270" width="12.5703125" style="322"/>
    <col min="12271" max="12271" width="15.140625" style="322" customWidth="1"/>
    <col min="12272" max="12272" width="25" style="322" customWidth="1"/>
    <col min="12273" max="12273" width="14.140625" style="322" bestFit="1" customWidth="1"/>
    <col min="12274" max="12274" width="17.28515625" style="322" customWidth="1"/>
    <col min="12275" max="12275" width="10.85546875" style="322" bestFit="1" customWidth="1"/>
    <col min="12276" max="12276" width="14.28515625" style="322" customWidth="1"/>
    <col min="12277" max="12277" width="13.42578125" style="322" customWidth="1"/>
    <col min="12278" max="12278" width="16.5703125" style="322" customWidth="1"/>
    <col min="12279" max="12280" width="13.85546875" style="322" bestFit="1" customWidth="1"/>
    <col min="12281" max="12281" width="14.28515625" style="322" bestFit="1" customWidth="1"/>
    <col min="12282" max="12282" width="14" style="322" bestFit="1" customWidth="1"/>
    <col min="12283" max="12283" width="14.5703125" style="322" bestFit="1" customWidth="1"/>
    <col min="12284" max="12284" width="14" style="322" bestFit="1" customWidth="1"/>
    <col min="12285" max="12285" width="14.42578125" style="322" bestFit="1" customWidth="1"/>
    <col min="12286" max="12286" width="14.5703125" style="322" bestFit="1" customWidth="1"/>
    <col min="12287" max="12287" width="11.5703125" style="322" bestFit="1" customWidth="1"/>
    <col min="12288" max="12290" width="15" style="322" customWidth="1"/>
    <col min="12291" max="12526" width="12.5703125" style="322"/>
    <col min="12527" max="12527" width="15.140625" style="322" customWidth="1"/>
    <col min="12528" max="12528" width="25" style="322" customWidth="1"/>
    <col min="12529" max="12529" width="14.140625" style="322" bestFit="1" customWidth="1"/>
    <col min="12530" max="12530" width="17.28515625" style="322" customWidth="1"/>
    <col min="12531" max="12531" width="10.85546875" style="322" bestFit="1" customWidth="1"/>
    <col min="12532" max="12532" width="14.28515625" style="322" customWidth="1"/>
    <col min="12533" max="12533" width="13.42578125" style="322" customWidth="1"/>
    <col min="12534" max="12534" width="16.5703125" style="322" customWidth="1"/>
    <col min="12535" max="12536" width="13.85546875" style="322" bestFit="1" customWidth="1"/>
    <col min="12537" max="12537" width="14.28515625" style="322" bestFit="1" customWidth="1"/>
    <col min="12538" max="12538" width="14" style="322" bestFit="1" customWidth="1"/>
    <col min="12539" max="12539" width="14.5703125" style="322" bestFit="1" customWidth="1"/>
    <col min="12540" max="12540" width="14" style="322" bestFit="1" customWidth="1"/>
    <col min="12541" max="12541" width="14.42578125" style="322" bestFit="1" customWidth="1"/>
    <col min="12542" max="12542" width="14.5703125" style="322" bestFit="1" customWidth="1"/>
    <col min="12543" max="12543" width="11.5703125" style="322" bestFit="1" customWidth="1"/>
    <col min="12544" max="12546" width="15" style="322" customWidth="1"/>
    <col min="12547" max="12782" width="12.5703125" style="322"/>
    <col min="12783" max="12783" width="15.140625" style="322" customWidth="1"/>
    <col min="12784" max="12784" width="25" style="322" customWidth="1"/>
    <col min="12785" max="12785" width="14.140625" style="322" bestFit="1" customWidth="1"/>
    <col min="12786" max="12786" width="17.28515625" style="322" customWidth="1"/>
    <col min="12787" max="12787" width="10.85546875" style="322" bestFit="1" customWidth="1"/>
    <col min="12788" max="12788" width="14.28515625" style="322" customWidth="1"/>
    <col min="12789" max="12789" width="13.42578125" style="322" customWidth="1"/>
    <col min="12790" max="12790" width="16.5703125" style="322" customWidth="1"/>
    <col min="12791" max="12792" width="13.85546875" style="322" bestFit="1" customWidth="1"/>
    <col min="12793" max="12793" width="14.28515625" style="322" bestFit="1" customWidth="1"/>
    <col min="12794" max="12794" width="14" style="322" bestFit="1" customWidth="1"/>
    <col min="12795" max="12795" width="14.5703125" style="322" bestFit="1" customWidth="1"/>
    <col min="12796" max="12796" width="14" style="322" bestFit="1" customWidth="1"/>
    <col min="12797" max="12797" width="14.42578125" style="322" bestFit="1" customWidth="1"/>
    <col min="12798" max="12798" width="14.5703125" style="322" bestFit="1" customWidth="1"/>
    <col min="12799" max="12799" width="11.5703125" style="322" bestFit="1" customWidth="1"/>
    <col min="12800" max="12802" width="15" style="322" customWidth="1"/>
    <col min="12803" max="13038" width="12.5703125" style="322"/>
    <col min="13039" max="13039" width="15.140625" style="322" customWidth="1"/>
    <col min="13040" max="13040" width="25" style="322" customWidth="1"/>
    <col min="13041" max="13041" width="14.140625" style="322" bestFit="1" customWidth="1"/>
    <col min="13042" max="13042" width="17.28515625" style="322" customWidth="1"/>
    <col min="13043" max="13043" width="10.85546875" style="322" bestFit="1" customWidth="1"/>
    <col min="13044" max="13044" width="14.28515625" style="322" customWidth="1"/>
    <col min="13045" max="13045" width="13.42578125" style="322" customWidth="1"/>
    <col min="13046" max="13046" width="16.5703125" style="322" customWidth="1"/>
    <col min="13047" max="13048" width="13.85546875" style="322" bestFit="1" customWidth="1"/>
    <col min="13049" max="13049" width="14.28515625" style="322" bestFit="1" customWidth="1"/>
    <col min="13050" max="13050" width="14" style="322" bestFit="1" customWidth="1"/>
    <col min="13051" max="13051" width="14.5703125" style="322" bestFit="1" customWidth="1"/>
    <col min="13052" max="13052" width="14" style="322" bestFit="1" customWidth="1"/>
    <col min="13053" max="13053" width="14.42578125" style="322" bestFit="1" customWidth="1"/>
    <col min="13054" max="13054" width="14.5703125" style="322" bestFit="1" customWidth="1"/>
    <col min="13055" max="13055" width="11.5703125" style="322" bestFit="1" customWidth="1"/>
    <col min="13056" max="13058" width="15" style="322" customWidth="1"/>
    <col min="13059" max="13294" width="12.5703125" style="322"/>
    <col min="13295" max="13295" width="15.140625" style="322" customWidth="1"/>
    <col min="13296" max="13296" width="25" style="322" customWidth="1"/>
    <col min="13297" max="13297" width="14.140625" style="322" bestFit="1" customWidth="1"/>
    <col min="13298" max="13298" width="17.28515625" style="322" customWidth="1"/>
    <col min="13299" max="13299" width="10.85546875" style="322" bestFit="1" customWidth="1"/>
    <col min="13300" max="13300" width="14.28515625" style="322" customWidth="1"/>
    <col min="13301" max="13301" width="13.42578125" style="322" customWidth="1"/>
    <col min="13302" max="13302" width="16.5703125" style="322" customWidth="1"/>
    <col min="13303" max="13304" width="13.85546875" style="322" bestFit="1" customWidth="1"/>
    <col min="13305" max="13305" width="14.28515625" style="322" bestFit="1" customWidth="1"/>
    <col min="13306" max="13306" width="14" style="322" bestFit="1" customWidth="1"/>
    <col min="13307" max="13307" width="14.5703125" style="322" bestFit="1" customWidth="1"/>
    <col min="13308" max="13308" width="14" style="322" bestFit="1" customWidth="1"/>
    <col min="13309" max="13309" width="14.42578125" style="322" bestFit="1" customWidth="1"/>
    <col min="13310" max="13310" width="14.5703125" style="322" bestFit="1" customWidth="1"/>
    <col min="13311" max="13311" width="11.5703125" style="322" bestFit="1" customWidth="1"/>
    <col min="13312" max="13314" width="15" style="322" customWidth="1"/>
    <col min="13315" max="13550" width="12.5703125" style="322"/>
    <col min="13551" max="13551" width="15.140625" style="322" customWidth="1"/>
    <col min="13552" max="13552" width="25" style="322" customWidth="1"/>
    <col min="13553" max="13553" width="14.140625" style="322" bestFit="1" customWidth="1"/>
    <col min="13554" max="13554" width="17.28515625" style="322" customWidth="1"/>
    <col min="13555" max="13555" width="10.85546875" style="322" bestFit="1" customWidth="1"/>
    <col min="13556" max="13556" width="14.28515625" style="322" customWidth="1"/>
    <col min="13557" max="13557" width="13.42578125" style="322" customWidth="1"/>
    <col min="13558" max="13558" width="16.5703125" style="322" customWidth="1"/>
    <col min="13559" max="13560" width="13.85546875" style="322" bestFit="1" customWidth="1"/>
    <col min="13561" max="13561" width="14.28515625" style="322" bestFit="1" customWidth="1"/>
    <col min="13562" max="13562" width="14" style="322" bestFit="1" customWidth="1"/>
    <col min="13563" max="13563" width="14.5703125" style="322" bestFit="1" customWidth="1"/>
    <col min="13564" max="13564" width="14" style="322" bestFit="1" customWidth="1"/>
    <col min="13565" max="13565" width="14.42578125" style="322" bestFit="1" customWidth="1"/>
    <col min="13566" max="13566" width="14.5703125" style="322" bestFit="1" customWidth="1"/>
    <col min="13567" max="13567" width="11.5703125" style="322" bestFit="1" customWidth="1"/>
    <col min="13568" max="13570" width="15" style="322" customWidth="1"/>
    <col min="13571" max="13806" width="12.5703125" style="322"/>
    <col min="13807" max="13807" width="15.140625" style="322" customWidth="1"/>
    <col min="13808" max="13808" width="25" style="322" customWidth="1"/>
    <col min="13809" max="13809" width="14.140625" style="322" bestFit="1" customWidth="1"/>
    <col min="13810" max="13810" width="17.28515625" style="322" customWidth="1"/>
    <col min="13811" max="13811" width="10.85546875" style="322" bestFit="1" customWidth="1"/>
    <col min="13812" max="13812" width="14.28515625" style="322" customWidth="1"/>
    <col min="13813" max="13813" width="13.42578125" style="322" customWidth="1"/>
    <col min="13814" max="13814" width="16.5703125" style="322" customWidth="1"/>
    <col min="13815" max="13816" width="13.85546875" style="322" bestFit="1" customWidth="1"/>
    <col min="13817" max="13817" width="14.28515625" style="322" bestFit="1" customWidth="1"/>
    <col min="13818" max="13818" width="14" style="322" bestFit="1" customWidth="1"/>
    <col min="13819" max="13819" width="14.5703125" style="322" bestFit="1" customWidth="1"/>
    <col min="13820" max="13820" width="14" style="322" bestFit="1" customWidth="1"/>
    <col min="13821" max="13821" width="14.42578125" style="322" bestFit="1" customWidth="1"/>
    <col min="13822" max="13822" width="14.5703125" style="322" bestFit="1" customWidth="1"/>
    <col min="13823" max="13823" width="11.5703125" style="322" bestFit="1" customWidth="1"/>
    <col min="13824" max="13826" width="15" style="322" customWidth="1"/>
    <col min="13827" max="14062" width="12.5703125" style="322"/>
    <col min="14063" max="14063" width="15.140625" style="322" customWidth="1"/>
    <col min="14064" max="14064" width="25" style="322" customWidth="1"/>
    <col min="14065" max="14065" width="14.140625" style="322" bestFit="1" customWidth="1"/>
    <col min="14066" max="14066" width="17.28515625" style="322" customWidth="1"/>
    <col min="14067" max="14067" width="10.85546875" style="322" bestFit="1" customWidth="1"/>
    <col min="14068" max="14068" width="14.28515625" style="322" customWidth="1"/>
    <col min="14069" max="14069" width="13.42578125" style="322" customWidth="1"/>
    <col min="14070" max="14070" width="16.5703125" style="322" customWidth="1"/>
    <col min="14071" max="14072" width="13.85546875" style="322" bestFit="1" customWidth="1"/>
    <col min="14073" max="14073" width="14.28515625" style="322" bestFit="1" customWidth="1"/>
    <col min="14074" max="14074" width="14" style="322" bestFit="1" customWidth="1"/>
    <col min="14075" max="14075" width="14.5703125" style="322" bestFit="1" customWidth="1"/>
    <col min="14076" max="14076" width="14" style="322" bestFit="1" customWidth="1"/>
    <col min="14077" max="14077" width="14.42578125" style="322" bestFit="1" customWidth="1"/>
    <col min="14078" max="14078" width="14.5703125" style="322" bestFit="1" customWidth="1"/>
    <col min="14079" max="14079" width="11.5703125" style="322" bestFit="1" customWidth="1"/>
    <col min="14080" max="14082" width="15" style="322" customWidth="1"/>
    <col min="14083" max="14318" width="12.5703125" style="322"/>
    <col min="14319" max="14319" width="15.140625" style="322" customWidth="1"/>
    <col min="14320" max="14320" width="25" style="322" customWidth="1"/>
    <col min="14321" max="14321" width="14.140625" style="322" bestFit="1" customWidth="1"/>
    <col min="14322" max="14322" width="17.28515625" style="322" customWidth="1"/>
    <col min="14323" max="14323" width="10.85546875" style="322" bestFit="1" customWidth="1"/>
    <col min="14324" max="14324" width="14.28515625" style="322" customWidth="1"/>
    <col min="14325" max="14325" width="13.42578125" style="322" customWidth="1"/>
    <col min="14326" max="14326" width="16.5703125" style="322" customWidth="1"/>
    <col min="14327" max="14328" width="13.85546875" style="322" bestFit="1" customWidth="1"/>
    <col min="14329" max="14329" width="14.28515625" style="322" bestFit="1" customWidth="1"/>
    <col min="14330" max="14330" width="14" style="322" bestFit="1" customWidth="1"/>
    <col min="14331" max="14331" width="14.5703125" style="322" bestFit="1" customWidth="1"/>
    <col min="14332" max="14332" width="14" style="322" bestFit="1" customWidth="1"/>
    <col min="14333" max="14333" width="14.42578125" style="322" bestFit="1" customWidth="1"/>
    <col min="14334" max="14334" width="14.5703125" style="322" bestFit="1" customWidth="1"/>
    <col min="14335" max="14335" width="11.5703125" style="322" bestFit="1" customWidth="1"/>
    <col min="14336" max="14338" width="15" style="322" customWidth="1"/>
    <col min="14339" max="14574" width="12.5703125" style="322"/>
    <col min="14575" max="14575" width="15.140625" style="322" customWidth="1"/>
    <col min="14576" max="14576" width="25" style="322" customWidth="1"/>
    <col min="14577" max="14577" width="14.140625" style="322" bestFit="1" customWidth="1"/>
    <col min="14578" max="14578" width="17.28515625" style="322" customWidth="1"/>
    <col min="14579" max="14579" width="10.85546875" style="322" bestFit="1" customWidth="1"/>
    <col min="14580" max="14580" width="14.28515625" style="322" customWidth="1"/>
    <col min="14581" max="14581" width="13.42578125" style="322" customWidth="1"/>
    <col min="14582" max="14582" width="16.5703125" style="322" customWidth="1"/>
    <col min="14583" max="14584" width="13.85546875" style="322" bestFit="1" customWidth="1"/>
    <col min="14585" max="14585" width="14.28515625" style="322" bestFit="1" customWidth="1"/>
    <col min="14586" max="14586" width="14" style="322" bestFit="1" customWidth="1"/>
    <col min="14587" max="14587" width="14.5703125" style="322" bestFit="1" customWidth="1"/>
    <col min="14588" max="14588" width="14" style="322" bestFit="1" customWidth="1"/>
    <col min="14589" max="14589" width="14.42578125" style="322" bestFit="1" customWidth="1"/>
    <col min="14590" max="14590" width="14.5703125" style="322" bestFit="1" customWidth="1"/>
    <col min="14591" max="14591" width="11.5703125" style="322" bestFit="1" customWidth="1"/>
    <col min="14592" max="14594" width="15" style="322" customWidth="1"/>
    <col min="14595" max="14830" width="12.5703125" style="322"/>
    <col min="14831" max="14831" width="15.140625" style="322" customWidth="1"/>
    <col min="14832" max="14832" width="25" style="322" customWidth="1"/>
    <col min="14833" max="14833" width="14.140625" style="322" bestFit="1" customWidth="1"/>
    <col min="14834" max="14834" width="17.28515625" style="322" customWidth="1"/>
    <col min="14835" max="14835" width="10.85546875" style="322" bestFit="1" customWidth="1"/>
    <col min="14836" max="14836" width="14.28515625" style="322" customWidth="1"/>
    <col min="14837" max="14837" width="13.42578125" style="322" customWidth="1"/>
    <col min="14838" max="14838" width="16.5703125" style="322" customWidth="1"/>
    <col min="14839" max="14840" width="13.85546875" style="322" bestFit="1" customWidth="1"/>
    <col min="14841" max="14841" width="14.28515625" style="322" bestFit="1" customWidth="1"/>
    <col min="14842" max="14842" width="14" style="322" bestFit="1" customWidth="1"/>
    <col min="14843" max="14843" width="14.5703125" style="322" bestFit="1" customWidth="1"/>
    <col min="14844" max="14844" width="14" style="322" bestFit="1" customWidth="1"/>
    <col min="14845" max="14845" width="14.42578125" style="322" bestFit="1" customWidth="1"/>
    <col min="14846" max="14846" width="14.5703125" style="322" bestFit="1" customWidth="1"/>
    <col min="14847" max="14847" width="11.5703125" style="322" bestFit="1" customWidth="1"/>
    <col min="14848" max="14850" width="15" style="322" customWidth="1"/>
    <col min="14851" max="15086" width="12.5703125" style="322"/>
    <col min="15087" max="15087" width="15.140625" style="322" customWidth="1"/>
    <col min="15088" max="15088" width="25" style="322" customWidth="1"/>
    <col min="15089" max="15089" width="14.140625" style="322" bestFit="1" customWidth="1"/>
    <col min="15090" max="15090" width="17.28515625" style="322" customWidth="1"/>
    <col min="15091" max="15091" width="10.85546875" style="322" bestFit="1" customWidth="1"/>
    <col min="15092" max="15092" width="14.28515625" style="322" customWidth="1"/>
    <col min="15093" max="15093" width="13.42578125" style="322" customWidth="1"/>
    <col min="15094" max="15094" width="16.5703125" style="322" customWidth="1"/>
    <col min="15095" max="15096" width="13.85546875" style="322" bestFit="1" customWidth="1"/>
    <col min="15097" max="15097" width="14.28515625" style="322" bestFit="1" customWidth="1"/>
    <col min="15098" max="15098" width="14" style="322" bestFit="1" customWidth="1"/>
    <col min="15099" max="15099" width="14.5703125" style="322" bestFit="1" customWidth="1"/>
    <col min="15100" max="15100" width="14" style="322" bestFit="1" customWidth="1"/>
    <col min="15101" max="15101" width="14.42578125" style="322" bestFit="1" customWidth="1"/>
    <col min="15102" max="15102" width="14.5703125" style="322" bestFit="1" customWidth="1"/>
    <col min="15103" max="15103" width="11.5703125" style="322" bestFit="1" customWidth="1"/>
    <col min="15104" max="15106" width="15" style="322" customWidth="1"/>
    <col min="15107" max="15342" width="12.5703125" style="322"/>
    <col min="15343" max="15343" width="15.140625" style="322" customWidth="1"/>
    <col min="15344" max="15344" width="25" style="322" customWidth="1"/>
    <col min="15345" max="15345" width="14.140625" style="322" bestFit="1" customWidth="1"/>
    <col min="15346" max="15346" width="17.28515625" style="322" customWidth="1"/>
    <col min="15347" max="15347" width="10.85546875" style="322" bestFit="1" customWidth="1"/>
    <col min="15348" max="15348" width="14.28515625" style="322" customWidth="1"/>
    <col min="15349" max="15349" width="13.42578125" style="322" customWidth="1"/>
    <col min="15350" max="15350" width="16.5703125" style="322" customWidth="1"/>
    <col min="15351" max="15352" width="13.85546875" style="322" bestFit="1" customWidth="1"/>
    <col min="15353" max="15353" width="14.28515625" style="322" bestFit="1" customWidth="1"/>
    <col min="15354" max="15354" width="14" style="322" bestFit="1" customWidth="1"/>
    <col min="15355" max="15355" width="14.5703125" style="322" bestFit="1" customWidth="1"/>
    <col min="15356" max="15356" width="14" style="322" bestFit="1" customWidth="1"/>
    <col min="15357" max="15357" width="14.42578125" style="322" bestFit="1" customWidth="1"/>
    <col min="15358" max="15358" width="14.5703125" style="322" bestFit="1" customWidth="1"/>
    <col min="15359" max="15359" width="11.5703125" style="322" bestFit="1" customWidth="1"/>
    <col min="15360" max="15362" width="15" style="322" customWidth="1"/>
    <col min="15363" max="15598" width="12.5703125" style="322"/>
    <col min="15599" max="15599" width="15.140625" style="322" customWidth="1"/>
    <col min="15600" max="15600" width="25" style="322" customWidth="1"/>
    <col min="15601" max="15601" width="14.140625" style="322" bestFit="1" customWidth="1"/>
    <col min="15602" max="15602" width="17.28515625" style="322" customWidth="1"/>
    <col min="15603" max="15603" width="10.85546875" style="322" bestFit="1" customWidth="1"/>
    <col min="15604" max="15604" width="14.28515625" style="322" customWidth="1"/>
    <col min="15605" max="15605" width="13.42578125" style="322" customWidth="1"/>
    <col min="15606" max="15606" width="16.5703125" style="322" customWidth="1"/>
    <col min="15607" max="15608" width="13.85546875" style="322" bestFit="1" customWidth="1"/>
    <col min="15609" max="15609" width="14.28515625" style="322" bestFit="1" customWidth="1"/>
    <col min="15610" max="15610" width="14" style="322" bestFit="1" customWidth="1"/>
    <col min="15611" max="15611" width="14.5703125" style="322" bestFit="1" customWidth="1"/>
    <col min="15612" max="15612" width="14" style="322" bestFit="1" customWidth="1"/>
    <col min="15613" max="15613" width="14.42578125" style="322" bestFit="1" customWidth="1"/>
    <col min="15614" max="15614" width="14.5703125" style="322" bestFit="1" customWidth="1"/>
    <col min="15615" max="15615" width="11.5703125" style="322" bestFit="1" customWidth="1"/>
    <col min="15616" max="15618" width="15" style="322" customWidth="1"/>
    <col min="15619" max="15854" width="12.5703125" style="322"/>
    <col min="15855" max="15855" width="15.140625" style="322" customWidth="1"/>
    <col min="15856" max="15856" width="25" style="322" customWidth="1"/>
    <col min="15857" max="15857" width="14.140625" style="322" bestFit="1" customWidth="1"/>
    <col min="15858" max="15858" width="17.28515625" style="322" customWidth="1"/>
    <col min="15859" max="15859" width="10.85546875" style="322" bestFit="1" customWidth="1"/>
    <col min="15860" max="15860" width="14.28515625" style="322" customWidth="1"/>
    <col min="15861" max="15861" width="13.42578125" style="322" customWidth="1"/>
    <col min="15862" max="15862" width="16.5703125" style="322" customWidth="1"/>
    <col min="15863" max="15864" width="13.85546875" style="322" bestFit="1" customWidth="1"/>
    <col min="15865" max="15865" width="14.28515625" style="322" bestFit="1" customWidth="1"/>
    <col min="15866" max="15866" width="14" style="322" bestFit="1" customWidth="1"/>
    <col min="15867" max="15867" width="14.5703125" style="322" bestFit="1" customWidth="1"/>
    <col min="15868" max="15868" width="14" style="322" bestFit="1" customWidth="1"/>
    <col min="15869" max="15869" width="14.42578125" style="322" bestFit="1" customWidth="1"/>
    <col min="15870" max="15870" width="14.5703125" style="322" bestFit="1" customWidth="1"/>
    <col min="15871" max="15871" width="11.5703125" style="322" bestFit="1" customWidth="1"/>
    <col min="15872" max="15874" width="15" style="322" customWidth="1"/>
    <col min="15875" max="16110" width="12.5703125" style="322"/>
    <col min="16111" max="16111" width="15.140625" style="322" customWidth="1"/>
    <col min="16112" max="16112" width="25" style="322" customWidth="1"/>
    <col min="16113" max="16113" width="14.140625" style="322" bestFit="1" customWidth="1"/>
    <col min="16114" max="16114" width="17.28515625" style="322" customWidth="1"/>
    <col min="16115" max="16115" width="10.85546875" style="322" bestFit="1" customWidth="1"/>
    <col min="16116" max="16116" width="14.28515625" style="322" customWidth="1"/>
    <col min="16117" max="16117" width="13.42578125" style="322" customWidth="1"/>
    <col min="16118" max="16118" width="16.5703125" style="322" customWidth="1"/>
    <col min="16119" max="16120" width="13.85546875" style="322" bestFit="1" customWidth="1"/>
    <col min="16121" max="16121" width="14.28515625" style="322" bestFit="1" customWidth="1"/>
    <col min="16122" max="16122" width="14" style="322" bestFit="1" customWidth="1"/>
    <col min="16123" max="16123" width="14.5703125" style="322" bestFit="1" customWidth="1"/>
    <col min="16124" max="16124" width="14" style="322" bestFit="1" customWidth="1"/>
    <col min="16125" max="16125" width="14.42578125" style="322" bestFit="1" customWidth="1"/>
    <col min="16126" max="16126" width="14.5703125" style="322" bestFit="1" customWidth="1"/>
    <col min="16127" max="16127" width="11.5703125" style="322" bestFit="1" customWidth="1"/>
    <col min="16128" max="16130" width="15" style="322" customWidth="1"/>
    <col min="16131" max="16384" width="12.5703125" style="322"/>
  </cols>
  <sheetData>
    <row r="1" spans="1:21" ht="18" x14ac:dyDescent="0.25">
      <c r="A1" s="525" t="s">
        <v>897</v>
      </c>
    </row>
    <row r="2" spans="1:21" ht="15.75" x14ac:dyDescent="0.25">
      <c r="A2" s="534" t="s">
        <v>798</v>
      </c>
    </row>
    <row r="3" spans="1:21" ht="15.75" x14ac:dyDescent="0.25">
      <c r="A3" s="535" t="s">
        <v>925</v>
      </c>
    </row>
    <row r="4" spans="1:21" ht="15.75" x14ac:dyDescent="0.25">
      <c r="A4" s="534" t="s">
        <v>276</v>
      </c>
    </row>
    <row r="5" spans="1:21" x14ac:dyDescent="0.2">
      <c r="A5" s="492" t="s">
        <v>898</v>
      </c>
    </row>
    <row r="6" spans="1:21" x14ac:dyDescent="0.2">
      <c r="A6" s="272"/>
    </row>
    <row r="7" spans="1:21" s="324" customFormat="1" ht="15.75" x14ac:dyDescent="0.25">
      <c r="A7" s="95" t="s">
        <v>183</v>
      </c>
      <c r="B7" s="95" t="s">
        <v>92</v>
      </c>
      <c r="D7" s="325"/>
      <c r="E7" s="325"/>
      <c r="F7" s="325"/>
      <c r="G7" s="325"/>
      <c r="H7" s="325"/>
      <c r="I7" s="325"/>
      <c r="J7" s="325"/>
      <c r="K7" s="325"/>
      <c r="L7" s="325"/>
      <c r="M7" s="325"/>
      <c r="N7" s="325"/>
      <c r="O7" s="325"/>
      <c r="P7" s="325"/>
    </row>
    <row r="8" spans="1:21" s="324" customFormat="1" ht="15.75" x14ac:dyDescent="0.25">
      <c r="A8" s="275"/>
      <c r="B8" s="275"/>
      <c r="C8" s="325" t="s">
        <v>906</v>
      </c>
      <c r="D8" s="325"/>
      <c r="E8" s="325"/>
      <c r="F8" s="325"/>
      <c r="G8" s="325"/>
      <c r="H8" s="325"/>
      <c r="I8" s="325"/>
      <c r="J8" s="325"/>
      <c r="K8" s="325"/>
      <c r="L8" s="325"/>
      <c r="M8" s="325"/>
      <c r="N8" s="325"/>
      <c r="O8" s="325"/>
      <c r="P8" s="325"/>
    </row>
    <row r="9" spans="1:21" x14ac:dyDescent="0.2">
      <c r="A9" s="326"/>
      <c r="B9" s="326"/>
    </row>
    <row r="10" spans="1:21" x14ac:dyDescent="0.2">
      <c r="A10" s="327"/>
      <c r="B10" s="328"/>
      <c r="C10" s="329"/>
      <c r="D10" s="329"/>
      <c r="E10" s="330"/>
      <c r="F10" s="330"/>
      <c r="G10" s="330"/>
      <c r="H10" s="330"/>
      <c r="I10" s="330"/>
      <c r="J10" s="330"/>
      <c r="K10" s="330"/>
      <c r="L10" s="330"/>
      <c r="M10" s="330"/>
      <c r="N10" s="330"/>
      <c r="O10" s="330"/>
      <c r="P10" s="330"/>
      <c r="Q10" s="330"/>
      <c r="R10" s="330"/>
      <c r="S10" s="322"/>
      <c r="T10" s="322"/>
      <c r="U10" s="322"/>
    </row>
    <row r="11" spans="1:21" s="331" customFormat="1" ht="22.5" customHeight="1" x14ac:dyDescent="0.2">
      <c r="A11" s="491" t="s">
        <v>799</v>
      </c>
      <c r="B11" s="491"/>
      <c r="C11" s="491"/>
      <c r="D11" s="491"/>
      <c r="E11" s="491"/>
      <c r="F11" s="491"/>
      <c r="G11" s="531" t="s">
        <v>280</v>
      </c>
      <c r="H11" s="488" t="s">
        <v>95</v>
      </c>
      <c r="I11" s="490" t="s">
        <v>800</v>
      </c>
      <c r="J11" s="491"/>
      <c r="K11" s="491"/>
      <c r="L11" s="491"/>
      <c r="M11" s="491"/>
      <c r="N11" s="491" t="s">
        <v>801</v>
      </c>
      <c r="O11" s="491"/>
      <c r="P11" s="491"/>
      <c r="Q11" s="491"/>
      <c r="R11" s="491" t="s">
        <v>802</v>
      </c>
      <c r="S11" s="491"/>
      <c r="U11" s="322"/>
    </row>
    <row r="12" spans="1:21" s="336" customFormat="1" ht="114.75" x14ac:dyDescent="0.2">
      <c r="A12" s="532" t="s">
        <v>803</v>
      </c>
      <c r="B12" s="532" t="s">
        <v>804</v>
      </c>
      <c r="C12" s="532" t="s">
        <v>278</v>
      </c>
      <c r="D12" s="532" t="s">
        <v>805</v>
      </c>
      <c r="E12" s="333" t="s">
        <v>923</v>
      </c>
      <c r="F12" s="333" t="s">
        <v>279</v>
      </c>
      <c r="G12" s="489"/>
      <c r="H12" s="489"/>
      <c r="I12" s="334" t="s">
        <v>281</v>
      </c>
      <c r="J12" s="332" t="s">
        <v>282</v>
      </c>
      <c r="K12" s="332" t="s">
        <v>283</v>
      </c>
      <c r="L12" s="332" t="s">
        <v>284</v>
      </c>
      <c r="M12" s="332" t="s">
        <v>285</v>
      </c>
      <c r="N12" s="332" t="s">
        <v>286</v>
      </c>
      <c r="O12" s="332" t="s">
        <v>287</v>
      </c>
      <c r="P12" s="332" t="s">
        <v>288</v>
      </c>
      <c r="Q12" s="332" t="s">
        <v>289</v>
      </c>
      <c r="R12" s="332" t="s">
        <v>290</v>
      </c>
      <c r="S12" s="332" t="s">
        <v>291</v>
      </c>
      <c r="T12" s="335"/>
      <c r="U12" s="331"/>
    </row>
    <row r="13" spans="1:21" s="270" customFormat="1" x14ac:dyDescent="0.2">
      <c r="A13" s="337" t="s">
        <v>806</v>
      </c>
      <c r="B13" s="337" t="s">
        <v>633</v>
      </c>
      <c r="C13" s="530" t="s">
        <v>619</v>
      </c>
      <c r="D13" s="337" t="s">
        <v>912</v>
      </c>
      <c r="E13" s="337" t="s">
        <v>617</v>
      </c>
      <c r="F13" s="337">
        <v>0</v>
      </c>
      <c r="G13" s="337">
        <v>933</v>
      </c>
      <c r="H13" s="337">
        <v>2596</v>
      </c>
      <c r="I13" s="337">
        <v>304</v>
      </c>
      <c r="J13" s="337">
        <v>341</v>
      </c>
      <c r="K13" s="337">
        <v>39</v>
      </c>
      <c r="L13" s="337">
        <v>249</v>
      </c>
      <c r="M13" s="337">
        <v>89</v>
      </c>
      <c r="N13" s="337">
        <v>416</v>
      </c>
      <c r="O13" s="337">
        <v>50</v>
      </c>
      <c r="P13" s="337">
        <v>654</v>
      </c>
      <c r="Q13" s="337">
        <v>573</v>
      </c>
      <c r="R13" s="337">
        <v>616</v>
      </c>
      <c r="S13" s="337">
        <v>486</v>
      </c>
      <c r="U13" s="335"/>
    </row>
    <row r="14" spans="1:21" s="270" customFormat="1" x14ac:dyDescent="0.2">
      <c r="A14" s="337" t="s">
        <v>807</v>
      </c>
      <c r="B14" s="337" t="s">
        <v>295</v>
      </c>
      <c r="C14" s="530" t="s">
        <v>619</v>
      </c>
      <c r="D14" s="337" t="s">
        <v>912</v>
      </c>
      <c r="E14" s="337" t="s">
        <v>617</v>
      </c>
      <c r="F14" s="337">
        <v>0</v>
      </c>
      <c r="G14" s="337">
        <v>2930</v>
      </c>
      <c r="H14" s="337">
        <v>7704</v>
      </c>
      <c r="I14" s="337">
        <v>997</v>
      </c>
      <c r="J14" s="337">
        <v>1131</v>
      </c>
      <c r="K14" s="337">
        <v>127</v>
      </c>
      <c r="L14" s="337">
        <v>675</v>
      </c>
      <c r="M14" s="337">
        <v>226</v>
      </c>
      <c r="N14" s="337">
        <v>1867</v>
      </c>
      <c r="O14" s="337">
        <v>189</v>
      </c>
      <c r="P14" s="337">
        <v>1919</v>
      </c>
      <c r="Q14" s="337">
        <v>1671</v>
      </c>
      <c r="R14" s="337">
        <v>1973</v>
      </c>
      <c r="S14" s="337">
        <v>1525</v>
      </c>
    </row>
    <row r="15" spans="1:21" s="287" customFormat="1" ht="12" customHeight="1" x14ac:dyDescent="0.2">
      <c r="A15" s="337" t="s">
        <v>808</v>
      </c>
      <c r="B15" s="337" t="s">
        <v>809</v>
      </c>
      <c r="C15" s="530" t="s">
        <v>619</v>
      </c>
      <c r="D15" s="337" t="s">
        <v>912</v>
      </c>
      <c r="E15" s="337" t="s">
        <v>617</v>
      </c>
      <c r="F15" s="337">
        <v>0</v>
      </c>
      <c r="G15" s="337">
        <v>448</v>
      </c>
      <c r="H15" s="337">
        <v>1188</v>
      </c>
      <c r="I15" s="337">
        <v>136</v>
      </c>
      <c r="J15" s="337">
        <v>167</v>
      </c>
      <c r="K15" s="337">
        <v>18</v>
      </c>
      <c r="L15" s="337">
        <v>127</v>
      </c>
      <c r="M15" s="337">
        <v>34</v>
      </c>
      <c r="N15" s="337">
        <v>301</v>
      </c>
      <c r="O15" s="337">
        <v>32</v>
      </c>
      <c r="P15" s="337">
        <v>261</v>
      </c>
      <c r="Q15" s="337">
        <v>229</v>
      </c>
      <c r="R15" s="337">
        <v>277</v>
      </c>
      <c r="S15" s="337">
        <v>194</v>
      </c>
      <c r="U15" s="270"/>
    </row>
    <row r="16" spans="1:21" s="287" customFormat="1" ht="12" customHeight="1" x14ac:dyDescent="0.2">
      <c r="A16" s="337" t="s">
        <v>810</v>
      </c>
      <c r="B16" s="337" t="s">
        <v>620</v>
      </c>
      <c r="C16" s="530" t="s">
        <v>619</v>
      </c>
      <c r="D16" s="337" t="s">
        <v>912</v>
      </c>
      <c r="E16" s="337" t="s">
        <v>617</v>
      </c>
      <c r="F16" s="337">
        <v>0</v>
      </c>
      <c r="G16" s="337">
        <v>1168</v>
      </c>
      <c r="H16" s="337">
        <v>2774</v>
      </c>
      <c r="I16" s="337">
        <v>509</v>
      </c>
      <c r="J16" s="337">
        <v>330</v>
      </c>
      <c r="K16" s="337">
        <v>44</v>
      </c>
      <c r="L16" s="337">
        <v>285</v>
      </c>
      <c r="M16" s="337">
        <v>69</v>
      </c>
      <c r="N16" s="337">
        <v>438</v>
      </c>
      <c r="O16" s="337">
        <v>86</v>
      </c>
      <c r="P16" s="337">
        <v>726</v>
      </c>
      <c r="Q16" s="337">
        <v>613</v>
      </c>
      <c r="R16" s="337">
        <v>691</v>
      </c>
      <c r="S16" s="337">
        <v>564</v>
      </c>
    </row>
    <row r="17" spans="1:21" s="287" customFormat="1" ht="12" customHeight="1" x14ac:dyDescent="0.2">
      <c r="A17" s="337" t="s">
        <v>811</v>
      </c>
      <c r="B17" s="337" t="s">
        <v>812</v>
      </c>
      <c r="C17" s="530" t="s">
        <v>619</v>
      </c>
      <c r="D17" s="337" t="s">
        <v>912</v>
      </c>
      <c r="E17" s="337" t="s">
        <v>617</v>
      </c>
      <c r="F17" s="337">
        <v>0</v>
      </c>
      <c r="G17" s="337">
        <v>767</v>
      </c>
      <c r="H17" s="337">
        <v>1991</v>
      </c>
      <c r="I17" s="337">
        <v>248</v>
      </c>
      <c r="J17" s="337">
        <v>221</v>
      </c>
      <c r="K17" s="337">
        <v>37</v>
      </c>
      <c r="L17" s="337">
        <v>261</v>
      </c>
      <c r="M17" s="337">
        <v>56</v>
      </c>
      <c r="N17" s="337">
        <v>225</v>
      </c>
      <c r="O17" s="337">
        <v>51</v>
      </c>
      <c r="P17" s="337">
        <v>460</v>
      </c>
      <c r="Q17" s="337">
        <v>395</v>
      </c>
      <c r="R17" s="337">
        <v>461</v>
      </c>
      <c r="S17" s="337">
        <v>375</v>
      </c>
    </row>
    <row r="18" spans="1:21" s="287" customFormat="1" ht="12" customHeight="1" x14ac:dyDescent="0.2">
      <c r="A18" s="337" t="s">
        <v>813</v>
      </c>
      <c r="B18" s="337" t="s">
        <v>814</v>
      </c>
      <c r="C18" s="530" t="s">
        <v>589</v>
      </c>
      <c r="D18" s="337" t="s">
        <v>916</v>
      </c>
      <c r="E18" s="337" t="s">
        <v>587</v>
      </c>
      <c r="F18" s="337">
        <v>0</v>
      </c>
      <c r="G18" s="337">
        <v>1001</v>
      </c>
      <c r="H18" s="337">
        <v>2166</v>
      </c>
      <c r="I18" s="337">
        <v>467</v>
      </c>
      <c r="J18" s="337">
        <v>264</v>
      </c>
      <c r="K18" s="337">
        <v>58</v>
      </c>
      <c r="L18" s="337">
        <v>212</v>
      </c>
      <c r="M18" s="337">
        <v>45</v>
      </c>
      <c r="N18" s="337">
        <v>670</v>
      </c>
      <c r="O18" s="337">
        <v>89</v>
      </c>
      <c r="P18" s="337">
        <v>544</v>
      </c>
      <c r="Q18" s="337">
        <v>436</v>
      </c>
      <c r="R18" s="337">
        <v>576</v>
      </c>
      <c r="S18" s="337">
        <v>422</v>
      </c>
    </row>
    <row r="19" spans="1:21" s="287" customFormat="1" ht="12" customHeight="1" x14ac:dyDescent="0.2">
      <c r="A19" s="337" t="s">
        <v>815</v>
      </c>
      <c r="B19" s="337" t="s">
        <v>816</v>
      </c>
      <c r="C19" s="530" t="s">
        <v>589</v>
      </c>
      <c r="D19" s="337" t="s">
        <v>916</v>
      </c>
      <c r="E19" s="337" t="s">
        <v>587</v>
      </c>
      <c r="F19" s="337">
        <v>0</v>
      </c>
      <c r="G19" s="337">
        <v>821</v>
      </c>
      <c r="H19" s="337">
        <v>1662</v>
      </c>
      <c r="I19" s="337">
        <v>425</v>
      </c>
      <c r="J19" s="337">
        <v>219</v>
      </c>
      <c r="K19" s="337">
        <v>50</v>
      </c>
      <c r="L19" s="337">
        <v>127</v>
      </c>
      <c r="M19" s="337">
        <v>31</v>
      </c>
      <c r="N19" s="337">
        <v>613</v>
      </c>
      <c r="O19" s="337">
        <v>66</v>
      </c>
      <c r="P19" s="337">
        <v>395</v>
      </c>
      <c r="Q19" s="337">
        <v>337</v>
      </c>
      <c r="R19" s="337">
        <v>437</v>
      </c>
      <c r="S19" s="337">
        <v>314</v>
      </c>
    </row>
    <row r="20" spans="1:21" s="287" customFormat="1" x14ac:dyDescent="0.2">
      <c r="A20" s="337" t="s">
        <v>817</v>
      </c>
      <c r="B20" s="337" t="s">
        <v>597</v>
      </c>
      <c r="C20" s="530" t="s">
        <v>589</v>
      </c>
      <c r="D20" s="337" t="s">
        <v>916</v>
      </c>
      <c r="E20" s="337" t="s">
        <v>587</v>
      </c>
      <c r="F20" s="337">
        <v>0</v>
      </c>
      <c r="G20" s="337">
        <v>359</v>
      </c>
      <c r="H20" s="337">
        <v>862</v>
      </c>
      <c r="I20" s="337">
        <v>141</v>
      </c>
      <c r="J20" s="337">
        <v>79</v>
      </c>
      <c r="K20" s="337">
        <v>25</v>
      </c>
      <c r="L20" s="337">
        <v>114</v>
      </c>
      <c r="M20" s="337">
        <v>23</v>
      </c>
      <c r="N20" s="337">
        <v>161</v>
      </c>
      <c r="O20" s="337">
        <v>23</v>
      </c>
      <c r="P20" s="337">
        <v>205</v>
      </c>
      <c r="Q20" s="337">
        <v>177</v>
      </c>
      <c r="R20" s="337">
        <v>203</v>
      </c>
      <c r="S20" s="337">
        <v>154</v>
      </c>
    </row>
    <row r="21" spans="1:21" s="293" customFormat="1" ht="12" customHeight="1" x14ac:dyDescent="0.2">
      <c r="A21" s="337" t="s">
        <v>818</v>
      </c>
      <c r="B21" s="337" t="s">
        <v>819</v>
      </c>
      <c r="C21" s="530" t="s">
        <v>698</v>
      </c>
      <c r="D21" s="337" t="s">
        <v>912</v>
      </c>
      <c r="E21" s="337" t="s">
        <v>310</v>
      </c>
      <c r="F21" s="337">
        <v>0</v>
      </c>
      <c r="G21" s="337">
        <v>789</v>
      </c>
      <c r="H21" s="337">
        <v>2065</v>
      </c>
      <c r="I21" s="337">
        <v>236</v>
      </c>
      <c r="J21" s="337">
        <v>293</v>
      </c>
      <c r="K21" s="337">
        <v>35</v>
      </c>
      <c r="L21" s="337">
        <v>225</v>
      </c>
      <c r="M21" s="337">
        <v>51</v>
      </c>
      <c r="N21" s="337">
        <v>386</v>
      </c>
      <c r="O21" s="337">
        <v>50</v>
      </c>
      <c r="P21" s="337">
        <v>506</v>
      </c>
      <c r="Q21" s="337">
        <v>426</v>
      </c>
      <c r="R21" s="337">
        <v>486</v>
      </c>
      <c r="S21" s="337">
        <v>372</v>
      </c>
      <c r="U21" s="287"/>
    </row>
    <row r="22" spans="1:21" s="270" customFormat="1" x14ac:dyDescent="0.2">
      <c r="A22" s="337" t="s">
        <v>820</v>
      </c>
      <c r="B22" s="337" t="s">
        <v>821</v>
      </c>
      <c r="C22" s="530" t="s">
        <v>698</v>
      </c>
      <c r="D22" s="337" t="s">
        <v>912</v>
      </c>
      <c r="E22" s="337" t="s">
        <v>310</v>
      </c>
      <c r="F22" s="337">
        <v>0</v>
      </c>
      <c r="G22" s="337">
        <v>951</v>
      </c>
      <c r="H22" s="337">
        <v>2243</v>
      </c>
      <c r="I22" s="337">
        <v>363</v>
      </c>
      <c r="J22" s="337">
        <v>333</v>
      </c>
      <c r="K22" s="337">
        <v>50</v>
      </c>
      <c r="L22" s="337">
        <v>205</v>
      </c>
      <c r="M22" s="337">
        <v>49</v>
      </c>
      <c r="N22" s="337">
        <v>540</v>
      </c>
      <c r="O22" s="337">
        <v>80</v>
      </c>
      <c r="P22" s="337">
        <v>580</v>
      </c>
      <c r="Q22" s="337">
        <v>506</v>
      </c>
      <c r="R22" s="337">
        <v>597</v>
      </c>
      <c r="S22" s="337">
        <v>456</v>
      </c>
      <c r="U22" s="293"/>
    </row>
    <row r="23" spans="1:21" s="287" customFormat="1" x14ac:dyDescent="0.2">
      <c r="A23" s="337" t="s">
        <v>822</v>
      </c>
      <c r="B23" s="337" t="s">
        <v>823</v>
      </c>
      <c r="C23" s="530" t="s">
        <v>698</v>
      </c>
      <c r="D23" s="337" t="s">
        <v>912</v>
      </c>
      <c r="E23" s="337" t="s">
        <v>310</v>
      </c>
      <c r="F23" s="337">
        <v>0</v>
      </c>
      <c r="G23" s="337">
        <v>1509</v>
      </c>
      <c r="H23" s="337">
        <v>3176</v>
      </c>
      <c r="I23" s="337">
        <v>731</v>
      </c>
      <c r="J23" s="337">
        <v>452</v>
      </c>
      <c r="K23" s="337">
        <v>96</v>
      </c>
      <c r="L23" s="337">
        <v>230</v>
      </c>
      <c r="M23" s="337">
        <v>56</v>
      </c>
      <c r="N23" s="337">
        <v>1101</v>
      </c>
      <c r="O23" s="337">
        <v>104</v>
      </c>
      <c r="P23" s="337">
        <v>860</v>
      </c>
      <c r="Q23" s="337">
        <v>739</v>
      </c>
      <c r="R23" s="337">
        <v>865</v>
      </c>
      <c r="S23" s="337">
        <v>647</v>
      </c>
      <c r="U23" s="270"/>
    </row>
    <row r="24" spans="1:21" s="287" customFormat="1" x14ac:dyDescent="0.2">
      <c r="A24" s="337" t="s">
        <v>824</v>
      </c>
      <c r="B24" s="337" t="s">
        <v>825</v>
      </c>
      <c r="C24" s="530" t="s">
        <v>698</v>
      </c>
      <c r="D24" s="337" t="s">
        <v>912</v>
      </c>
      <c r="E24" s="337" t="s">
        <v>310</v>
      </c>
      <c r="F24" s="337">
        <v>0</v>
      </c>
      <c r="G24" s="337">
        <v>2195</v>
      </c>
      <c r="H24" s="337">
        <v>5147</v>
      </c>
      <c r="I24" s="337">
        <v>885</v>
      </c>
      <c r="J24" s="337">
        <v>800</v>
      </c>
      <c r="K24" s="337">
        <v>104</v>
      </c>
      <c r="L24" s="337">
        <v>406</v>
      </c>
      <c r="M24" s="337">
        <v>100</v>
      </c>
      <c r="N24" s="337">
        <v>1463</v>
      </c>
      <c r="O24" s="337">
        <v>185</v>
      </c>
      <c r="P24" s="337">
        <v>1346</v>
      </c>
      <c r="Q24" s="337">
        <v>1168</v>
      </c>
      <c r="R24" s="337">
        <v>1405</v>
      </c>
      <c r="S24" s="337">
        <v>1039</v>
      </c>
    </row>
    <row r="25" spans="1:21" s="293" customFormat="1" x14ac:dyDescent="0.2">
      <c r="A25" s="337" t="s">
        <v>826</v>
      </c>
      <c r="B25" s="337" t="s">
        <v>827</v>
      </c>
      <c r="C25" s="530" t="s">
        <v>698</v>
      </c>
      <c r="D25" s="337" t="s">
        <v>912</v>
      </c>
      <c r="E25" s="337" t="s">
        <v>310</v>
      </c>
      <c r="F25" s="337">
        <v>0</v>
      </c>
      <c r="G25" s="337">
        <v>1143</v>
      </c>
      <c r="H25" s="337">
        <v>2708</v>
      </c>
      <c r="I25" s="337">
        <v>438</v>
      </c>
      <c r="J25" s="337">
        <v>355</v>
      </c>
      <c r="K25" s="337">
        <v>70</v>
      </c>
      <c r="L25" s="337">
        <v>280</v>
      </c>
      <c r="M25" s="337">
        <v>64</v>
      </c>
      <c r="N25" s="337">
        <v>587</v>
      </c>
      <c r="O25" s="337">
        <v>97</v>
      </c>
      <c r="P25" s="337">
        <v>680</v>
      </c>
      <c r="Q25" s="337">
        <v>551</v>
      </c>
      <c r="R25" s="337">
        <v>676</v>
      </c>
      <c r="S25" s="337">
        <v>487</v>
      </c>
      <c r="U25" s="287"/>
    </row>
    <row r="26" spans="1:21" s="270" customFormat="1" x14ac:dyDescent="0.2">
      <c r="A26" s="337" t="s">
        <v>828</v>
      </c>
      <c r="B26" s="337" t="s">
        <v>829</v>
      </c>
      <c r="C26" s="530" t="s">
        <v>698</v>
      </c>
      <c r="D26" s="337" t="s">
        <v>912</v>
      </c>
      <c r="E26" s="337" t="s">
        <v>310</v>
      </c>
      <c r="F26" s="337">
        <v>0</v>
      </c>
      <c r="G26" s="337">
        <v>290</v>
      </c>
      <c r="H26" s="337">
        <v>749</v>
      </c>
      <c r="I26" s="337">
        <v>104</v>
      </c>
      <c r="J26" s="337">
        <v>103</v>
      </c>
      <c r="K26" s="337">
        <v>9</v>
      </c>
      <c r="L26" s="337">
        <v>74</v>
      </c>
      <c r="M26" s="337">
        <v>25</v>
      </c>
      <c r="N26" s="337">
        <v>132</v>
      </c>
      <c r="O26" s="337">
        <v>17</v>
      </c>
      <c r="P26" s="337">
        <v>188</v>
      </c>
      <c r="Q26" s="337">
        <v>150</v>
      </c>
      <c r="R26" s="337">
        <v>174</v>
      </c>
      <c r="S26" s="337">
        <v>131</v>
      </c>
      <c r="U26" s="293"/>
    </row>
    <row r="27" spans="1:21" s="270" customFormat="1" x14ac:dyDescent="0.2">
      <c r="A27" s="337" t="s">
        <v>830</v>
      </c>
      <c r="B27" s="337" t="s">
        <v>831</v>
      </c>
      <c r="C27" s="530" t="s">
        <v>556</v>
      </c>
      <c r="D27" s="337" t="s">
        <v>920</v>
      </c>
      <c r="E27" s="337" t="s">
        <v>458</v>
      </c>
      <c r="F27" s="337">
        <v>0</v>
      </c>
      <c r="G27" s="337">
        <v>672</v>
      </c>
      <c r="H27" s="337">
        <v>1676</v>
      </c>
      <c r="I27" s="337">
        <v>242</v>
      </c>
      <c r="J27" s="337">
        <v>232</v>
      </c>
      <c r="K27" s="337">
        <v>24</v>
      </c>
      <c r="L27" s="337">
        <v>174</v>
      </c>
      <c r="M27" s="337">
        <v>47</v>
      </c>
      <c r="N27" s="337">
        <v>392</v>
      </c>
      <c r="O27" s="337">
        <v>39</v>
      </c>
      <c r="P27" s="337">
        <v>363</v>
      </c>
      <c r="Q27" s="337">
        <v>294</v>
      </c>
      <c r="R27" s="337">
        <v>367</v>
      </c>
      <c r="S27" s="337">
        <v>281</v>
      </c>
    </row>
    <row r="28" spans="1:21" s="270" customFormat="1" x14ac:dyDescent="0.2">
      <c r="A28" s="337" t="s">
        <v>832</v>
      </c>
      <c r="B28" s="337" t="s">
        <v>892</v>
      </c>
      <c r="C28" s="530" t="s">
        <v>556</v>
      </c>
      <c r="D28" s="337" t="s">
        <v>920</v>
      </c>
      <c r="E28" s="337" t="s">
        <v>458</v>
      </c>
      <c r="F28" s="337">
        <v>0</v>
      </c>
      <c r="G28" s="337">
        <v>1026</v>
      </c>
      <c r="H28" s="337">
        <v>2491</v>
      </c>
      <c r="I28" s="337">
        <v>356</v>
      </c>
      <c r="J28" s="337">
        <v>446</v>
      </c>
      <c r="K28" s="337">
        <v>54</v>
      </c>
      <c r="L28" s="337">
        <v>170</v>
      </c>
      <c r="M28" s="337">
        <v>47</v>
      </c>
      <c r="N28" s="337">
        <v>844</v>
      </c>
      <c r="O28" s="337">
        <v>65</v>
      </c>
      <c r="P28" s="337">
        <v>578</v>
      </c>
      <c r="Q28" s="337">
        <v>457</v>
      </c>
      <c r="R28" s="337">
        <v>589</v>
      </c>
      <c r="S28" s="337">
        <v>400</v>
      </c>
    </row>
    <row r="29" spans="1:21" s="270" customFormat="1" x14ac:dyDescent="0.2">
      <c r="A29" s="337" t="s">
        <v>833</v>
      </c>
      <c r="B29" s="337" t="s">
        <v>834</v>
      </c>
      <c r="C29" s="530" t="s">
        <v>49</v>
      </c>
      <c r="D29" s="337" t="s">
        <v>918</v>
      </c>
      <c r="E29" s="337" t="s">
        <v>315</v>
      </c>
      <c r="F29" s="337">
        <v>0</v>
      </c>
      <c r="G29" s="337">
        <v>1481</v>
      </c>
      <c r="H29" s="337">
        <v>3807</v>
      </c>
      <c r="I29" s="337">
        <v>526</v>
      </c>
      <c r="J29" s="337">
        <v>519</v>
      </c>
      <c r="K29" s="337">
        <v>56</v>
      </c>
      <c r="L29" s="337">
        <v>380</v>
      </c>
      <c r="M29" s="337">
        <v>111</v>
      </c>
      <c r="N29" s="337">
        <v>676</v>
      </c>
      <c r="O29" s="337">
        <v>101</v>
      </c>
      <c r="P29" s="337">
        <v>939</v>
      </c>
      <c r="Q29" s="337">
        <v>802</v>
      </c>
      <c r="R29" s="337">
        <v>929</v>
      </c>
      <c r="S29" s="337">
        <v>752</v>
      </c>
    </row>
    <row r="30" spans="1:21" s="270" customFormat="1" x14ac:dyDescent="0.2">
      <c r="A30" s="337" t="s">
        <v>835</v>
      </c>
      <c r="B30" s="337" t="s">
        <v>836</v>
      </c>
      <c r="C30" s="530" t="s">
        <v>49</v>
      </c>
      <c r="D30" s="337" t="s">
        <v>918</v>
      </c>
      <c r="E30" s="337" t="s">
        <v>315</v>
      </c>
      <c r="F30" s="337">
        <v>0</v>
      </c>
      <c r="G30" s="337">
        <v>7857</v>
      </c>
      <c r="H30" s="337">
        <v>18808</v>
      </c>
      <c r="I30" s="337">
        <v>3248</v>
      </c>
      <c r="J30" s="337">
        <v>2680</v>
      </c>
      <c r="K30" s="337">
        <v>371</v>
      </c>
      <c r="L30" s="337">
        <v>1558</v>
      </c>
      <c r="M30" s="337">
        <v>542</v>
      </c>
      <c r="N30" s="337">
        <v>4987</v>
      </c>
      <c r="O30" s="337">
        <v>459</v>
      </c>
      <c r="P30" s="337">
        <v>4605</v>
      </c>
      <c r="Q30" s="337">
        <v>3888</v>
      </c>
      <c r="R30" s="337">
        <v>4619</v>
      </c>
      <c r="S30" s="337">
        <v>3494</v>
      </c>
    </row>
    <row r="31" spans="1:21" s="270" customFormat="1" x14ac:dyDescent="0.2">
      <c r="A31" s="337" t="s">
        <v>837</v>
      </c>
      <c r="B31" s="337" t="s">
        <v>893</v>
      </c>
      <c r="C31" s="530" t="s">
        <v>48</v>
      </c>
      <c r="D31" s="337" t="s">
        <v>918</v>
      </c>
      <c r="E31" s="337" t="s">
        <v>315</v>
      </c>
      <c r="F31" s="337">
        <v>0</v>
      </c>
      <c r="G31" s="337">
        <v>401</v>
      </c>
      <c r="H31" s="337">
        <v>931</v>
      </c>
      <c r="I31" s="337">
        <v>137</v>
      </c>
      <c r="J31" s="337">
        <v>155</v>
      </c>
      <c r="K31" s="337">
        <v>22</v>
      </c>
      <c r="L31" s="337">
        <v>87</v>
      </c>
      <c r="M31" s="337">
        <v>20</v>
      </c>
      <c r="N31" s="337">
        <v>267</v>
      </c>
      <c r="O31" s="337">
        <v>36</v>
      </c>
      <c r="P31" s="337">
        <v>209</v>
      </c>
      <c r="Q31" s="337">
        <v>166</v>
      </c>
      <c r="R31" s="337">
        <v>212</v>
      </c>
      <c r="S31" s="337">
        <v>147</v>
      </c>
    </row>
    <row r="32" spans="1:21" s="270" customFormat="1" x14ac:dyDescent="0.2">
      <c r="A32" s="337" t="s">
        <v>838</v>
      </c>
      <c r="B32" s="337" t="s">
        <v>839</v>
      </c>
      <c r="C32" s="530" t="s">
        <v>423</v>
      </c>
      <c r="D32" s="337" t="s">
        <v>914</v>
      </c>
      <c r="E32" s="337" t="s">
        <v>421</v>
      </c>
      <c r="F32" s="337">
        <v>0</v>
      </c>
      <c r="G32" s="337">
        <v>614</v>
      </c>
      <c r="H32" s="337">
        <v>1621</v>
      </c>
      <c r="I32" s="337">
        <v>180</v>
      </c>
      <c r="J32" s="337">
        <v>238</v>
      </c>
      <c r="K32" s="337">
        <v>38</v>
      </c>
      <c r="L32" s="337">
        <v>158</v>
      </c>
      <c r="M32" s="337">
        <v>59</v>
      </c>
      <c r="N32" s="337">
        <v>400</v>
      </c>
      <c r="O32" s="337">
        <v>47</v>
      </c>
      <c r="P32" s="337">
        <v>376</v>
      </c>
      <c r="Q32" s="337">
        <v>319</v>
      </c>
      <c r="R32" s="337">
        <v>380</v>
      </c>
      <c r="S32" s="337">
        <v>283</v>
      </c>
    </row>
    <row r="33" spans="1:21" s="270" customFormat="1" x14ac:dyDescent="0.2">
      <c r="A33" s="337" t="s">
        <v>840</v>
      </c>
      <c r="B33" s="337" t="s">
        <v>295</v>
      </c>
      <c r="C33" s="530" t="s">
        <v>423</v>
      </c>
      <c r="D33" s="337" t="s">
        <v>914</v>
      </c>
      <c r="E33" s="337" t="s">
        <v>421</v>
      </c>
      <c r="F33" s="337">
        <v>0</v>
      </c>
      <c r="G33" s="337">
        <v>2212</v>
      </c>
      <c r="H33" s="337">
        <v>5020</v>
      </c>
      <c r="I33" s="337">
        <v>940</v>
      </c>
      <c r="J33" s="337">
        <v>723</v>
      </c>
      <c r="K33" s="337">
        <v>137</v>
      </c>
      <c r="L33" s="337">
        <v>412</v>
      </c>
      <c r="M33" s="337">
        <v>103</v>
      </c>
      <c r="N33" s="337">
        <v>1676</v>
      </c>
      <c r="O33" s="337">
        <v>161</v>
      </c>
      <c r="P33" s="337">
        <v>1319</v>
      </c>
      <c r="Q33" s="337">
        <v>1146</v>
      </c>
      <c r="R33" s="337">
        <v>1370</v>
      </c>
      <c r="S33" s="337">
        <v>1057</v>
      </c>
    </row>
    <row r="34" spans="1:21" s="270" customFormat="1" x14ac:dyDescent="0.2">
      <c r="A34" s="337" t="s">
        <v>841</v>
      </c>
      <c r="B34" s="337" t="s">
        <v>842</v>
      </c>
      <c r="C34" s="530" t="s">
        <v>423</v>
      </c>
      <c r="D34" s="337" t="s">
        <v>914</v>
      </c>
      <c r="E34" s="337" t="s">
        <v>421</v>
      </c>
      <c r="F34" s="337">
        <v>0</v>
      </c>
      <c r="G34" s="337">
        <v>1515</v>
      </c>
      <c r="H34" s="337">
        <v>4336</v>
      </c>
      <c r="I34" s="337">
        <v>432</v>
      </c>
      <c r="J34" s="337">
        <v>671</v>
      </c>
      <c r="K34" s="337">
        <v>57</v>
      </c>
      <c r="L34" s="337">
        <v>355</v>
      </c>
      <c r="M34" s="337">
        <v>117</v>
      </c>
      <c r="N34" s="337">
        <v>1067</v>
      </c>
      <c r="O34" s="337">
        <v>91</v>
      </c>
      <c r="P34" s="337">
        <v>1057</v>
      </c>
      <c r="Q34" s="337">
        <v>918</v>
      </c>
      <c r="R34" s="337">
        <v>1063</v>
      </c>
      <c r="S34" s="337">
        <v>848</v>
      </c>
    </row>
    <row r="35" spans="1:21" s="270" customFormat="1" x14ac:dyDescent="0.2">
      <c r="A35" s="337" t="s">
        <v>843</v>
      </c>
      <c r="B35" s="337" t="s">
        <v>844</v>
      </c>
      <c r="C35" s="530" t="s">
        <v>423</v>
      </c>
      <c r="D35" s="337" t="s">
        <v>914</v>
      </c>
      <c r="E35" s="337" t="s">
        <v>421</v>
      </c>
      <c r="F35" s="337">
        <v>0</v>
      </c>
      <c r="G35" s="337">
        <v>410</v>
      </c>
      <c r="H35" s="337">
        <v>1060</v>
      </c>
      <c r="I35" s="337">
        <v>147</v>
      </c>
      <c r="J35" s="337">
        <v>133</v>
      </c>
      <c r="K35" s="337">
        <v>23</v>
      </c>
      <c r="L35" s="337">
        <v>107</v>
      </c>
      <c r="M35" s="337">
        <v>29</v>
      </c>
      <c r="N35" s="337">
        <v>229</v>
      </c>
      <c r="O35" s="337">
        <v>31</v>
      </c>
      <c r="P35" s="337">
        <v>251</v>
      </c>
      <c r="Q35" s="337">
        <v>212</v>
      </c>
      <c r="R35" s="337">
        <v>256</v>
      </c>
      <c r="S35" s="337">
        <v>192</v>
      </c>
    </row>
    <row r="36" spans="1:21" s="270" customFormat="1" x14ac:dyDescent="0.2">
      <c r="A36" s="337" t="s">
        <v>845</v>
      </c>
      <c r="B36" s="337" t="s">
        <v>846</v>
      </c>
      <c r="C36" s="530" t="s">
        <v>441</v>
      </c>
      <c r="D36" s="337" t="s">
        <v>914</v>
      </c>
      <c r="E36" s="337" t="s">
        <v>439</v>
      </c>
      <c r="F36" s="337">
        <v>0</v>
      </c>
      <c r="G36" s="337">
        <v>386</v>
      </c>
      <c r="H36" s="337">
        <v>950</v>
      </c>
      <c r="I36" s="337">
        <v>130</v>
      </c>
      <c r="J36" s="337">
        <v>101</v>
      </c>
      <c r="K36" s="337">
        <v>25</v>
      </c>
      <c r="L36" s="337">
        <v>130</v>
      </c>
      <c r="M36" s="337">
        <v>25</v>
      </c>
      <c r="N36" s="337">
        <v>97</v>
      </c>
      <c r="O36" s="337">
        <v>23</v>
      </c>
      <c r="P36" s="337">
        <v>237</v>
      </c>
      <c r="Q36" s="337">
        <v>205</v>
      </c>
      <c r="R36" s="337">
        <v>222</v>
      </c>
      <c r="S36" s="337">
        <v>177</v>
      </c>
    </row>
    <row r="37" spans="1:21" s="270" customFormat="1" x14ac:dyDescent="0.2">
      <c r="A37" s="337" t="s">
        <v>847</v>
      </c>
      <c r="B37" s="337" t="s">
        <v>848</v>
      </c>
      <c r="C37" s="530" t="s">
        <v>441</v>
      </c>
      <c r="D37" s="337" t="s">
        <v>914</v>
      </c>
      <c r="E37" s="337" t="s">
        <v>439</v>
      </c>
      <c r="F37" s="337">
        <v>0</v>
      </c>
      <c r="G37" s="337">
        <v>3849</v>
      </c>
      <c r="H37" s="337">
        <v>9382</v>
      </c>
      <c r="I37" s="337">
        <v>1534</v>
      </c>
      <c r="J37" s="337">
        <v>1402</v>
      </c>
      <c r="K37" s="337">
        <v>158</v>
      </c>
      <c r="L37" s="337">
        <v>755</v>
      </c>
      <c r="M37" s="337">
        <v>227</v>
      </c>
      <c r="N37" s="337">
        <v>2605</v>
      </c>
      <c r="O37" s="337">
        <v>295</v>
      </c>
      <c r="P37" s="337">
        <v>2446</v>
      </c>
      <c r="Q37" s="337">
        <v>2163</v>
      </c>
      <c r="R37" s="337">
        <v>2545</v>
      </c>
      <c r="S37" s="337">
        <v>1990</v>
      </c>
    </row>
    <row r="38" spans="1:21" s="270" customFormat="1" x14ac:dyDescent="0.2">
      <c r="A38" s="337" t="s">
        <v>849</v>
      </c>
      <c r="B38" s="337" t="s">
        <v>850</v>
      </c>
      <c r="C38" s="530" t="s">
        <v>460</v>
      </c>
      <c r="D38" s="337" t="s">
        <v>920</v>
      </c>
      <c r="E38" s="337" t="s">
        <v>458</v>
      </c>
      <c r="F38" s="337">
        <v>0</v>
      </c>
      <c r="G38" s="337">
        <v>465</v>
      </c>
      <c r="H38" s="337">
        <v>1189</v>
      </c>
      <c r="I38" s="337">
        <v>174</v>
      </c>
      <c r="J38" s="337">
        <v>189</v>
      </c>
      <c r="K38" s="337">
        <v>24</v>
      </c>
      <c r="L38" s="337">
        <v>78</v>
      </c>
      <c r="M38" s="337">
        <v>28</v>
      </c>
      <c r="N38" s="337">
        <v>333</v>
      </c>
      <c r="O38" s="337">
        <v>24</v>
      </c>
      <c r="P38" s="337">
        <v>259</v>
      </c>
      <c r="Q38" s="337">
        <v>213</v>
      </c>
      <c r="R38" s="337">
        <v>264</v>
      </c>
      <c r="S38" s="337">
        <v>197</v>
      </c>
    </row>
    <row r="39" spans="1:21" s="270" customFormat="1" x14ac:dyDescent="0.2">
      <c r="A39" s="337" t="s">
        <v>851</v>
      </c>
      <c r="B39" s="337" t="s">
        <v>852</v>
      </c>
      <c r="C39" s="530" t="s">
        <v>460</v>
      </c>
      <c r="D39" s="337" t="s">
        <v>920</v>
      </c>
      <c r="E39" s="337" t="s">
        <v>458</v>
      </c>
      <c r="F39" s="337">
        <v>0</v>
      </c>
      <c r="G39" s="337">
        <v>1009</v>
      </c>
      <c r="H39" s="337">
        <v>2210</v>
      </c>
      <c r="I39" s="337">
        <v>500</v>
      </c>
      <c r="J39" s="337">
        <v>290</v>
      </c>
      <c r="K39" s="337">
        <v>57</v>
      </c>
      <c r="L39" s="337">
        <v>162</v>
      </c>
      <c r="M39" s="337">
        <v>56</v>
      </c>
      <c r="N39" s="337">
        <v>775</v>
      </c>
      <c r="O39" s="337">
        <v>66</v>
      </c>
      <c r="P39" s="337">
        <v>504</v>
      </c>
      <c r="Q39" s="337">
        <v>433</v>
      </c>
      <c r="R39" s="337">
        <v>537</v>
      </c>
      <c r="S39" s="337">
        <v>412</v>
      </c>
    </row>
    <row r="40" spans="1:21" s="270" customFormat="1" x14ac:dyDescent="0.2">
      <c r="A40" s="337" t="s">
        <v>853</v>
      </c>
      <c r="B40" s="337" t="s">
        <v>854</v>
      </c>
      <c r="C40" s="530" t="s">
        <v>460</v>
      </c>
      <c r="D40" s="337" t="s">
        <v>920</v>
      </c>
      <c r="E40" s="337" t="s">
        <v>458</v>
      </c>
      <c r="F40" s="337">
        <v>5</v>
      </c>
      <c r="G40" s="337"/>
      <c r="H40" s="337"/>
      <c r="I40" s="337"/>
      <c r="J40" s="337"/>
      <c r="K40" s="337"/>
      <c r="L40" s="337"/>
      <c r="M40" s="337"/>
      <c r="N40" s="337"/>
      <c r="O40" s="337"/>
      <c r="P40" s="337"/>
      <c r="Q40" s="337"/>
      <c r="R40" s="337"/>
      <c r="S40" s="337"/>
    </row>
    <row r="41" spans="1:21" s="270" customFormat="1" x14ac:dyDescent="0.2">
      <c r="A41" s="337" t="s">
        <v>855</v>
      </c>
      <c r="B41" s="337" t="s">
        <v>856</v>
      </c>
      <c r="C41" s="530" t="s">
        <v>460</v>
      </c>
      <c r="D41" s="337" t="s">
        <v>920</v>
      </c>
      <c r="E41" s="337" t="s">
        <v>458</v>
      </c>
      <c r="F41" s="337">
        <v>0</v>
      </c>
      <c r="G41" s="337">
        <v>753</v>
      </c>
      <c r="H41" s="337">
        <v>1538</v>
      </c>
      <c r="I41" s="337">
        <v>417</v>
      </c>
      <c r="J41" s="337">
        <v>198</v>
      </c>
      <c r="K41" s="337">
        <v>43</v>
      </c>
      <c r="L41" s="337">
        <v>95</v>
      </c>
      <c r="M41" s="337">
        <v>36</v>
      </c>
      <c r="N41" s="337">
        <v>561</v>
      </c>
      <c r="O41" s="337">
        <v>43</v>
      </c>
      <c r="P41" s="337">
        <v>363</v>
      </c>
      <c r="Q41" s="337">
        <v>305</v>
      </c>
      <c r="R41" s="337">
        <v>368</v>
      </c>
      <c r="S41" s="337">
        <v>288</v>
      </c>
    </row>
    <row r="42" spans="1:21" s="270" customFormat="1" x14ac:dyDescent="0.2">
      <c r="A42" s="337" t="s">
        <v>857</v>
      </c>
      <c r="B42" s="337" t="s">
        <v>894</v>
      </c>
      <c r="C42" s="530" t="s">
        <v>460</v>
      </c>
      <c r="D42" s="337" t="s">
        <v>920</v>
      </c>
      <c r="E42" s="337" t="s">
        <v>458</v>
      </c>
      <c r="F42" s="337">
        <v>0</v>
      </c>
      <c r="G42" s="337">
        <v>489</v>
      </c>
      <c r="H42" s="337">
        <v>1246</v>
      </c>
      <c r="I42" s="337">
        <v>164</v>
      </c>
      <c r="J42" s="337">
        <v>223</v>
      </c>
      <c r="K42" s="337">
        <v>21</v>
      </c>
      <c r="L42" s="337">
        <v>81</v>
      </c>
      <c r="M42" s="337">
        <v>24</v>
      </c>
      <c r="N42" s="337">
        <v>373</v>
      </c>
      <c r="O42" s="337">
        <v>38</v>
      </c>
      <c r="P42" s="337">
        <v>282</v>
      </c>
      <c r="Q42" s="337">
        <v>250</v>
      </c>
      <c r="R42" s="337">
        <v>313</v>
      </c>
      <c r="S42" s="337">
        <v>217</v>
      </c>
    </row>
    <row r="43" spans="1:21" s="270" customFormat="1" x14ac:dyDescent="0.2">
      <c r="A43" s="337" t="s">
        <v>858</v>
      </c>
      <c r="B43" s="337" t="s">
        <v>859</v>
      </c>
      <c r="C43" s="530" t="s">
        <v>460</v>
      </c>
      <c r="D43" s="337" t="s">
        <v>920</v>
      </c>
      <c r="E43" s="337" t="s">
        <v>458</v>
      </c>
      <c r="F43" s="337">
        <v>0</v>
      </c>
      <c r="G43" s="337">
        <v>660</v>
      </c>
      <c r="H43" s="337">
        <v>1214</v>
      </c>
      <c r="I43" s="337">
        <v>398</v>
      </c>
      <c r="J43" s="337">
        <v>152</v>
      </c>
      <c r="K43" s="337">
        <v>33</v>
      </c>
      <c r="L43" s="337">
        <v>77</v>
      </c>
      <c r="M43" s="337">
        <v>24</v>
      </c>
      <c r="N43" s="337">
        <v>484</v>
      </c>
      <c r="O43" s="337">
        <v>33</v>
      </c>
      <c r="P43" s="337">
        <v>317</v>
      </c>
      <c r="Q43" s="337">
        <v>261</v>
      </c>
      <c r="R43" s="337">
        <v>335</v>
      </c>
      <c r="S43" s="337">
        <v>257</v>
      </c>
    </row>
    <row r="44" spans="1:21" s="270" customFormat="1" x14ac:dyDescent="0.2">
      <c r="A44" s="337" t="s">
        <v>860</v>
      </c>
      <c r="B44" s="337" t="s">
        <v>895</v>
      </c>
      <c r="C44" s="530" t="s">
        <v>460</v>
      </c>
      <c r="D44" s="337" t="s">
        <v>920</v>
      </c>
      <c r="E44" s="337" t="s">
        <v>458</v>
      </c>
      <c r="F44" s="337">
        <v>0</v>
      </c>
      <c r="G44" s="337">
        <v>7390</v>
      </c>
      <c r="H44" s="337">
        <v>15059</v>
      </c>
      <c r="I44" s="337">
        <v>3767</v>
      </c>
      <c r="J44" s="337">
        <v>2086</v>
      </c>
      <c r="K44" s="337">
        <v>409</v>
      </c>
      <c r="L44" s="337">
        <v>1128</v>
      </c>
      <c r="M44" s="337">
        <v>251</v>
      </c>
      <c r="N44" s="337">
        <v>5226</v>
      </c>
      <c r="O44" s="337">
        <v>510</v>
      </c>
      <c r="P44" s="337">
        <v>3651</v>
      </c>
      <c r="Q44" s="337">
        <v>3037</v>
      </c>
      <c r="R44" s="337">
        <v>3852</v>
      </c>
      <c r="S44" s="337">
        <v>2962</v>
      </c>
    </row>
    <row r="45" spans="1:21" s="270" customFormat="1" x14ac:dyDescent="0.2">
      <c r="A45" s="337" t="s">
        <v>861</v>
      </c>
      <c r="B45" s="337" t="s">
        <v>862</v>
      </c>
      <c r="C45" s="530" t="s">
        <v>460</v>
      </c>
      <c r="D45" s="337" t="s">
        <v>920</v>
      </c>
      <c r="E45" s="337" t="s">
        <v>458</v>
      </c>
      <c r="F45" s="337">
        <v>0</v>
      </c>
      <c r="G45" s="337">
        <v>850</v>
      </c>
      <c r="H45" s="337">
        <v>1801</v>
      </c>
      <c r="I45" s="337">
        <v>417</v>
      </c>
      <c r="J45" s="337">
        <v>254</v>
      </c>
      <c r="K45" s="337">
        <v>40</v>
      </c>
      <c r="L45" s="337">
        <v>139</v>
      </c>
      <c r="M45" s="337">
        <v>40</v>
      </c>
      <c r="N45" s="337">
        <v>685</v>
      </c>
      <c r="O45" s="337">
        <v>77</v>
      </c>
      <c r="P45" s="337">
        <v>400</v>
      </c>
      <c r="Q45" s="337">
        <v>323</v>
      </c>
      <c r="R45" s="337">
        <v>456</v>
      </c>
      <c r="S45" s="337">
        <v>335</v>
      </c>
    </row>
    <row r="46" spans="1:21" s="270" customFormat="1" x14ac:dyDescent="0.2">
      <c r="A46" s="337" t="s">
        <v>863</v>
      </c>
      <c r="B46" s="337" t="s">
        <v>864</v>
      </c>
      <c r="C46" s="530" t="s">
        <v>460</v>
      </c>
      <c r="D46" s="337" t="s">
        <v>920</v>
      </c>
      <c r="E46" s="337" t="s">
        <v>458</v>
      </c>
      <c r="F46" s="337">
        <v>0</v>
      </c>
      <c r="G46" s="337">
        <v>386</v>
      </c>
      <c r="H46" s="337">
        <v>902</v>
      </c>
      <c r="I46" s="337">
        <v>181</v>
      </c>
      <c r="J46" s="337">
        <v>131</v>
      </c>
      <c r="K46" s="337">
        <v>19</v>
      </c>
      <c r="L46" s="337">
        <v>55</v>
      </c>
      <c r="M46" s="337">
        <v>22</v>
      </c>
      <c r="N46" s="337">
        <v>259</v>
      </c>
      <c r="O46" s="337">
        <v>33</v>
      </c>
      <c r="P46" s="337">
        <v>234</v>
      </c>
      <c r="Q46" s="337">
        <v>199</v>
      </c>
      <c r="R46" s="337">
        <v>254</v>
      </c>
      <c r="S46" s="337">
        <v>194</v>
      </c>
    </row>
    <row r="47" spans="1:21" s="318" customFormat="1" x14ac:dyDescent="0.2">
      <c r="A47" s="337" t="s">
        <v>865</v>
      </c>
      <c r="B47" s="337" t="s">
        <v>866</v>
      </c>
      <c r="C47" s="530" t="s">
        <v>460</v>
      </c>
      <c r="D47" s="337" t="s">
        <v>920</v>
      </c>
      <c r="E47" s="337" t="s">
        <v>458</v>
      </c>
      <c r="F47" s="337">
        <v>0</v>
      </c>
      <c r="G47" s="337">
        <v>528</v>
      </c>
      <c r="H47" s="337">
        <v>1405</v>
      </c>
      <c r="I47" s="337">
        <v>194</v>
      </c>
      <c r="J47" s="337">
        <v>206</v>
      </c>
      <c r="K47" s="337">
        <v>12</v>
      </c>
      <c r="L47" s="337">
        <v>116</v>
      </c>
      <c r="M47" s="337">
        <v>38</v>
      </c>
      <c r="N47" s="337">
        <v>389</v>
      </c>
      <c r="O47" s="337">
        <v>18</v>
      </c>
      <c r="P47" s="337">
        <v>286</v>
      </c>
      <c r="Q47" s="337">
        <v>248</v>
      </c>
      <c r="R47" s="337">
        <v>298</v>
      </c>
      <c r="S47" s="337">
        <v>221</v>
      </c>
      <c r="U47" s="270"/>
    </row>
    <row r="48" spans="1:21" s="318" customFormat="1" x14ac:dyDescent="0.2">
      <c r="A48" s="337" t="s">
        <v>867</v>
      </c>
      <c r="B48" s="337" t="s">
        <v>868</v>
      </c>
      <c r="C48" s="530" t="s">
        <v>604</v>
      </c>
      <c r="D48" s="337" t="s">
        <v>918</v>
      </c>
      <c r="E48" s="337" t="s">
        <v>602</v>
      </c>
      <c r="F48" s="337">
        <v>0</v>
      </c>
      <c r="G48" s="337">
        <v>1489</v>
      </c>
      <c r="H48" s="337">
        <v>3570</v>
      </c>
      <c r="I48" s="337">
        <v>536</v>
      </c>
      <c r="J48" s="337">
        <v>442</v>
      </c>
      <c r="K48" s="337">
        <v>74</v>
      </c>
      <c r="L48" s="337">
        <v>437</v>
      </c>
      <c r="M48" s="337">
        <v>88</v>
      </c>
      <c r="N48" s="337">
        <v>597</v>
      </c>
      <c r="O48" s="337">
        <v>107</v>
      </c>
      <c r="P48" s="337">
        <v>904</v>
      </c>
      <c r="Q48" s="337">
        <v>745</v>
      </c>
      <c r="R48" s="337">
        <v>863</v>
      </c>
      <c r="S48" s="337">
        <v>618</v>
      </c>
    </row>
    <row r="49" spans="1:21" s="270" customFormat="1" x14ac:dyDescent="0.2">
      <c r="A49" s="337" t="s">
        <v>869</v>
      </c>
      <c r="B49" s="337" t="s">
        <v>870</v>
      </c>
      <c r="C49" s="530" t="s">
        <v>638</v>
      </c>
      <c r="D49" s="337" t="s">
        <v>918</v>
      </c>
      <c r="E49" s="337" t="s">
        <v>315</v>
      </c>
      <c r="F49" s="337">
        <v>0</v>
      </c>
      <c r="G49" s="337">
        <v>692</v>
      </c>
      <c r="H49" s="337">
        <v>1807</v>
      </c>
      <c r="I49" s="337">
        <v>210</v>
      </c>
      <c r="J49" s="337">
        <v>280</v>
      </c>
      <c r="K49" s="337">
        <v>24</v>
      </c>
      <c r="L49" s="337">
        <v>178</v>
      </c>
      <c r="M49" s="337">
        <v>59</v>
      </c>
      <c r="N49" s="337">
        <v>544</v>
      </c>
      <c r="O49" s="337">
        <v>40</v>
      </c>
      <c r="P49" s="337">
        <v>398</v>
      </c>
      <c r="Q49" s="337">
        <v>326</v>
      </c>
      <c r="R49" s="337">
        <v>388</v>
      </c>
      <c r="S49" s="337">
        <v>252</v>
      </c>
      <c r="U49" s="318"/>
    </row>
    <row r="50" spans="1:21" s="270" customFormat="1" x14ac:dyDescent="0.2">
      <c r="A50" s="337" t="s">
        <v>871</v>
      </c>
      <c r="B50" s="337" t="s">
        <v>872</v>
      </c>
      <c r="C50" s="530" t="s">
        <v>638</v>
      </c>
      <c r="D50" s="337" t="s">
        <v>918</v>
      </c>
      <c r="E50" s="337" t="s">
        <v>315</v>
      </c>
      <c r="F50" s="337">
        <v>0</v>
      </c>
      <c r="G50" s="337">
        <v>426</v>
      </c>
      <c r="H50" s="337">
        <v>976</v>
      </c>
      <c r="I50" s="337">
        <v>154</v>
      </c>
      <c r="J50" s="337">
        <v>146</v>
      </c>
      <c r="K50" s="337">
        <v>23</v>
      </c>
      <c r="L50" s="337">
        <v>103</v>
      </c>
      <c r="M50" s="337">
        <v>22</v>
      </c>
      <c r="N50" s="337">
        <v>194</v>
      </c>
      <c r="O50" s="337">
        <v>29</v>
      </c>
      <c r="P50" s="337">
        <v>259</v>
      </c>
      <c r="Q50" s="337">
        <v>209</v>
      </c>
      <c r="R50" s="337">
        <v>235</v>
      </c>
      <c r="S50" s="337">
        <v>174</v>
      </c>
    </row>
    <row r="51" spans="1:21" s="270" customFormat="1" x14ac:dyDescent="0.2">
      <c r="A51" s="337" t="s">
        <v>873</v>
      </c>
      <c r="B51" s="337" t="s">
        <v>874</v>
      </c>
      <c r="C51" s="530" t="s">
        <v>638</v>
      </c>
      <c r="D51" s="337" t="s">
        <v>918</v>
      </c>
      <c r="E51" s="337" t="s">
        <v>315</v>
      </c>
      <c r="F51" s="337">
        <v>0</v>
      </c>
      <c r="G51" s="337">
        <v>404</v>
      </c>
      <c r="H51" s="337">
        <v>1077</v>
      </c>
      <c r="I51" s="337">
        <v>134</v>
      </c>
      <c r="J51" s="337">
        <v>104</v>
      </c>
      <c r="K51" s="337">
        <v>21</v>
      </c>
      <c r="L51" s="337">
        <v>145</v>
      </c>
      <c r="M51" s="337">
        <v>39</v>
      </c>
      <c r="N51" s="337">
        <v>183</v>
      </c>
      <c r="O51" s="337">
        <v>23</v>
      </c>
      <c r="P51" s="337">
        <v>240</v>
      </c>
      <c r="Q51" s="337">
        <v>201</v>
      </c>
      <c r="R51" s="337">
        <v>226</v>
      </c>
      <c r="S51" s="337">
        <v>178</v>
      </c>
    </row>
    <row r="52" spans="1:21" s="318" customFormat="1" x14ac:dyDescent="0.2">
      <c r="A52" s="337" t="s">
        <v>875</v>
      </c>
      <c r="B52" s="337" t="s">
        <v>876</v>
      </c>
      <c r="C52" s="530" t="s">
        <v>638</v>
      </c>
      <c r="D52" s="337" t="s">
        <v>918</v>
      </c>
      <c r="E52" s="337" t="s">
        <v>315</v>
      </c>
      <c r="F52" s="337">
        <v>0</v>
      </c>
      <c r="G52" s="337">
        <v>725</v>
      </c>
      <c r="H52" s="337">
        <v>1831</v>
      </c>
      <c r="I52" s="337">
        <v>275</v>
      </c>
      <c r="J52" s="337">
        <v>217</v>
      </c>
      <c r="K52" s="337">
        <v>29</v>
      </c>
      <c r="L52" s="337">
        <v>204</v>
      </c>
      <c r="M52" s="337">
        <v>45</v>
      </c>
      <c r="N52" s="337">
        <v>279</v>
      </c>
      <c r="O52" s="337">
        <v>40</v>
      </c>
      <c r="P52" s="337">
        <v>412</v>
      </c>
      <c r="Q52" s="337">
        <v>322</v>
      </c>
      <c r="R52" s="337">
        <v>370</v>
      </c>
      <c r="S52" s="337">
        <v>281</v>
      </c>
      <c r="U52" s="270"/>
    </row>
    <row r="53" spans="1:21" s="270" customFormat="1" x14ac:dyDescent="0.2">
      <c r="A53" s="337" t="s">
        <v>877</v>
      </c>
      <c r="B53" s="337" t="s">
        <v>878</v>
      </c>
      <c r="C53" s="530" t="s">
        <v>638</v>
      </c>
      <c r="D53" s="337" t="s">
        <v>918</v>
      </c>
      <c r="E53" s="337" t="s">
        <v>315</v>
      </c>
      <c r="F53" s="337">
        <v>0</v>
      </c>
      <c r="G53" s="337">
        <v>321</v>
      </c>
      <c r="H53" s="337">
        <v>811</v>
      </c>
      <c r="I53" s="337">
        <v>115</v>
      </c>
      <c r="J53" s="337">
        <v>101</v>
      </c>
      <c r="K53" s="337">
        <v>7</v>
      </c>
      <c r="L53" s="337">
        <v>98</v>
      </c>
      <c r="M53" s="337">
        <v>24</v>
      </c>
      <c r="N53" s="337">
        <v>97</v>
      </c>
      <c r="O53" s="337">
        <v>23</v>
      </c>
      <c r="P53" s="337">
        <v>185</v>
      </c>
      <c r="Q53" s="337">
        <v>145</v>
      </c>
      <c r="R53" s="337">
        <v>182</v>
      </c>
      <c r="S53" s="337">
        <v>140</v>
      </c>
      <c r="U53" s="318"/>
    </row>
    <row r="54" spans="1:21" s="270" customFormat="1" x14ac:dyDescent="0.2">
      <c r="A54" s="337" t="s">
        <v>879</v>
      </c>
      <c r="B54" s="337" t="s">
        <v>880</v>
      </c>
      <c r="C54" s="530" t="s">
        <v>638</v>
      </c>
      <c r="D54" s="337" t="s">
        <v>918</v>
      </c>
      <c r="E54" s="337" t="s">
        <v>315</v>
      </c>
      <c r="F54" s="337">
        <v>0</v>
      </c>
      <c r="G54" s="337">
        <v>443</v>
      </c>
      <c r="H54" s="337">
        <v>1051</v>
      </c>
      <c r="I54" s="337">
        <v>174</v>
      </c>
      <c r="J54" s="337">
        <v>144</v>
      </c>
      <c r="K54" s="337">
        <v>22</v>
      </c>
      <c r="L54" s="337">
        <v>103</v>
      </c>
      <c r="M54" s="337">
        <v>28</v>
      </c>
      <c r="N54" s="337">
        <v>251</v>
      </c>
      <c r="O54" s="337">
        <v>32</v>
      </c>
      <c r="P54" s="337">
        <v>247</v>
      </c>
      <c r="Q54" s="337">
        <v>203</v>
      </c>
      <c r="R54" s="337">
        <v>242</v>
      </c>
      <c r="S54" s="337">
        <v>172</v>
      </c>
    </row>
    <row r="55" spans="1:21" s="270" customFormat="1" x14ac:dyDescent="0.2">
      <c r="A55" s="337" t="s">
        <v>881</v>
      </c>
      <c r="B55" s="337" t="s">
        <v>882</v>
      </c>
      <c r="C55" s="530" t="s">
        <v>578</v>
      </c>
      <c r="D55" s="337" t="s">
        <v>920</v>
      </c>
      <c r="E55" s="337" t="s">
        <v>576</v>
      </c>
      <c r="F55" s="337">
        <v>0</v>
      </c>
      <c r="G55" s="337">
        <v>753</v>
      </c>
      <c r="H55" s="337">
        <v>1844</v>
      </c>
      <c r="I55" s="337">
        <v>268</v>
      </c>
      <c r="J55" s="337">
        <v>321</v>
      </c>
      <c r="K55" s="337">
        <v>39</v>
      </c>
      <c r="L55" s="337">
        <v>125</v>
      </c>
      <c r="M55" s="337">
        <v>50</v>
      </c>
      <c r="N55" s="337">
        <v>624</v>
      </c>
      <c r="O55" s="337">
        <v>43</v>
      </c>
      <c r="P55" s="337">
        <v>485</v>
      </c>
      <c r="Q55" s="337">
        <v>412</v>
      </c>
      <c r="R55" s="337">
        <v>491</v>
      </c>
      <c r="S55" s="337">
        <v>360</v>
      </c>
    </row>
    <row r="56" spans="1:21" s="318" customFormat="1" x14ac:dyDescent="0.2">
      <c r="A56" s="337" t="s">
        <v>883</v>
      </c>
      <c r="B56" s="337" t="s">
        <v>584</v>
      </c>
      <c r="C56" s="530" t="s">
        <v>578</v>
      </c>
      <c r="D56" s="337" t="s">
        <v>920</v>
      </c>
      <c r="E56" s="337" t="s">
        <v>576</v>
      </c>
      <c r="F56" s="337">
        <v>0</v>
      </c>
      <c r="G56" s="337">
        <v>368</v>
      </c>
      <c r="H56" s="337">
        <v>965</v>
      </c>
      <c r="I56" s="337">
        <v>112</v>
      </c>
      <c r="J56" s="337">
        <v>148</v>
      </c>
      <c r="K56" s="337">
        <v>18</v>
      </c>
      <c r="L56" s="337">
        <v>90</v>
      </c>
      <c r="M56" s="337">
        <v>29</v>
      </c>
      <c r="N56" s="337">
        <v>220</v>
      </c>
      <c r="O56" s="337">
        <v>23</v>
      </c>
      <c r="P56" s="337">
        <v>226</v>
      </c>
      <c r="Q56" s="337">
        <v>193</v>
      </c>
      <c r="R56" s="337">
        <v>228</v>
      </c>
      <c r="S56" s="337">
        <v>170</v>
      </c>
      <c r="U56" s="270"/>
    </row>
    <row r="57" spans="1:21" s="270" customFormat="1" x14ac:dyDescent="0.2">
      <c r="A57" s="337" t="s">
        <v>884</v>
      </c>
      <c r="B57" s="337" t="s">
        <v>885</v>
      </c>
      <c r="C57" s="530" t="s">
        <v>50</v>
      </c>
      <c r="D57" s="337" t="s">
        <v>916</v>
      </c>
      <c r="E57" s="337" t="s">
        <v>310</v>
      </c>
      <c r="F57" s="337">
        <v>0</v>
      </c>
      <c r="G57" s="337">
        <v>976</v>
      </c>
      <c r="H57" s="337">
        <v>1982</v>
      </c>
      <c r="I57" s="337">
        <v>487</v>
      </c>
      <c r="J57" s="337">
        <v>306</v>
      </c>
      <c r="K57" s="337">
        <v>41</v>
      </c>
      <c r="L57" s="337">
        <v>142</v>
      </c>
      <c r="M57" s="337">
        <v>32</v>
      </c>
      <c r="N57" s="337">
        <v>762</v>
      </c>
      <c r="O57" s="337">
        <v>69</v>
      </c>
      <c r="P57" s="337">
        <v>516</v>
      </c>
      <c r="Q57" s="337">
        <v>446</v>
      </c>
      <c r="R57" s="337">
        <v>577</v>
      </c>
      <c r="S57" s="337">
        <v>433</v>
      </c>
      <c r="U57" s="318"/>
    </row>
    <row r="58" spans="1:21" s="270" customFormat="1" x14ac:dyDescent="0.2">
      <c r="A58" s="337" t="s">
        <v>886</v>
      </c>
      <c r="B58" s="337" t="s">
        <v>887</v>
      </c>
      <c r="C58" s="530" t="s">
        <v>50</v>
      </c>
      <c r="D58" s="337" t="s">
        <v>916</v>
      </c>
      <c r="E58" s="337" t="s">
        <v>310</v>
      </c>
      <c r="F58" s="337">
        <v>0</v>
      </c>
      <c r="G58" s="337">
        <v>373</v>
      </c>
      <c r="H58" s="337">
        <v>938</v>
      </c>
      <c r="I58" s="337">
        <v>117</v>
      </c>
      <c r="J58" s="337">
        <v>122</v>
      </c>
      <c r="K58" s="337">
        <v>22</v>
      </c>
      <c r="L58" s="337">
        <v>112</v>
      </c>
      <c r="M58" s="337">
        <v>24</v>
      </c>
      <c r="N58" s="337">
        <v>188</v>
      </c>
      <c r="O58" s="337">
        <v>23</v>
      </c>
      <c r="P58" s="337">
        <v>197</v>
      </c>
      <c r="Q58" s="337">
        <v>152</v>
      </c>
      <c r="R58" s="337">
        <v>184</v>
      </c>
      <c r="S58" s="337">
        <v>115</v>
      </c>
    </row>
    <row r="59" spans="1:21" s="270" customFormat="1" x14ac:dyDescent="0.2">
      <c r="A59" s="337" t="s">
        <v>888</v>
      </c>
      <c r="B59" s="337" t="s">
        <v>889</v>
      </c>
      <c r="C59" s="530" t="s">
        <v>50</v>
      </c>
      <c r="D59" s="337" t="s">
        <v>916</v>
      </c>
      <c r="E59" s="337" t="s">
        <v>310</v>
      </c>
      <c r="F59" s="337">
        <v>0</v>
      </c>
      <c r="G59" s="337">
        <v>1054</v>
      </c>
      <c r="H59" s="337">
        <v>2137</v>
      </c>
      <c r="I59" s="337">
        <v>548</v>
      </c>
      <c r="J59" s="337">
        <v>313</v>
      </c>
      <c r="K59" s="337">
        <v>36</v>
      </c>
      <c r="L59" s="337">
        <v>157</v>
      </c>
      <c r="M59" s="337">
        <v>43</v>
      </c>
      <c r="N59" s="337">
        <v>869</v>
      </c>
      <c r="O59" s="337">
        <v>78</v>
      </c>
      <c r="P59" s="337">
        <v>554</v>
      </c>
      <c r="Q59" s="337">
        <v>479</v>
      </c>
      <c r="R59" s="337">
        <v>632</v>
      </c>
      <c r="S59" s="337">
        <v>460</v>
      </c>
    </row>
    <row r="60" spans="1:21" s="287" customFormat="1" x14ac:dyDescent="0.2">
      <c r="A60" s="337" t="s">
        <v>890</v>
      </c>
      <c r="B60" s="337" t="s">
        <v>891</v>
      </c>
      <c r="C60" s="530" t="s">
        <v>50</v>
      </c>
      <c r="D60" s="337" t="s">
        <v>916</v>
      </c>
      <c r="E60" s="337" t="s">
        <v>310</v>
      </c>
      <c r="F60" s="337">
        <v>0</v>
      </c>
      <c r="G60" s="337">
        <v>764</v>
      </c>
      <c r="H60" s="337">
        <v>1613</v>
      </c>
      <c r="I60" s="337">
        <v>349</v>
      </c>
      <c r="J60" s="337">
        <v>244</v>
      </c>
      <c r="K60" s="337">
        <v>36</v>
      </c>
      <c r="L60" s="337">
        <v>135</v>
      </c>
      <c r="M60" s="337">
        <v>37</v>
      </c>
      <c r="N60" s="337">
        <v>640</v>
      </c>
      <c r="O60" s="337">
        <v>59</v>
      </c>
      <c r="P60" s="337">
        <v>367</v>
      </c>
      <c r="Q60" s="337">
        <v>304</v>
      </c>
      <c r="R60" s="337">
        <v>410</v>
      </c>
      <c r="S60" s="337">
        <v>272</v>
      </c>
      <c r="U60" s="270"/>
    </row>
    <row r="61" spans="1:21" s="287" customFormat="1" x14ac:dyDescent="0.2">
      <c r="A61" s="337" t="s">
        <v>896</v>
      </c>
      <c r="B61" s="337" t="s">
        <v>547</v>
      </c>
      <c r="C61" s="530" t="s">
        <v>556</v>
      </c>
      <c r="D61" s="337" t="s">
        <v>920</v>
      </c>
      <c r="E61" s="337" t="s">
        <v>458</v>
      </c>
      <c r="F61" s="337">
        <v>0</v>
      </c>
      <c r="G61" s="337">
        <v>278</v>
      </c>
      <c r="H61" s="337">
        <v>702</v>
      </c>
      <c r="I61" s="337">
        <v>115</v>
      </c>
      <c r="J61" s="337">
        <v>84</v>
      </c>
      <c r="K61" s="337">
        <v>12</v>
      </c>
      <c r="L61" s="337">
        <v>67</v>
      </c>
      <c r="M61" s="337">
        <v>18</v>
      </c>
      <c r="N61" s="337">
        <v>166</v>
      </c>
      <c r="O61" s="337">
        <v>23</v>
      </c>
      <c r="P61" s="337">
        <v>146</v>
      </c>
      <c r="Q61" s="337">
        <v>116</v>
      </c>
      <c r="R61" s="337">
        <v>162</v>
      </c>
      <c r="S61" s="337">
        <v>119</v>
      </c>
    </row>
    <row r="62" spans="1:21" s="287" customFormat="1" x14ac:dyDescent="0.2">
      <c r="A62" s="270"/>
      <c r="B62" s="270"/>
      <c r="C62" s="270"/>
      <c r="D62" s="270"/>
      <c r="E62" s="271"/>
      <c r="F62" s="271"/>
      <c r="G62" s="271"/>
      <c r="H62" s="271"/>
      <c r="I62" s="271"/>
      <c r="J62" s="271"/>
      <c r="K62" s="271"/>
      <c r="L62" s="271"/>
      <c r="M62" s="271"/>
      <c r="N62" s="271"/>
      <c r="O62" s="271"/>
      <c r="P62" s="271"/>
      <c r="Q62" s="271"/>
      <c r="R62" s="271"/>
      <c r="S62" s="271"/>
    </row>
    <row r="63" spans="1:21" s="270" customFormat="1" ht="15.75" x14ac:dyDescent="0.2">
      <c r="A63" s="283" t="s">
        <v>737</v>
      </c>
      <c r="B63" s="284"/>
      <c r="E63" s="271"/>
      <c r="F63" s="271"/>
      <c r="G63" s="271"/>
      <c r="H63" s="271"/>
      <c r="I63" s="271"/>
      <c r="J63" s="271"/>
      <c r="K63" s="271"/>
      <c r="L63" s="271"/>
      <c r="M63" s="271"/>
      <c r="N63" s="271"/>
      <c r="O63" s="271"/>
      <c r="P63" s="271"/>
      <c r="Q63" s="271"/>
      <c r="R63" s="271"/>
      <c r="S63" s="271"/>
      <c r="U63" s="287"/>
    </row>
    <row r="64" spans="1:21" s="270" customFormat="1" x14ac:dyDescent="0.2">
      <c r="A64" s="285" t="s">
        <v>738</v>
      </c>
      <c r="B64" s="286"/>
      <c r="C64" s="287"/>
      <c r="D64" s="287"/>
      <c r="E64" s="288"/>
      <c r="F64" s="288"/>
      <c r="G64" s="288"/>
      <c r="H64" s="288"/>
      <c r="I64" s="288"/>
      <c r="J64" s="288"/>
      <c r="K64" s="287"/>
      <c r="L64" s="288"/>
      <c r="M64" s="288"/>
      <c r="N64" s="288"/>
      <c r="O64" s="288"/>
      <c r="P64" s="288"/>
      <c r="Q64" s="288"/>
      <c r="R64" s="288"/>
      <c r="S64" s="288"/>
    </row>
    <row r="65" spans="1:23" s="270" customFormat="1" x14ac:dyDescent="0.2">
      <c r="A65" s="289" t="s">
        <v>739</v>
      </c>
      <c r="B65" s="286"/>
      <c r="C65" s="287"/>
      <c r="D65" s="287"/>
      <c r="E65" s="288"/>
      <c r="F65" s="288"/>
      <c r="G65" s="288"/>
      <c r="H65" s="288"/>
      <c r="I65" s="288"/>
      <c r="J65" s="288"/>
      <c r="K65" s="287"/>
      <c r="L65" s="288"/>
      <c r="M65" s="288"/>
      <c r="N65" s="288"/>
      <c r="O65" s="288"/>
      <c r="P65" s="288"/>
      <c r="Q65" s="288"/>
      <c r="R65" s="288"/>
      <c r="S65" s="288"/>
    </row>
    <row r="66" spans="1:23" s="287" customFormat="1" x14ac:dyDescent="0.2">
      <c r="A66" s="289" t="s">
        <v>740</v>
      </c>
      <c r="B66" s="286"/>
      <c r="E66" s="288"/>
      <c r="F66" s="288"/>
      <c r="G66" s="288"/>
      <c r="H66" s="288"/>
      <c r="I66" s="288"/>
      <c r="J66" s="288"/>
      <c r="L66" s="288"/>
      <c r="M66" s="288"/>
      <c r="N66" s="288"/>
      <c r="O66" s="288"/>
      <c r="P66" s="288"/>
      <c r="Q66" s="288"/>
      <c r="R66" s="288"/>
      <c r="S66" s="288"/>
      <c r="U66" s="270"/>
    </row>
    <row r="67" spans="1:23" s="287" customFormat="1" x14ac:dyDescent="0.2">
      <c r="A67" s="285" t="s">
        <v>741</v>
      </c>
      <c r="B67" s="286"/>
      <c r="E67" s="288"/>
      <c r="F67" s="288"/>
      <c r="G67" s="288"/>
      <c r="H67" s="288"/>
      <c r="I67" s="288"/>
      <c r="J67" s="288"/>
      <c r="L67" s="288"/>
      <c r="M67" s="288"/>
      <c r="N67" s="288"/>
      <c r="O67" s="288"/>
      <c r="P67" s="288"/>
      <c r="Q67" s="288"/>
      <c r="R67" s="288"/>
      <c r="S67" s="288"/>
    </row>
    <row r="68" spans="1:23" s="287" customFormat="1" x14ac:dyDescent="0.2">
      <c r="A68" s="290" t="s">
        <v>742</v>
      </c>
      <c r="B68" s="286"/>
      <c r="E68" s="288"/>
      <c r="F68" s="288"/>
      <c r="G68" s="288"/>
      <c r="H68" s="288"/>
      <c r="I68" s="288"/>
      <c r="J68" s="288"/>
      <c r="L68" s="288"/>
      <c r="M68" s="288"/>
      <c r="N68" s="288"/>
      <c r="O68" s="288"/>
      <c r="P68" s="288"/>
      <c r="Q68" s="288"/>
      <c r="R68" s="288"/>
      <c r="S68" s="288"/>
    </row>
    <row r="69" spans="1:23" s="270" customFormat="1" x14ac:dyDescent="0.2">
      <c r="A69" s="479" t="s">
        <v>743</v>
      </c>
      <c r="B69" s="484"/>
      <c r="C69" s="484"/>
      <c r="D69" s="484"/>
      <c r="E69" s="484"/>
      <c r="F69" s="484"/>
      <c r="G69" s="484"/>
      <c r="H69" s="484"/>
      <c r="I69" s="484"/>
      <c r="J69" s="484"/>
      <c r="K69" s="484"/>
      <c r="L69" s="484"/>
      <c r="M69" s="484"/>
      <c r="N69" s="484"/>
      <c r="O69" s="484"/>
      <c r="P69" s="484"/>
      <c r="Q69" s="484"/>
      <c r="R69" s="484"/>
      <c r="S69" s="484"/>
      <c r="U69" s="287"/>
    </row>
    <row r="70" spans="1:23" s="270" customFormat="1" x14ac:dyDescent="0.2">
      <c r="A70" s="291"/>
      <c r="B70" s="292"/>
      <c r="C70" s="293"/>
      <c r="D70" s="293"/>
      <c r="E70" s="294"/>
      <c r="F70" s="294"/>
      <c r="G70" s="294"/>
      <c r="H70" s="294"/>
      <c r="I70" s="294"/>
      <c r="J70" s="294"/>
      <c r="K70" s="294"/>
      <c r="L70" s="294"/>
      <c r="M70" s="294"/>
      <c r="N70" s="294"/>
      <c r="O70" s="294"/>
      <c r="P70" s="294"/>
      <c r="Q70" s="294"/>
      <c r="R70" s="294"/>
      <c r="S70" s="294"/>
    </row>
    <row r="71" spans="1:23" s="270" customFormat="1" ht="15.75" x14ac:dyDescent="0.2">
      <c r="A71" s="283" t="s">
        <v>744</v>
      </c>
      <c r="B71" s="284"/>
      <c r="E71" s="271"/>
      <c r="F71" s="271"/>
      <c r="G71" s="271"/>
      <c r="H71" s="271"/>
      <c r="I71" s="271"/>
      <c r="J71" s="271"/>
      <c r="K71" s="271"/>
      <c r="L71" s="271"/>
      <c r="M71" s="271"/>
      <c r="N71" s="271"/>
      <c r="O71" s="271"/>
      <c r="P71" s="271"/>
      <c r="Q71" s="271"/>
      <c r="R71" s="271"/>
      <c r="S71" s="271"/>
    </row>
    <row r="72" spans="1:23" s="270" customFormat="1" x14ac:dyDescent="0.2">
      <c r="A72" s="290" t="s">
        <v>745</v>
      </c>
      <c r="B72" s="286"/>
      <c r="C72" s="287"/>
      <c r="D72" s="287"/>
      <c r="E72" s="288"/>
      <c r="F72" s="288"/>
      <c r="G72" s="288"/>
      <c r="H72" s="288"/>
      <c r="I72" s="288"/>
      <c r="J72" s="288"/>
      <c r="K72" s="288"/>
      <c r="L72" s="288"/>
      <c r="M72" s="288"/>
      <c r="N72" s="288"/>
      <c r="O72" s="288"/>
      <c r="P72" s="288"/>
      <c r="Q72" s="288"/>
      <c r="R72" s="288"/>
      <c r="S72" s="288"/>
    </row>
    <row r="73" spans="1:23" s="270" customFormat="1" x14ac:dyDescent="0.2">
      <c r="A73" s="290" t="s">
        <v>746</v>
      </c>
      <c r="B73" s="286"/>
      <c r="C73" s="287"/>
      <c r="D73" s="287"/>
      <c r="E73" s="288"/>
      <c r="F73" s="288"/>
      <c r="G73" s="288"/>
      <c r="H73" s="288"/>
      <c r="I73" s="288"/>
      <c r="J73" s="288"/>
      <c r="K73" s="288"/>
      <c r="L73" s="288"/>
      <c r="M73" s="288"/>
      <c r="N73" s="288"/>
      <c r="O73" s="288"/>
      <c r="P73" s="288"/>
      <c r="Q73" s="288"/>
      <c r="R73" s="288"/>
      <c r="S73" s="288"/>
    </row>
    <row r="74" spans="1:23" s="270" customFormat="1" x14ac:dyDescent="0.2">
      <c r="A74" s="291"/>
      <c r="B74" s="292"/>
      <c r="C74" s="293"/>
      <c r="D74" s="293"/>
      <c r="E74" s="294"/>
      <c r="F74" s="294"/>
      <c r="G74" s="294"/>
      <c r="H74" s="294"/>
      <c r="I74" s="294"/>
      <c r="J74" s="294"/>
      <c r="K74" s="294"/>
      <c r="L74" s="294"/>
      <c r="M74" s="294"/>
      <c r="N74" s="294"/>
      <c r="O74" s="294"/>
      <c r="P74" s="294"/>
      <c r="Q74" s="294"/>
      <c r="R74" s="294"/>
      <c r="S74" s="294"/>
    </row>
    <row r="75" spans="1:23" s="270" customFormat="1" ht="16.5" thickBot="1" x14ac:dyDescent="0.25">
      <c r="A75" s="283" t="s">
        <v>747</v>
      </c>
      <c r="B75" s="284"/>
      <c r="E75" s="271"/>
      <c r="F75" s="271"/>
      <c r="G75" s="271"/>
      <c r="H75" s="295" t="s">
        <v>748</v>
      </c>
      <c r="I75" s="271"/>
      <c r="J75" s="271"/>
      <c r="K75" s="271"/>
      <c r="L75" s="271"/>
      <c r="M75" s="271"/>
      <c r="N75" s="271"/>
      <c r="O75" s="271"/>
      <c r="P75" s="271"/>
      <c r="Q75" s="271"/>
      <c r="R75" s="271"/>
      <c r="S75" s="271"/>
    </row>
    <row r="76" spans="1:23" s="270" customFormat="1" ht="13.5" thickBot="1" x14ac:dyDescent="0.25">
      <c r="A76" s="296" t="s">
        <v>749</v>
      </c>
      <c r="B76" s="297" t="s">
        <v>750</v>
      </c>
      <c r="C76" s="298"/>
      <c r="D76" s="299"/>
      <c r="E76" s="271"/>
      <c r="F76" s="271"/>
      <c r="G76" s="271"/>
    </row>
    <row r="77" spans="1:23" s="270" customFormat="1" ht="13.5" thickBot="1" x14ac:dyDescent="0.25">
      <c r="A77" s="302" t="s">
        <v>752</v>
      </c>
      <c r="B77" s="303" t="s">
        <v>38</v>
      </c>
      <c r="C77" s="298"/>
      <c r="D77" s="299"/>
      <c r="E77" s="271"/>
      <c r="F77" s="271"/>
      <c r="G77" s="271"/>
      <c r="H77" s="501">
        <v>0</v>
      </c>
      <c r="I77" s="502"/>
      <c r="J77" s="503" t="s">
        <v>751</v>
      </c>
      <c r="K77" s="503"/>
      <c r="L77" s="503"/>
      <c r="M77" s="503"/>
      <c r="N77" s="503"/>
      <c r="O77" s="503"/>
      <c r="P77" s="503"/>
      <c r="Q77" s="503"/>
      <c r="R77" s="503"/>
      <c r="S77" s="503"/>
      <c r="T77" s="504"/>
      <c r="U77" s="504"/>
      <c r="V77" s="504"/>
      <c r="W77" s="505"/>
    </row>
    <row r="78" spans="1:23" s="270" customFormat="1" ht="13.5" thickBot="1" x14ac:dyDescent="0.25">
      <c r="A78" s="302" t="s">
        <v>753</v>
      </c>
      <c r="B78" s="303" t="s">
        <v>95</v>
      </c>
      <c r="C78" s="298"/>
      <c r="D78" s="299"/>
      <c r="E78" s="271"/>
      <c r="F78" s="271"/>
      <c r="G78" s="271"/>
      <c r="H78" s="506"/>
      <c r="I78" s="507"/>
      <c r="J78" s="508"/>
      <c r="K78" s="508" t="s">
        <v>902</v>
      </c>
      <c r="L78" s="508"/>
      <c r="M78" s="508"/>
      <c r="N78" s="508"/>
      <c r="O78" s="508"/>
      <c r="P78" s="508"/>
      <c r="Q78" s="508"/>
      <c r="R78" s="508"/>
      <c r="S78" s="508"/>
      <c r="T78" s="509"/>
      <c r="U78" s="509"/>
      <c r="V78" s="509"/>
      <c r="W78" s="510"/>
    </row>
    <row r="79" spans="1:23" s="270" customFormat="1" ht="13.5" thickBot="1" x14ac:dyDescent="0.25">
      <c r="A79" s="302" t="s">
        <v>755</v>
      </c>
      <c r="B79" s="306" t="s">
        <v>756</v>
      </c>
      <c r="C79" s="298"/>
      <c r="D79" s="299"/>
      <c r="E79" s="271"/>
      <c r="F79" s="271"/>
      <c r="G79" s="271"/>
      <c r="H79" s="499"/>
      <c r="I79" s="500"/>
      <c r="J79" s="308"/>
      <c r="K79" s="308"/>
      <c r="L79" s="308"/>
      <c r="M79" s="308"/>
      <c r="N79" s="308"/>
      <c r="O79" s="308"/>
      <c r="P79" s="308"/>
      <c r="Q79" s="308"/>
      <c r="R79" s="308"/>
      <c r="S79" s="308"/>
      <c r="T79" s="311"/>
      <c r="U79" s="311"/>
    </row>
    <row r="80" spans="1:23" s="270" customFormat="1" ht="13.5" thickBot="1" x14ac:dyDescent="0.25">
      <c r="A80" s="302" t="s">
        <v>758</v>
      </c>
      <c r="B80" s="306" t="s">
        <v>282</v>
      </c>
      <c r="C80" s="298"/>
      <c r="D80" s="299"/>
      <c r="E80" s="271"/>
      <c r="F80" s="271"/>
      <c r="G80" s="271"/>
      <c r="H80" s="511">
        <v>3</v>
      </c>
      <c r="I80" s="502"/>
      <c r="J80" s="503" t="s">
        <v>754</v>
      </c>
      <c r="K80" s="503"/>
      <c r="L80" s="503"/>
      <c r="M80" s="503"/>
      <c r="N80" s="503"/>
      <c r="O80" s="503"/>
      <c r="P80" s="503"/>
      <c r="Q80" s="503"/>
      <c r="R80" s="503"/>
      <c r="S80" s="503"/>
      <c r="T80" s="504"/>
      <c r="U80" s="504"/>
      <c r="V80" s="504"/>
      <c r="W80" s="505"/>
    </row>
    <row r="81" spans="1:23" s="270" customFormat="1" ht="13.5" thickBot="1" x14ac:dyDescent="0.25">
      <c r="A81" s="302" t="s">
        <v>760</v>
      </c>
      <c r="B81" s="306" t="s">
        <v>761</v>
      </c>
      <c r="C81" s="298"/>
      <c r="D81" s="299"/>
      <c r="E81" s="271"/>
      <c r="F81" s="271"/>
      <c r="G81" s="271"/>
      <c r="H81" s="512"/>
      <c r="I81" s="513"/>
      <c r="J81" s="508"/>
      <c r="K81" s="508" t="s">
        <v>903</v>
      </c>
      <c r="L81" s="508"/>
      <c r="M81" s="508"/>
      <c r="N81" s="508"/>
      <c r="O81" s="508"/>
      <c r="P81" s="508"/>
      <c r="Q81" s="508"/>
      <c r="R81" s="508"/>
      <c r="S81" s="508"/>
      <c r="T81" s="509"/>
      <c r="U81" s="509"/>
      <c r="V81" s="509"/>
      <c r="W81" s="510"/>
    </row>
    <row r="82" spans="1:23" s="270" customFormat="1" ht="13.5" thickBot="1" x14ac:dyDescent="0.25">
      <c r="A82" s="302" t="s">
        <v>763</v>
      </c>
      <c r="B82" s="306" t="s">
        <v>764</v>
      </c>
      <c r="C82" s="298"/>
      <c r="D82" s="299"/>
      <c r="E82" s="271"/>
      <c r="F82" s="271"/>
      <c r="G82" s="271"/>
      <c r="H82" s="308"/>
      <c r="I82" s="307"/>
      <c r="J82" s="308"/>
      <c r="K82" s="308"/>
      <c r="L82" s="308"/>
      <c r="M82" s="308"/>
      <c r="N82" s="308"/>
      <c r="O82" s="308"/>
      <c r="P82" s="308"/>
      <c r="Q82" s="308"/>
      <c r="R82" s="308"/>
      <c r="S82" s="308"/>
      <c r="T82" s="311"/>
      <c r="U82" s="311"/>
    </row>
    <row r="83" spans="1:23" s="270" customFormat="1" ht="13.5" thickBot="1" x14ac:dyDescent="0.25">
      <c r="A83" s="302" t="s">
        <v>766</v>
      </c>
      <c r="B83" s="306" t="s">
        <v>285</v>
      </c>
      <c r="C83" s="298"/>
      <c r="D83" s="299"/>
      <c r="E83" s="271"/>
      <c r="F83" s="271"/>
      <c r="G83" s="271"/>
      <c r="H83" s="514">
        <v>4</v>
      </c>
      <c r="I83" s="515"/>
      <c r="J83" s="503" t="s">
        <v>757</v>
      </c>
      <c r="K83" s="503"/>
      <c r="L83" s="503"/>
      <c r="M83" s="503"/>
      <c r="N83" s="503"/>
      <c r="O83" s="503"/>
      <c r="P83" s="503"/>
      <c r="Q83" s="503"/>
      <c r="R83" s="503"/>
      <c r="S83" s="503"/>
      <c r="T83" s="504"/>
      <c r="U83" s="504"/>
      <c r="V83" s="504"/>
      <c r="W83" s="505"/>
    </row>
    <row r="84" spans="1:23" s="270" customFormat="1" ht="13.5" thickBot="1" x14ac:dyDescent="0.25">
      <c r="A84" s="302" t="s">
        <v>768</v>
      </c>
      <c r="B84" s="306" t="s">
        <v>769</v>
      </c>
      <c r="C84" s="298"/>
      <c r="D84" s="299"/>
      <c r="E84" s="271"/>
      <c r="F84" s="271"/>
      <c r="G84" s="271"/>
      <c r="H84" s="516"/>
      <c r="I84" s="307"/>
      <c r="J84" s="308"/>
      <c r="K84" s="308" t="s">
        <v>759</v>
      </c>
      <c r="L84" s="308"/>
      <c r="M84" s="308"/>
      <c r="N84" s="308"/>
      <c r="O84" s="308"/>
      <c r="P84" s="308"/>
      <c r="Q84" s="308"/>
      <c r="R84" s="308"/>
      <c r="S84" s="308"/>
      <c r="T84" s="311"/>
      <c r="U84" s="311"/>
      <c r="V84" s="311"/>
      <c r="W84" s="517"/>
    </row>
    <row r="85" spans="1:23" s="270" customFormat="1" ht="13.5" thickBot="1" x14ac:dyDescent="0.25">
      <c r="A85" s="302" t="s">
        <v>771</v>
      </c>
      <c r="B85" s="306" t="s">
        <v>772</v>
      </c>
      <c r="C85" s="298"/>
      <c r="D85" s="299"/>
      <c r="E85" s="271"/>
      <c r="F85" s="271"/>
      <c r="G85" s="271"/>
      <c r="H85" s="516"/>
      <c r="I85" s="307"/>
      <c r="J85" s="308"/>
      <c r="K85" s="308" t="s">
        <v>762</v>
      </c>
      <c r="L85" s="308"/>
      <c r="M85" s="308"/>
      <c r="N85" s="308"/>
      <c r="O85" s="308"/>
      <c r="P85" s="308"/>
      <c r="Q85" s="308"/>
      <c r="R85" s="308"/>
      <c r="S85" s="308"/>
      <c r="T85" s="311"/>
      <c r="U85" s="311"/>
      <c r="V85" s="311"/>
      <c r="W85" s="517"/>
    </row>
    <row r="86" spans="1:23" s="270" customFormat="1" ht="13.5" thickBot="1" x14ac:dyDescent="0.25">
      <c r="A86" s="302" t="s">
        <v>773</v>
      </c>
      <c r="B86" s="306" t="s">
        <v>774</v>
      </c>
      <c r="C86" s="298"/>
      <c r="D86" s="299"/>
      <c r="E86" s="271"/>
      <c r="F86" s="271"/>
      <c r="G86" s="271"/>
      <c r="H86" s="516"/>
      <c r="I86" s="307"/>
      <c r="J86" s="308"/>
      <c r="K86" s="308" t="s">
        <v>765</v>
      </c>
      <c r="L86" s="308"/>
      <c r="M86" s="308"/>
      <c r="N86" s="308"/>
      <c r="O86" s="308"/>
      <c r="P86" s="308"/>
      <c r="Q86" s="308"/>
      <c r="R86" s="308"/>
      <c r="S86" s="338"/>
      <c r="T86" s="311"/>
      <c r="U86" s="311"/>
      <c r="V86" s="311"/>
      <c r="W86" s="517"/>
    </row>
    <row r="87" spans="1:23" s="270" customFormat="1" ht="13.5" thickBot="1" x14ac:dyDescent="0.25">
      <c r="A87" s="302" t="s">
        <v>775</v>
      </c>
      <c r="B87" s="306" t="s">
        <v>776</v>
      </c>
      <c r="C87" s="298"/>
      <c r="D87" s="299"/>
      <c r="E87" s="271"/>
      <c r="F87" s="271"/>
      <c r="G87" s="271"/>
      <c r="H87" s="518"/>
      <c r="I87" s="338"/>
      <c r="J87" s="338"/>
      <c r="K87" s="338" t="s">
        <v>767</v>
      </c>
      <c r="L87" s="338"/>
      <c r="M87" s="338"/>
      <c r="N87" s="338"/>
      <c r="O87" s="338"/>
      <c r="P87" s="338"/>
      <c r="Q87" s="338"/>
      <c r="R87" s="338"/>
      <c r="S87" s="338"/>
      <c r="T87" s="311"/>
      <c r="U87" s="311"/>
      <c r="V87" s="311"/>
      <c r="W87" s="517"/>
    </row>
    <row r="88" spans="1:23" s="270" customFormat="1" ht="13.5" thickBot="1" x14ac:dyDescent="0.25">
      <c r="A88" s="302" t="s">
        <v>777</v>
      </c>
      <c r="B88" s="306" t="s">
        <v>289</v>
      </c>
      <c r="C88" s="298"/>
      <c r="D88" s="299"/>
      <c r="E88" s="271"/>
      <c r="F88" s="271"/>
      <c r="G88" s="271"/>
      <c r="H88" s="519"/>
      <c r="I88" s="520"/>
      <c r="J88" s="520"/>
      <c r="K88" s="520" t="s">
        <v>770</v>
      </c>
      <c r="L88" s="520"/>
      <c r="M88" s="520"/>
      <c r="N88" s="520"/>
      <c r="O88" s="520"/>
      <c r="P88" s="520"/>
      <c r="Q88" s="520"/>
      <c r="R88" s="520"/>
      <c r="S88" s="520"/>
      <c r="T88" s="509"/>
      <c r="U88" s="509"/>
      <c r="V88" s="509"/>
      <c r="W88" s="510"/>
    </row>
    <row r="89" spans="1:23" s="270" customFormat="1" ht="13.5" thickBot="1" x14ac:dyDescent="0.25">
      <c r="A89" s="302" t="s">
        <v>778</v>
      </c>
      <c r="B89" s="306" t="s">
        <v>779</v>
      </c>
      <c r="C89" s="298"/>
      <c r="D89" s="299"/>
      <c r="E89" s="271"/>
      <c r="F89" s="271"/>
      <c r="G89" s="271"/>
      <c r="H89" s="338"/>
      <c r="I89" s="338"/>
      <c r="J89" s="338"/>
      <c r="K89" s="338"/>
      <c r="L89" s="338"/>
      <c r="M89" s="338"/>
      <c r="N89" s="338"/>
      <c r="O89" s="338"/>
      <c r="P89" s="338"/>
      <c r="Q89" s="338"/>
      <c r="R89" s="338"/>
      <c r="S89" s="338"/>
      <c r="T89" s="311"/>
    </row>
    <row r="90" spans="1:23" s="270" customFormat="1" ht="13.5" thickBot="1" x14ac:dyDescent="0.25">
      <c r="A90" s="302" t="s">
        <v>780</v>
      </c>
      <c r="B90" s="306" t="s">
        <v>781</v>
      </c>
      <c r="C90" s="298"/>
      <c r="D90" s="299"/>
      <c r="E90" s="271"/>
      <c r="F90" s="271"/>
      <c r="G90" s="271"/>
      <c r="H90" s="521">
        <v>5</v>
      </c>
      <c r="I90" s="522"/>
      <c r="J90" s="522" t="s">
        <v>904</v>
      </c>
      <c r="K90" s="522"/>
      <c r="L90" s="522"/>
      <c r="M90" s="522"/>
      <c r="N90" s="522"/>
      <c r="O90" s="522"/>
      <c r="P90" s="522"/>
      <c r="Q90" s="522"/>
      <c r="R90" s="522"/>
      <c r="S90" s="522"/>
      <c r="T90" s="523"/>
      <c r="U90" s="523"/>
      <c r="V90" s="523"/>
      <c r="W90" s="524"/>
    </row>
    <row r="91" spans="1:23" s="270" customFormat="1" x14ac:dyDescent="0.2">
      <c r="A91" s="309"/>
      <c r="B91" s="310"/>
      <c r="C91" s="311"/>
      <c r="D91" s="311"/>
      <c r="E91" s="271"/>
      <c r="F91" s="271"/>
      <c r="G91" s="271"/>
      <c r="H91" s="338"/>
      <c r="I91" s="338"/>
      <c r="J91" s="338"/>
      <c r="K91" s="338"/>
      <c r="L91" s="338"/>
      <c r="M91" s="338"/>
      <c r="N91" s="338"/>
      <c r="O91" s="338"/>
      <c r="P91" s="338"/>
      <c r="Q91" s="338"/>
      <c r="R91" s="338"/>
      <c r="S91" s="338"/>
      <c r="T91" s="311"/>
    </row>
    <row r="92" spans="1:23" s="270" customFormat="1" ht="15.75" x14ac:dyDescent="0.2">
      <c r="A92" s="339" t="s">
        <v>782</v>
      </c>
      <c r="B92" s="340"/>
      <c r="E92" s="271"/>
      <c r="F92" s="271"/>
      <c r="G92" s="271"/>
      <c r="H92" s="271"/>
      <c r="I92" s="271"/>
      <c r="J92" s="271"/>
      <c r="K92" s="271"/>
      <c r="L92" s="271"/>
      <c r="M92" s="271"/>
      <c r="N92" s="271"/>
      <c r="O92" s="271"/>
      <c r="P92" s="271"/>
      <c r="Q92" s="271"/>
      <c r="R92" s="271"/>
      <c r="S92" s="271"/>
    </row>
    <row r="93" spans="1:23" s="270" customFormat="1" x14ac:dyDescent="0.2">
      <c r="A93" s="341"/>
      <c r="B93" s="340"/>
      <c r="E93" s="271"/>
      <c r="F93" s="271"/>
      <c r="G93" s="271"/>
      <c r="H93" s="271"/>
      <c r="I93" s="271"/>
      <c r="J93" s="271"/>
      <c r="K93" s="271"/>
      <c r="L93" s="271"/>
      <c r="M93" s="271"/>
      <c r="N93" s="271"/>
      <c r="O93" s="271"/>
      <c r="P93" s="271"/>
      <c r="Q93" s="271"/>
      <c r="R93" s="271"/>
      <c r="S93" s="271"/>
    </row>
    <row r="94" spans="1:23" s="270" customFormat="1" ht="15.75" x14ac:dyDescent="0.2">
      <c r="A94" s="342" t="s">
        <v>783</v>
      </c>
      <c r="B94" s="340"/>
      <c r="E94" s="271"/>
      <c r="F94" s="271"/>
      <c r="G94" s="271"/>
      <c r="H94" s="271"/>
      <c r="I94" s="271"/>
      <c r="J94" s="271"/>
      <c r="K94" s="271"/>
      <c r="L94" s="271"/>
      <c r="M94" s="271"/>
      <c r="N94" s="271"/>
      <c r="O94" s="271"/>
      <c r="P94" s="271"/>
      <c r="Q94" s="271"/>
      <c r="R94" s="271"/>
      <c r="S94" s="271"/>
    </row>
    <row r="95" spans="1:23" s="270" customFormat="1" x14ac:dyDescent="0.2">
      <c r="A95" s="341"/>
      <c r="B95" s="340"/>
      <c r="E95" s="271"/>
      <c r="F95" s="271"/>
      <c r="G95" s="271"/>
      <c r="H95" s="271"/>
      <c r="I95" s="271"/>
      <c r="J95" s="271"/>
      <c r="K95" s="271"/>
      <c r="L95" s="271"/>
      <c r="M95" s="271"/>
      <c r="N95" s="271"/>
      <c r="O95" s="271"/>
      <c r="P95" s="271"/>
      <c r="Q95" s="271"/>
      <c r="R95" s="271"/>
      <c r="S95" s="271"/>
    </row>
    <row r="96" spans="1:23" s="270" customFormat="1" x14ac:dyDescent="0.2">
      <c r="A96" s="343" t="s">
        <v>784</v>
      </c>
      <c r="B96" s="344"/>
      <c r="C96" s="318"/>
      <c r="D96" s="318"/>
      <c r="E96" s="319"/>
      <c r="F96" s="319"/>
      <c r="G96" s="319"/>
      <c r="H96" s="319"/>
      <c r="I96" s="319"/>
      <c r="J96" s="319"/>
      <c r="K96" s="319"/>
      <c r="L96" s="319"/>
      <c r="M96" s="319"/>
      <c r="N96" s="319"/>
      <c r="O96" s="319"/>
      <c r="P96" s="319"/>
      <c r="Q96" s="319"/>
      <c r="R96" s="319"/>
      <c r="S96" s="319"/>
    </row>
    <row r="97" spans="1:19" s="270" customFormat="1" x14ac:dyDescent="0.2">
      <c r="A97" s="343" t="s">
        <v>785</v>
      </c>
      <c r="B97" s="344"/>
      <c r="C97" s="318"/>
      <c r="D97" s="318"/>
      <c r="E97" s="319"/>
      <c r="F97" s="319"/>
      <c r="G97" s="319"/>
      <c r="H97" s="319"/>
      <c r="I97" s="319"/>
      <c r="J97" s="319"/>
      <c r="K97" s="319"/>
      <c r="L97" s="319"/>
      <c r="M97" s="319"/>
      <c r="N97" s="319"/>
      <c r="O97" s="319"/>
      <c r="P97" s="319"/>
      <c r="Q97" s="319"/>
      <c r="R97" s="319"/>
      <c r="S97" s="319"/>
    </row>
    <row r="98" spans="1:19" s="270" customFormat="1" x14ac:dyDescent="0.2">
      <c r="A98" s="341"/>
      <c r="B98" s="340"/>
      <c r="E98" s="271"/>
      <c r="F98" s="271"/>
      <c r="G98" s="271"/>
      <c r="H98" s="271"/>
      <c r="I98" s="271"/>
      <c r="J98" s="271"/>
      <c r="K98" s="271"/>
      <c r="L98" s="271"/>
      <c r="M98" s="271"/>
      <c r="N98" s="271"/>
      <c r="O98" s="271"/>
      <c r="P98" s="271"/>
      <c r="Q98" s="271"/>
      <c r="R98" s="271"/>
      <c r="S98" s="271"/>
    </row>
    <row r="99" spans="1:19" s="270" customFormat="1" ht="15.75" x14ac:dyDescent="0.2">
      <c r="A99" s="342" t="s">
        <v>786</v>
      </c>
      <c r="B99" s="340"/>
      <c r="E99" s="271"/>
      <c r="F99" s="271"/>
      <c r="G99" s="271"/>
      <c r="H99" s="271"/>
      <c r="I99" s="271"/>
      <c r="J99" s="271"/>
      <c r="K99" s="271"/>
      <c r="L99" s="271"/>
      <c r="M99" s="271"/>
      <c r="N99" s="271"/>
      <c r="O99" s="271"/>
      <c r="P99" s="271"/>
      <c r="Q99" s="271"/>
      <c r="R99" s="271"/>
      <c r="S99" s="271"/>
    </row>
    <row r="100" spans="1:19" s="270" customFormat="1" x14ac:dyDescent="0.2">
      <c r="A100" s="341"/>
      <c r="B100" s="340"/>
      <c r="E100" s="271"/>
      <c r="F100" s="271"/>
      <c r="G100" s="271"/>
      <c r="H100" s="271"/>
      <c r="I100" s="271"/>
      <c r="J100" s="271"/>
      <c r="K100" s="271"/>
      <c r="L100" s="271"/>
      <c r="M100" s="271"/>
      <c r="N100" s="271"/>
      <c r="O100" s="271"/>
      <c r="P100" s="271"/>
      <c r="Q100" s="271"/>
      <c r="R100" s="271"/>
      <c r="S100" s="271"/>
    </row>
    <row r="101" spans="1:19" s="270" customFormat="1" x14ac:dyDescent="0.2">
      <c r="A101" s="485" t="s">
        <v>787</v>
      </c>
      <c r="B101" s="484"/>
      <c r="C101" s="484"/>
      <c r="D101" s="484"/>
      <c r="E101" s="484"/>
      <c r="F101" s="484"/>
      <c r="G101" s="484"/>
      <c r="H101" s="484"/>
      <c r="I101" s="484"/>
      <c r="J101" s="484"/>
      <c r="K101" s="484"/>
      <c r="L101" s="484"/>
      <c r="M101" s="484"/>
      <c r="N101" s="484"/>
      <c r="O101" s="484"/>
      <c r="P101" s="484"/>
      <c r="Q101" s="484"/>
      <c r="R101" s="484"/>
      <c r="S101" s="484"/>
    </row>
    <row r="102" spans="1:19" s="270" customFormat="1" x14ac:dyDescent="0.2">
      <c r="A102" s="341"/>
      <c r="B102" s="340"/>
      <c r="E102" s="271"/>
      <c r="F102" s="271"/>
      <c r="G102" s="271"/>
      <c r="H102" s="271"/>
      <c r="I102" s="271"/>
      <c r="J102" s="271"/>
      <c r="K102" s="271"/>
      <c r="L102" s="271"/>
      <c r="M102" s="271"/>
      <c r="N102" s="271"/>
      <c r="O102" s="271"/>
      <c r="P102" s="271"/>
      <c r="Q102" s="271"/>
      <c r="R102" s="271"/>
      <c r="S102" s="271"/>
    </row>
    <row r="103" spans="1:19" s="270" customFormat="1" ht="15.75" x14ac:dyDescent="0.2">
      <c r="A103" s="342" t="s">
        <v>788</v>
      </c>
      <c r="B103" s="340"/>
      <c r="E103" s="271"/>
      <c r="F103" s="271"/>
      <c r="G103" s="271"/>
      <c r="H103" s="271"/>
      <c r="I103" s="271"/>
      <c r="J103" s="271"/>
      <c r="K103" s="271"/>
      <c r="L103" s="271"/>
      <c r="M103" s="271"/>
      <c r="N103" s="271"/>
      <c r="O103" s="271"/>
      <c r="P103" s="271"/>
      <c r="Q103" s="271"/>
      <c r="R103" s="271"/>
      <c r="S103" s="271"/>
    </row>
    <row r="104" spans="1:19" s="270" customFormat="1" x14ac:dyDescent="0.2">
      <c r="A104" s="341"/>
      <c r="B104" s="340"/>
      <c r="E104" s="271"/>
      <c r="F104" s="271"/>
      <c r="G104" s="271"/>
      <c r="H104" s="271"/>
      <c r="I104" s="271"/>
      <c r="J104" s="271"/>
      <c r="K104" s="271"/>
      <c r="L104" s="271"/>
      <c r="M104" s="271"/>
      <c r="N104" s="271"/>
      <c r="O104" s="271"/>
      <c r="P104" s="271"/>
      <c r="Q104" s="271"/>
      <c r="R104" s="271"/>
      <c r="S104" s="271"/>
    </row>
    <row r="105" spans="1:19" s="270" customFormat="1" x14ac:dyDescent="0.2">
      <c r="A105" s="486" t="s">
        <v>789</v>
      </c>
      <c r="B105" s="487"/>
      <c r="C105" s="487"/>
      <c r="D105" s="487"/>
      <c r="E105" s="487"/>
      <c r="F105" s="487"/>
      <c r="G105" s="487"/>
      <c r="H105" s="487"/>
      <c r="I105" s="487"/>
      <c r="J105" s="487"/>
      <c r="K105" s="487"/>
      <c r="L105" s="487"/>
      <c r="M105" s="487"/>
      <c r="N105" s="487"/>
      <c r="O105" s="487"/>
      <c r="P105" s="487"/>
      <c r="Q105" s="487"/>
      <c r="R105" s="487"/>
      <c r="S105" s="487"/>
    </row>
    <row r="106" spans="1:19" s="270" customFormat="1" x14ac:dyDescent="0.2">
      <c r="A106" s="341"/>
      <c r="B106" s="340"/>
      <c r="E106" s="271"/>
      <c r="F106" s="271"/>
      <c r="G106" s="271"/>
      <c r="H106" s="271"/>
      <c r="I106" s="271"/>
      <c r="J106" s="271"/>
      <c r="K106" s="271"/>
      <c r="L106" s="271"/>
      <c r="M106" s="271"/>
      <c r="N106" s="271"/>
      <c r="O106" s="271"/>
      <c r="P106" s="271"/>
      <c r="Q106" s="271"/>
      <c r="R106" s="271"/>
      <c r="S106" s="271"/>
    </row>
    <row r="107" spans="1:19" s="270" customFormat="1" ht="15.75" x14ac:dyDescent="0.2">
      <c r="A107" s="342" t="s">
        <v>790</v>
      </c>
      <c r="B107" s="340"/>
      <c r="E107" s="271"/>
      <c r="F107" s="271"/>
      <c r="G107" s="271"/>
      <c r="H107" s="271"/>
      <c r="I107" s="271"/>
      <c r="J107" s="271"/>
      <c r="K107" s="271"/>
      <c r="L107" s="271"/>
      <c r="M107" s="271"/>
      <c r="N107" s="271"/>
      <c r="O107" s="271"/>
      <c r="P107" s="271"/>
      <c r="Q107" s="271"/>
      <c r="R107" s="271"/>
      <c r="S107" s="271"/>
    </row>
    <row r="108" spans="1:19" s="270" customFormat="1" x14ac:dyDescent="0.2">
      <c r="A108" s="341"/>
      <c r="B108" s="340"/>
      <c r="E108" s="271"/>
      <c r="F108" s="271"/>
      <c r="G108" s="271"/>
      <c r="H108" s="271"/>
      <c r="I108" s="271"/>
      <c r="J108" s="271"/>
      <c r="K108" s="271"/>
      <c r="L108" s="271"/>
      <c r="M108" s="271"/>
      <c r="N108" s="271"/>
      <c r="O108" s="271"/>
      <c r="P108" s="271"/>
      <c r="Q108" s="271"/>
      <c r="R108" s="271"/>
      <c r="S108" s="271"/>
    </row>
    <row r="109" spans="1:19" s="270" customFormat="1" x14ac:dyDescent="0.2">
      <c r="A109" s="345" t="s">
        <v>791</v>
      </c>
      <c r="B109" s="340"/>
      <c r="C109" s="287"/>
      <c r="D109" s="287"/>
      <c r="E109" s="288"/>
      <c r="F109" s="288"/>
      <c r="G109" s="288"/>
      <c r="H109" s="288"/>
      <c r="I109" s="288"/>
      <c r="J109" s="288"/>
      <c r="K109" s="288"/>
      <c r="L109" s="288"/>
      <c r="M109" s="288"/>
      <c r="N109" s="288"/>
      <c r="O109" s="288"/>
      <c r="P109" s="288"/>
      <c r="Q109" s="288"/>
      <c r="R109" s="288"/>
      <c r="S109" s="288"/>
    </row>
    <row r="110" spans="1:19" s="270" customFormat="1" x14ac:dyDescent="0.2">
      <c r="A110" s="345" t="s">
        <v>792</v>
      </c>
      <c r="B110" s="340"/>
      <c r="C110" s="287"/>
      <c r="D110" s="287"/>
      <c r="E110" s="288"/>
      <c r="F110" s="288"/>
      <c r="G110" s="288"/>
      <c r="H110" s="288"/>
      <c r="I110" s="288"/>
      <c r="J110" s="288"/>
      <c r="K110" s="288"/>
      <c r="L110" s="288"/>
      <c r="M110" s="288"/>
      <c r="N110" s="288"/>
      <c r="O110" s="288"/>
      <c r="P110" s="288"/>
      <c r="Q110" s="288"/>
      <c r="R110" s="288"/>
      <c r="S110" s="288"/>
    </row>
    <row r="111" spans="1:19" s="270" customFormat="1" x14ac:dyDescent="0.2">
      <c r="A111" s="345" t="s">
        <v>793</v>
      </c>
      <c r="B111" s="340"/>
      <c r="C111" s="287"/>
      <c r="D111" s="287"/>
      <c r="E111" s="288"/>
      <c r="F111" s="288"/>
      <c r="G111" s="288"/>
      <c r="H111" s="288"/>
      <c r="I111" s="288"/>
      <c r="J111" s="288"/>
      <c r="K111" s="288"/>
      <c r="L111" s="288"/>
      <c r="M111" s="288"/>
      <c r="N111" s="288"/>
      <c r="O111" s="288"/>
      <c r="P111" s="288"/>
      <c r="Q111" s="288"/>
      <c r="R111" s="288"/>
      <c r="S111" s="288"/>
    </row>
    <row r="112" spans="1:19" s="270" customFormat="1" x14ac:dyDescent="0.2">
      <c r="A112" s="341"/>
      <c r="B112" s="340"/>
      <c r="E112" s="271"/>
      <c r="F112" s="271"/>
      <c r="G112" s="271"/>
      <c r="H112" s="271"/>
      <c r="I112" s="271"/>
      <c r="J112" s="271"/>
      <c r="K112" s="271"/>
      <c r="L112" s="271"/>
      <c r="M112" s="271"/>
      <c r="N112" s="271"/>
      <c r="O112" s="271"/>
      <c r="P112" s="271"/>
      <c r="Q112" s="271"/>
      <c r="R112" s="271"/>
      <c r="S112" s="271"/>
    </row>
    <row r="113" spans="1:19" s="270" customFormat="1" ht="15.75" x14ac:dyDescent="0.2">
      <c r="A113" s="342" t="s">
        <v>794</v>
      </c>
      <c r="B113" s="340"/>
      <c r="E113" s="271"/>
      <c r="F113" s="271"/>
      <c r="G113" s="271"/>
      <c r="H113" s="271"/>
      <c r="I113" s="271"/>
      <c r="J113" s="271"/>
      <c r="K113" s="271"/>
      <c r="L113" s="271"/>
      <c r="M113" s="271"/>
      <c r="N113" s="271"/>
      <c r="O113" s="271"/>
      <c r="P113" s="271"/>
      <c r="Q113" s="271"/>
      <c r="R113" s="271"/>
      <c r="S113" s="271"/>
    </row>
    <row r="114" spans="1:19" s="270" customFormat="1" x14ac:dyDescent="0.2">
      <c r="A114" s="341"/>
      <c r="B114" s="340"/>
      <c r="E114" s="271"/>
      <c r="F114" s="271"/>
      <c r="G114" s="271"/>
      <c r="H114" s="271"/>
      <c r="I114" s="271"/>
      <c r="J114" s="271"/>
      <c r="K114" s="271"/>
      <c r="L114" s="271"/>
      <c r="M114" s="271"/>
      <c r="N114" s="271"/>
      <c r="O114" s="271"/>
      <c r="P114" s="271"/>
      <c r="Q114" s="271"/>
      <c r="R114" s="271"/>
      <c r="S114" s="271"/>
    </row>
    <row r="115" spans="1:19" s="270" customFormat="1" x14ac:dyDescent="0.2">
      <c r="A115" s="345" t="s">
        <v>795</v>
      </c>
      <c r="B115" s="340"/>
      <c r="C115" s="287"/>
      <c r="D115" s="287"/>
      <c r="E115" s="288"/>
      <c r="F115" s="288"/>
      <c r="G115" s="288"/>
      <c r="H115" s="288"/>
      <c r="I115" s="288"/>
      <c r="J115" s="288"/>
      <c r="K115" s="288"/>
      <c r="L115" s="288"/>
      <c r="M115" s="288"/>
      <c r="N115" s="288"/>
      <c r="O115" s="288"/>
      <c r="P115" s="288"/>
      <c r="Q115" s="288"/>
      <c r="R115" s="288"/>
      <c r="S115" s="288"/>
    </row>
    <row r="116" spans="1:19" s="270" customFormat="1" x14ac:dyDescent="0.2">
      <c r="A116" s="346" t="s">
        <v>796</v>
      </c>
      <c r="B116" s="340"/>
      <c r="C116" s="287"/>
      <c r="D116" s="287"/>
      <c r="E116" s="288"/>
      <c r="F116" s="288"/>
      <c r="G116" s="288"/>
      <c r="H116" s="288"/>
      <c r="I116" s="288"/>
      <c r="J116" s="288"/>
      <c r="K116" s="288"/>
      <c r="L116" s="288"/>
      <c r="M116" s="288"/>
      <c r="N116" s="288"/>
      <c r="O116" s="288"/>
      <c r="P116" s="288"/>
      <c r="Q116" s="288"/>
      <c r="R116" s="288"/>
      <c r="S116" s="288"/>
    </row>
    <row r="117" spans="1:19" s="270" customFormat="1" x14ac:dyDescent="0.2">
      <c r="A117" s="346" t="s">
        <v>797</v>
      </c>
      <c r="B117" s="340"/>
      <c r="C117" s="287"/>
      <c r="D117" s="287"/>
      <c r="E117" s="288"/>
      <c r="F117" s="288"/>
      <c r="G117" s="288"/>
      <c r="H117" s="288"/>
      <c r="I117" s="288"/>
      <c r="J117" s="288"/>
      <c r="K117" s="288"/>
      <c r="L117" s="288"/>
      <c r="M117" s="288"/>
      <c r="N117" s="288"/>
      <c r="O117" s="288"/>
      <c r="P117" s="288"/>
      <c r="Q117" s="288"/>
      <c r="R117" s="288"/>
      <c r="S117" s="288"/>
    </row>
    <row r="118" spans="1:19" s="270" customFormat="1" x14ac:dyDescent="0.2">
      <c r="E118" s="271"/>
      <c r="F118" s="271"/>
      <c r="G118" s="271"/>
      <c r="H118" s="271"/>
      <c r="I118" s="271"/>
      <c r="J118" s="271"/>
      <c r="K118" s="271"/>
      <c r="L118" s="271"/>
      <c r="M118" s="271"/>
      <c r="N118" s="271"/>
      <c r="O118" s="271"/>
      <c r="P118" s="271"/>
      <c r="Q118" s="271"/>
      <c r="R118" s="271"/>
      <c r="S118" s="271"/>
    </row>
    <row r="119" spans="1:19" s="270" customFormat="1" x14ac:dyDescent="0.2">
      <c r="E119" s="271"/>
      <c r="F119" s="271"/>
      <c r="G119" s="271"/>
      <c r="H119" s="271"/>
      <c r="I119" s="271"/>
      <c r="J119" s="271"/>
      <c r="K119" s="271"/>
      <c r="L119" s="271"/>
      <c r="M119" s="271"/>
      <c r="N119" s="271"/>
      <c r="O119" s="271"/>
      <c r="P119" s="271"/>
      <c r="Q119" s="271"/>
      <c r="R119" s="271"/>
      <c r="S119" s="271"/>
    </row>
    <row r="120" spans="1:19" customFormat="1" ht="15" x14ac:dyDescent="0.25">
      <c r="A120" s="493" t="s">
        <v>899</v>
      </c>
      <c r="B120" s="494"/>
    </row>
    <row r="121" spans="1:19" customFormat="1" x14ac:dyDescent="0.2">
      <c r="A121" s="495" t="s">
        <v>900</v>
      </c>
      <c r="B121" s="494"/>
    </row>
    <row r="122" spans="1:19" customFormat="1" x14ac:dyDescent="0.2"/>
    <row r="123" spans="1:19" customFormat="1" x14ac:dyDescent="0.2">
      <c r="A123" s="496"/>
      <c r="B123" s="494"/>
    </row>
    <row r="124" spans="1:19" customFormat="1" x14ac:dyDescent="0.2">
      <c r="A124" s="497"/>
      <c r="B124" s="494"/>
    </row>
    <row r="125" spans="1:19" customFormat="1" x14ac:dyDescent="0.2">
      <c r="A125" s="497"/>
      <c r="B125" s="494"/>
    </row>
    <row r="126" spans="1:19" customFormat="1" x14ac:dyDescent="0.2">
      <c r="A126" s="498" t="s">
        <v>901</v>
      </c>
      <c r="B126" s="494"/>
    </row>
    <row r="127" spans="1:19" customFormat="1" x14ac:dyDescent="0.2">
      <c r="A127" s="497">
        <v>0</v>
      </c>
      <c r="B127" s="494"/>
      <c r="C127" t="s">
        <v>751</v>
      </c>
    </row>
    <row r="128" spans="1:19" customFormat="1" x14ac:dyDescent="0.2">
      <c r="A128" s="497"/>
      <c r="B128" s="494"/>
      <c r="D128" t="s">
        <v>902</v>
      </c>
    </row>
    <row r="129" spans="1:4" customFormat="1" x14ac:dyDescent="0.2">
      <c r="A129" s="497"/>
      <c r="B129" s="494"/>
    </row>
    <row r="130" spans="1:4" customFormat="1" x14ac:dyDescent="0.2">
      <c r="A130" s="497">
        <v>3</v>
      </c>
      <c r="B130" s="494"/>
      <c r="C130" t="s">
        <v>754</v>
      </c>
    </row>
    <row r="131" spans="1:4" customFormat="1" x14ac:dyDescent="0.2">
      <c r="A131" s="497"/>
      <c r="B131" s="494"/>
      <c r="D131" t="s">
        <v>903</v>
      </c>
    </row>
    <row r="132" spans="1:4" customFormat="1" x14ac:dyDescent="0.2">
      <c r="A132" s="497"/>
      <c r="B132" s="494"/>
    </row>
    <row r="133" spans="1:4" customFormat="1" x14ac:dyDescent="0.2">
      <c r="A133">
        <v>4</v>
      </c>
      <c r="C133" t="s">
        <v>757</v>
      </c>
    </row>
    <row r="134" spans="1:4" customFormat="1" x14ac:dyDescent="0.2">
      <c r="D134" s="495" t="s">
        <v>759</v>
      </c>
    </row>
    <row r="135" spans="1:4" customFormat="1" x14ac:dyDescent="0.2">
      <c r="D135" s="495" t="s">
        <v>762</v>
      </c>
    </row>
    <row r="136" spans="1:4" customFormat="1" x14ac:dyDescent="0.2">
      <c r="D136" s="495" t="s">
        <v>765</v>
      </c>
    </row>
    <row r="137" spans="1:4" customFormat="1" x14ac:dyDescent="0.2">
      <c r="D137" s="495" t="s">
        <v>767</v>
      </c>
    </row>
    <row r="138" spans="1:4" customFormat="1" x14ac:dyDescent="0.2">
      <c r="D138" s="495" t="s">
        <v>770</v>
      </c>
    </row>
    <row r="139" spans="1:4" customFormat="1" x14ac:dyDescent="0.2"/>
    <row r="140" spans="1:4" customFormat="1" x14ac:dyDescent="0.2">
      <c r="A140">
        <v>5</v>
      </c>
      <c r="C140" t="s">
        <v>904</v>
      </c>
    </row>
    <row r="141" spans="1:4" customFormat="1" x14ac:dyDescent="0.2"/>
    <row r="142" spans="1:4" customFormat="1" x14ac:dyDescent="0.2"/>
    <row r="143" spans="1:4" customFormat="1" x14ac:dyDescent="0.2"/>
    <row r="144" spans="1:4" customFormat="1" x14ac:dyDescent="0.2">
      <c r="A144" t="s">
        <v>905</v>
      </c>
    </row>
    <row r="145" spans="5:19" customFormat="1" x14ac:dyDescent="0.2"/>
    <row r="146" spans="5:19" s="270" customFormat="1" x14ac:dyDescent="0.2">
      <c r="E146" s="271"/>
      <c r="F146" s="271"/>
      <c r="G146" s="271"/>
      <c r="H146" s="271"/>
      <c r="I146" s="271"/>
      <c r="J146" s="271"/>
      <c r="K146" s="271"/>
      <c r="L146" s="271"/>
      <c r="M146" s="271"/>
      <c r="N146" s="271"/>
      <c r="O146" s="271"/>
      <c r="P146" s="271"/>
      <c r="Q146" s="271"/>
      <c r="R146" s="271"/>
      <c r="S146" s="271"/>
    </row>
    <row r="147" spans="5:19" s="270" customFormat="1" x14ac:dyDescent="0.2">
      <c r="E147" s="271"/>
      <c r="F147" s="271"/>
      <c r="G147" s="271"/>
      <c r="H147" s="271"/>
      <c r="I147" s="271"/>
      <c r="J147" s="271"/>
      <c r="K147" s="271"/>
      <c r="L147" s="271"/>
      <c r="M147" s="271"/>
      <c r="N147" s="271"/>
      <c r="O147" s="271"/>
      <c r="P147" s="271"/>
      <c r="Q147" s="271"/>
      <c r="R147" s="271"/>
      <c r="S147" s="271"/>
    </row>
    <row r="148" spans="5:19" s="270" customFormat="1" x14ac:dyDescent="0.2">
      <c r="E148" s="271"/>
      <c r="F148" s="271"/>
      <c r="G148" s="271"/>
      <c r="H148" s="271"/>
      <c r="I148" s="271"/>
      <c r="J148" s="271"/>
      <c r="K148" s="271"/>
      <c r="L148" s="271"/>
      <c r="M148" s="271"/>
      <c r="N148" s="271"/>
      <c r="O148" s="271"/>
      <c r="P148" s="271"/>
      <c r="Q148" s="271"/>
      <c r="R148" s="271"/>
      <c r="S148" s="271"/>
    </row>
    <row r="149" spans="5:19" s="270" customFormat="1" x14ac:dyDescent="0.2">
      <c r="E149" s="271"/>
      <c r="F149" s="271"/>
      <c r="G149" s="271"/>
      <c r="H149" s="271"/>
      <c r="I149" s="271"/>
      <c r="J149" s="271"/>
      <c r="K149" s="271"/>
      <c r="L149" s="271"/>
      <c r="M149" s="271"/>
      <c r="N149" s="271"/>
      <c r="O149" s="271"/>
      <c r="P149" s="271"/>
      <c r="Q149" s="271"/>
      <c r="R149" s="271"/>
      <c r="S149" s="271"/>
    </row>
    <row r="150" spans="5:19" s="270" customFormat="1" x14ac:dyDescent="0.2">
      <c r="E150" s="271"/>
      <c r="F150" s="271"/>
      <c r="G150" s="271"/>
      <c r="H150" s="271"/>
      <c r="I150" s="271"/>
      <c r="J150" s="271"/>
      <c r="K150" s="271"/>
      <c r="L150" s="271"/>
      <c r="M150" s="271"/>
      <c r="N150" s="271"/>
      <c r="O150" s="271"/>
      <c r="P150" s="271"/>
      <c r="Q150" s="271"/>
      <c r="R150" s="271"/>
      <c r="S150" s="271"/>
    </row>
    <row r="151" spans="5:19" s="270" customFormat="1" x14ac:dyDescent="0.2">
      <c r="E151" s="271"/>
      <c r="F151" s="271"/>
      <c r="G151" s="271"/>
      <c r="H151" s="271"/>
      <c r="I151" s="271"/>
      <c r="J151" s="271"/>
      <c r="K151" s="271"/>
      <c r="L151" s="271"/>
      <c r="M151" s="271"/>
      <c r="N151" s="271"/>
      <c r="O151" s="271"/>
      <c r="P151" s="271"/>
      <c r="Q151" s="271"/>
      <c r="R151" s="271"/>
      <c r="S151" s="271"/>
    </row>
    <row r="152" spans="5:19" s="270" customFormat="1" x14ac:dyDescent="0.2">
      <c r="E152" s="271"/>
      <c r="F152" s="271"/>
      <c r="G152" s="271"/>
      <c r="H152" s="271"/>
      <c r="I152" s="271"/>
      <c r="J152" s="271"/>
      <c r="K152" s="271"/>
      <c r="L152" s="271"/>
      <c r="M152" s="271"/>
      <c r="N152" s="271"/>
      <c r="O152" s="271"/>
      <c r="P152" s="271"/>
      <c r="Q152" s="271"/>
      <c r="R152" s="271"/>
      <c r="S152" s="271"/>
    </row>
    <row r="153" spans="5:19" s="270" customFormat="1" x14ac:dyDescent="0.2">
      <c r="E153" s="271"/>
      <c r="F153" s="271"/>
      <c r="G153" s="271"/>
      <c r="H153" s="271"/>
      <c r="I153" s="271"/>
      <c r="J153" s="271"/>
      <c r="K153" s="271"/>
      <c r="L153" s="271"/>
      <c r="M153" s="271"/>
      <c r="N153" s="271"/>
      <c r="O153" s="271"/>
      <c r="P153" s="271"/>
      <c r="Q153" s="271"/>
      <c r="R153" s="271"/>
      <c r="S153" s="271"/>
    </row>
    <row r="154" spans="5:19" s="270" customFormat="1" x14ac:dyDescent="0.2">
      <c r="E154" s="271"/>
      <c r="F154" s="271"/>
      <c r="G154" s="271"/>
      <c r="H154" s="271"/>
      <c r="I154" s="271"/>
      <c r="J154" s="271"/>
      <c r="K154" s="271"/>
      <c r="L154" s="271"/>
      <c r="M154" s="271"/>
      <c r="N154" s="271"/>
      <c r="O154" s="271"/>
      <c r="P154" s="271"/>
      <c r="Q154" s="271"/>
      <c r="R154" s="271"/>
      <c r="S154" s="271"/>
    </row>
    <row r="155" spans="5:19" s="270" customFormat="1" x14ac:dyDescent="0.2">
      <c r="E155" s="271"/>
      <c r="F155" s="271"/>
      <c r="G155" s="271"/>
      <c r="H155" s="271"/>
      <c r="I155" s="271"/>
      <c r="J155" s="271"/>
      <c r="K155" s="271"/>
      <c r="L155" s="271"/>
      <c r="M155" s="271"/>
      <c r="N155" s="271"/>
      <c r="O155" s="271"/>
      <c r="P155" s="271"/>
      <c r="Q155" s="271"/>
      <c r="R155" s="271"/>
      <c r="S155" s="271"/>
    </row>
    <row r="156" spans="5:19" s="270" customFormat="1" x14ac:dyDescent="0.2">
      <c r="E156" s="271"/>
      <c r="F156" s="271"/>
      <c r="G156" s="271"/>
      <c r="H156" s="271"/>
      <c r="I156" s="271"/>
      <c r="J156" s="271"/>
      <c r="K156" s="271"/>
      <c r="L156" s="271"/>
      <c r="M156" s="271"/>
      <c r="N156" s="271"/>
      <c r="O156" s="271"/>
      <c r="P156" s="271"/>
      <c r="Q156" s="271"/>
      <c r="R156" s="271"/>
      <c r="S156" s="271"/>
    </row>
    <row r="157" spans="5:19" s="270" customFormat="1" x14ac:dyDescent="0.2">
      <c r="E157" s="271"/>
      <c r="F157" s="271"/>
      <c r="G157" s="271"/>
      <c r="H157" s="271"/>
      <c r="I157" s="271"/>
      <c r="J157" s="271"/>
      <c r="K157" s="271"/>
      <c r="L157" s="271"/>
      <c r="M157" s="271"/>
      <c r="N157" s="271"/>
      <c r="O157" s="271"/>
      <c r="P157" s="271"/>
      <c r="Q157" s="271"/>
      <c r="R157" s="271"/>
      <c r="S157" s="271"/>
    </row>
    <row r="158" spans="5:19" s="270" customFormat="1" x14ac:dyDescent="0.2">
      <c r="E158" s="271"/>
      <c r="F158" s="271"/>
      <c r="G158" s="271"/>
      <c r="H158" s="271"/>
      <c r="I158" s="271"/>
      <c r="J158" s="271"/>
      <c r="K158" s="271"/>
      <c r="L158" s="271"/>
      <c r="M158" s="271"/>
      <c r="N158" s="271"/>
      <c r="O158" s="271"/>
      <c r="P158" s="271"/>
      <c r="Q158" s="271"/>
      <c r="R158" s="271"/>
      <c r="S158" s="271"/>
    </row>
    <row r="159" spans="5:19" s="270" customFormat="1" x14ac:dyDescent="0.2">
      <c r="E159" s="271"/>
      <c r="F159" s="271"/>
      <c r="G159" s="271"/>
      <c r="H159" s="271"/>
      <c r="I159" s="271"/>
      <c r="J159" s="271"/>
      <c r="K159" s="271"/>
      <c r="L159" s="271"/>
      <c r="M159" s="271"/>
      <c r="N159" s="271"/>
      <c r="O159" s="271"/>
      <c r="P159" s="271"/>
      <c r="Q159" s="271"/>
      <c r="R159" s="271"/>
      <c r="S159" s="271"/>
    </row>
    <row r="160" spans="5:19" s="270" customFormat="1" x14ac:dyDescent="0.2">
      <c r="E160" s="271"/>
      <c r="F160" s="271"/>
      <c r="G160" s="271"/>
      <c r="H160" s="271"/>
      <c r="I160" s="271"/>
      <c r="J160" s="271"/>
      <c r="K160" s="271"/>
      <c r="L160" s="271"/>
      <c r="M160" s="271"/>
      <c r="N160" s="271"/>
      <c r="O160" s="271"/>
      <c r="P160" s="271"/>
      <c r="Q160" s="271"/>
      <c r="R160" s="271"/>
      <c r="S160" s="271"/>
    </row>
    <row r="161" spans="5:19" s="270" customFormat="1" x14ac:dyDescent="0.2">
      <c r="E161" s="271"/>
      <c r="F161" s="271"/>
      <c r="G161" s="271"/>
      <c r="H161" s="271"/>
      <c r="I161" s="271"/>
      <c r="J161" s="271"/>
      <c r="K161" s="271"/>
      <c r="L161" s="271"/>
      <c r="M161" s="271"/>
      <c r="N161" s="271"/>
      <c r="O161" s="271"/>
      <c r="P161" s="271"/>
      <c r="Q161" s="271"/>
      <c r="R161" s="271"/>
      <c r="S161" s="271"/>
    </row>
    <row r="162" spans="5:19" s="270" customFormat="1" x14ac:dyDescent="0.2">
      <c r="E162" s="271"/>
      <c r="F162" s="271"/>
      <c r="G162" s="271"/>
      <c r="H162" s="271"/>
      <c r="I162" s="271"/>
      <c r="J162" s="271"/>
      <c r="K162" s="271"/>
      <c r="L162" s="271"/>
      <c r="M162" s="271"/>
      <c r="N162" s="271"/>
      <c r="O162" s="271"/>
      <c r="P162" s="271"/>
      <c r="Q162" s="271"/>
      <c r="R162" s="271"/>
      <c r="S162" s="271"/>
    </row>
    <row r="163" spans="5:19" s="270" customFormat="1" x14ac:dyDescent="0.2">
      <c r="E163" s="271"/>
      <c r="F163" s="271"/>
      <c r="G163" s="271"/>
      <c r="H163" s="271"/>
      <c r="I163" s="271"/>
      <c r="J163" s="271"/>
      <c r="K163" s="271"/>
      <c r="L163" s="271"/>
      <c r="M163" s="271"/>
      <c r="N163" s="271"/>
      <c r="O163" s="271"/>
      <c r="P163" s="271"/>
      <c r="Q163" s="271"/>
      <c r="R163" s="271"/>
      <c r="S163" s="271"/>
    </row>
    <row r="164" spans="5:19" s="270" customFormat="1" x14ac:dyDescent="0.2">
      <c r="E164" s="271"/>
      <c r="F164" s="271"/>
      <c r="G164" s="271"/>
      <c r="H164" s="271"/>
      <c r="I164" s="271"/>
      <c r="J164" s="271"/>
      <c r="K164" s="271"/>
      <c r="L164" s="271"/>
      <c r="M164" s="271"/>
      <c r="N164" s="271"/>
      <c r="O164" s="271"/>
      <c r="P164" s="271"/>
      <c r="Q164" s="271"/>
      <c r="R164" s="271"/>
      <c r="S164" s="271"/>
    </row>
    <row r="165" spans="5:19" s="270" customFormat="1" x14ac:dyDescent="0.2">
      <c r="E165" s="271"/>
      <c r="F165" s="271"/>
      <c r="G165" s="271"/>
      <c r="H165" s="271"/>
      <c r="I165" s="271"/>
      <c r="J165" s="271"/>
      <c r="K165" s="271"/>
      <c r="L165" s="271"/>
      <c r="M165" s="271"/>
      <c r="N165" s="271"/>
      <c r="O165" s="271"/>
      <c r="P165" s="271"/>
      <c r="Q165" s="271"/>
      <c r="R165" s="271"/>
      <c r="S165" s="271"/>
    </row>
    <row r="166" spans="5:19" s="270" customFormat="1" x14ac:dyDescent="0.2">
      <c r="E166" s="271"/>
      <c r="F166" s="271"/>
      <c r="G166" s="271"/>
      <c r="H166" s="271"/>
      <c r="I166" s="271"/>
      <c r="J166" s="271"/>
      <c r="K166" s="271"/>
      <c r="L166" s="271"/>
      <c r="M166" s="271"/>
      <c r="N166" s="271"/>
      <c r="O166" s="271"/>
      <c r="P166" s="271"/>
      <c r="Q166" s="271"/>
      <c r="R166" s="271"/>
      <c r="S166" s="271"/>
    </row>
    <row r="167" spans="5:19" s="270" customFormat="1" x14ac:dyDescent="0.2">
      <c r="E167" s="271"/>
      <c r="F167" s="271"/>
      <c r="G167" s="271"/>
      <c r="H167" s="271"/>
      <c r="I167" s="271"/>
      <c r="J167" s="271"/>
      <c r="K167" s="271"/>
      <c r="L167" s="271"/>
      <c r="M167" s="271"/>
      <c r="N167" s="271"/>
      <c r="O167" s="271"/>
      <c r="P167" s="271"/>
      <c r="Q167" s="271"/>
      <c r="R167" s="271"/>
      <c r="S167" s="271"/>
    </row>
    <row r="168" spans="5:19" s="270" customFormat="1" x14ac:dyDescent="0.2">
      <c r="E168" s="271"/>
      <c r="F168" s="271"/>
      <c r="G168" s="271"/>
      <c r="H168" s="271"/>
      <c r="I168" s="271"/>
      <c r="J168" s="271"/>
      <c r="K168" s="271"/>
      <c r="L168" s="271"/>
      <c r="M168" s="271"/>
      <c r="N168" s="271"/>
      <c r="O168" s="271"/>
      <c r="P168" s="271"/>
      <c r="Q168" s="271"/>
      <c r="R168" s="271"/>
      <c r="S168" s="271"/>
    </row>
    <row r="169" spans="5:19" s="270" customFormat="1" x14ac:dyDescent="0.2">
      <c r="E169" s="271"/>
      <c r="F169" s="271"/>
      <c r="G169" s="271"/>
      <c r="H169" s="271"/>
      <c r="I169" s="271"/>
      <c r="J169" s="271"/>
      <c r="K169" s="271"/>
      <c r="L169" s="271"/>
      <c r="M169" s="271"/>
      <c r="N169" s="271"/>
      <c r="O169" s="271"/>
      <c r="P169" s="271"/>
      <c r="Q169" s="271"/>
      <c r="R169" s="271"/>
      <c r="S169" s="271"/>
    </row>
    <row r="170" spans="5:19" s="270" customFormat="1" x14ac:dyDescent="0.2">
      <c r="E170" s="271"/>
      <c r="F170" s="271"/>
      <c r="G170" s="271"/>
      <c r="H170" s="271"/>
      <c r="I170" s="271"/>
      <c r="J170" s="271"/>
      <c r="K170" s="271"/>
      <c r="L170" s="271"/>
      <c r="M170" s="271"/>
      <c r="N170" s="271"/>
      <c r="O170" s="271"/>
      <c r="P170" s="271"/>
      <c r="Q170" s="271"/>
      <c r="R170" s="271"/>
      <c r="S170" s="271"/>
    </row>
    <row r="171" spans="5:19" s="270" customFormat="1" x14ac:dyDescent="0.2">
      <c r="E171" s="271"/>
      <c r="F171" s="271"/>
      <c r="G171" s="271"/>
      <c r="H171" s="271"/>
      <c r="I171" s="271"/>
      <c r="J171" s="271"/>
      <c r="K171" s="271"/>
      <c r="L171" s="271"/>
      <c r="M171" s="271"/>
      <c r="N171" s="271"/>
      <c r="O171" s="271"/>
      <c r="P171" s="271"/>
      <c r="Q171" s="271"/>
      <c r="R171" s="271"/>
      <c r="S171" s="271"/>
    </row>
    <row r="172" spans="5:19" s="270" customFormat="1" x14ac:dyDescent="0.2">
      <c r="E172" s="271"/>
      <c r="F172" s="271"/>
      <c r="G172" s="271"/>
      <c r="H172" s="271"/>
      <c r="I172" s="271"/>
      <c r="J172" s="271"/>
      <c r="K172" s="271"/>
      <c r="L172" s="271"/>
      <c r="M172" s="271"/>
      <c r="N172" s="271"/>
      <c r="O172" s="271"/>
      <c r="P172" s="271"/>
      <c r="Q172" s="271"/>
      <c r="R172" s="271"/>
      <c r="S172" s="271"/>
    </row>
    <row r="173" spans="5:19" s="270" customFormat="1" x14ac:dyDescent="0.2">
      <c r="E173" s="271"/>
      <c r="F173" s="271"/>
      <c r="G173" s="271"/>
      <c r="H173" s="271"/>
      <c r="I173" s="271"/>
      <c r="J173" s="271"/>
      <c r="K173" s="271"/>
      <c r="L173" s="271"/>
      <c r="M173" s="271"/>
      <c r="N173" s="271"/>
      <c r="O173" s="271"/>
      <c r="P173" s="271"/>
      <c r="Q173" s="271"/>
      <c r="R173" s="271"/>
      <c r="S173" s="271"/>
    </row>
    <row r="174" spans="5:19" s="270" customFormat="1" x14ac:dyDescent="0.2">
      <c r="E174" s="271"/>
      <c r="F174" s="271"/>
      <c r="G174" s="271"/>
      <c r="H174" s="271"/>
      <c r="I174" s="271"/>
      <c r="J174" s="271"/>
      <c r="K174" s="271"/>
      <c r="L174" s="271"/>
      <c r="M174" s="271"/>
      <c r="N174" s="271"/>
      <c r="O174" s="271"/>
      <c r="P174" s="271"/>
      <c r="Q174" s="271"/>
      <c r="R174" s="271"/>
      <c r="S174" s="271"/>
    </row>
    <row r="175" spans="5:19" s="270" customFormat="1" x14ac:dyDescent="0.2">
      <c r="E175" s="271"/>
      <c r="F175" s="271"/>
      <c r="G175" s="271"/>
      <c r="H175" s="271"/>
      <c r="I175" s="271"/>
      <c r="J175" s="271"/>
      <c r="K175" s="271"/>
      <c r="L175" s="271"/>
      <c r="M175" s="271"/>
      <c r="N175" s="271"/>
      <c r="O175" s="271"/>
      <c r="P175" s="271"/>
      <c r="Q175" s="271"/>
      <c r="R175" s="271"/>
      <c r="S175" s="271"/>
    </row>
    <row r="176" spans="5:19" s="270" customFormat="1" x14ac:dyDescent="0.2">
      <c r="E176" s="271"/>
      <c r="F176" s="271"/>
      <c r="G176" s="271"/>
      <c r="H176" s="271"/>
      <c r="I176" s="271"/>
      <c r="J176" s="271"/>
      <c r="K176" s="271"/>
      <c r="L176" s="271"/>
      <c r="M176" s="271"/>
      <c r="N176" s="271"/>
      <c r="O176" s="271"/>
      <c r="P176" s="271"/>
      <c r="Q176" s="271"/>
      <c r="R176" s="271"/>
      <c r="S176" s="271"/>
    </row>
    <row r="177" spans="5:19" s="270" customFormat="1" x14ac:dyDescent="0.2">
      <c r="E177" s="271"/>
      <c r="F177" s="271"/>
      <c r="G177" s="271"/>
      <c r="H177" s="271"/>
      <c r="I177" s="271"/>
      <c r="J177" s="271"/>
      <c r="K177" s="271"/>
      <c r="L177" s="271"/>
      <c r="M177" s="271"/>
      <c r="N177" s="271"/>
      <c r="O177" s="271"/>
      <c r="P177" s="271"/>
      <c r="Q177" s="271"/>
      <c r="R177" s="271"/>
      <c r="S177" s="271"/>
    </row>
    <row r="178" spans="5:19" s="270" customFormat="1" x14ac:dyDescent="0.2">
      <c r="E178" s="271"/>
      <c r="F178" s="271"/>
      <c r="G178" s="271"/>
      <c r="H178" s="271"/>
      <c r="I178" s="271"/>
      <c r="J178" s="271"/>
      <c r="K178" s="271"/>
      <c r="L178" s="271"/>
      <c r="M178" s="271"/>
      <c r="N178" s="271"/>
      <c r="O178" s="271"/>
      <c r="P178" s="271"/>
      <c r="Q178" s="271"/>
      <c r="R178" s="271"/>
      <c r="S178" s="271"/>
    </row>
    <row r="179" spans="5:19" s="270" customFormat="1" x14ac:dyDescent="0.2">
      <c r="E179" s="271"/>
      <c r="F179" s="271"/>
      <c r="G179" s="271"/>
      <c r="H179" s="271"/>
      <c r="I179" s="271"/>
      <c r="J179" s="271"/>
      <c r="K179" s="271"/>
      <c r="L179" s="271"/>
      <c r="M179" s="271"/>
      <c r="N179" s="271"/>
      <c r="O179" s="271"/>
      <c r="P179" s="271"/>
      <c r="Q179" s="271"/>
      <c r="R179" s="271"/>
      <c r="S179" s="271"/>
    </row>
    <row r="180" spans="5:19" s="270" customFormat="1" x14ac:dyDescent="0.2">
      <c r="E180" s="271"/>
      <c r="F180" s="271"/>
      <c r="G180" s="271"/>
      <c r="H180" s="271"/>
      <c r="I180" s="271"/>
      <c r="J180" s="271"/>
      <c r="K180" s="271"/>
      <c r="L180" s="271"/>
      <c r="M180" s="271"/>
      <c r="N180" s="271"/>
      <c r="O180" s="271"/>
      <c r="P180" s="271"/>
      <c r="Q180" s="271"/>
      <c r="R180" s="271"/>
      <c r="S180" s="271"/>
    </row>
    <row r="181" spans="5:19" s="270" customFormat="1" x14ac:dyDescent="0.2">
      <c r="E181" s="271"/>
      <c r="F181" s="271"/>
      <c r="G181" s="271"/>
      <c r="H181" s="271"/>
      <c r="I181" s="271"/>
      <c r="J181" s="271"/>
      <c r="K181" s="271"/>
      <c r="L181" s="271"/>
      <c r="M181" s="271"/>
      <c r="N181" s="271"/>
      <c r="O181" s="271"/>
      <c r="P181" s="271"/>
      <c r="Q181" s="271"/>
      <c r="R181" s="271"/>
      <c r="S181" s="271"/>
    </row>
    <row r="182" spans="5:19" s="270" customFormat="1" x14ac:dyDescent="0.2">
      <c r="E182" s="271"/>
      <c r="F182" s="271"/>
      <c r="G182" s="271"/>
      <c r="H182" s="271"/>
      <c r="I182" s="271"/>
      <c r="J182" s="271"/>
      <c r="K182" s="271"/>
      <c r="L182" s="271"/>
      <c r="M182" s="271"/>
      <c r="N182" s="271"/>
      <c r="O182" s="271"/>
      <c r="P182" s="271"/>
      <c r="Q182" s="271"/>
      <c r="R182" s="271"/>
      <c r="S182" s="271"/>
    </row>
    <row r="183" spans="5:19" s="270" customFormat="1" x14ac:dyDescent="0.2">
      <c r="E183" s="271"/>
      <c r="F183" s="271"/>
      <c r="G183" s="271"/>
      <c r="H183" s="271"/>
      <c r="I183" s="271"/>
      <c r="J183" s="271"/>
      <c r="K183" s="271"/>
      <c r="L183" s="271"/>
      <c r="M183" s="271"/>
      <c r="N183" s="271"/>
      <c r="O183" s="271"/>
      <c r="P183" s="271"/>
      <c r="Q183" s="271"/>
      <c r="R183" s="271"/>
      <c r="S183" s="271"/>
    </row>
    <row r="184" spans="5:19" s="270" customFormat="1" x14ac:dyDescent="0.2">
      <c r="E184" s="271"/>
      <c r="F184" s="271"/>
      <c r="G184" s="271"/>
      <c r="H184" s="271"/>
      <c r="I184" s="271"/>
      <c r="J184" s="271"/>
      <c r="K184" s="271"/>
      <c r="L184" s="271"/>
      <c r="M184" s="271"/>
      <c r="N184" s="271"/>
      <c r="O184" s="271"/>
      <c r="P184" s="271"/>
      <c r="Q184" s="271"/>
      <c r="R184" s="271"/>
      <c r="S184" s="271"/>
    </row>
    <row r="185" spans="5:19" s="270" customFormat="1" x14ac:dyDescent="0.2">
      <c r="E185" s="271"/>
      <c r="F185" s="271"/>
      <c r="G185" s="271"/>
      <c r="H185" s="271"/>
      <c r="I185" s="271"/>
      <c r="J185" s="271"/>
      <c r="K185" s="271"/>
      <c r="L185" s="271"/>
      <c r="M185" s="271"/>
      <c r="N185" s="271"/>
      <c r="O185" s="271"/>
      <c r="P185" s="271"/>
      <c r="Q185" s="271"/>
      <c r="R185" s="271"/>
      <c r="S185" s="271"/>
    </row>
    <row r="186" spans="5:19" s="270" customFormat="1" x14ac:dyDescent="0.2">
      <c r="E186" s="271"/>
      <c r="F186" s="271"/>
      <c r="G186" s="271"/>
      <c r="H186" s="271"/>
      <c r="I186" s="271"/>
      <c r="J186" s="271"/>
      <c r="K186" s="271"/>
      <c r="L186" s="271"/>
      <c r="M186" s="271"/>
      <c r="N186" s="271"/>
      <c r="O186" s="271"/>
      <c r="P186" s="271"/>
      <c r="Q186" s="271"/>
      <c r="R186" s="271"/>
      <c r="S186" s="271"/>
    </row>
    <row r="187" spans="5:19" s="270" customFormat="1" x14ac:dyDescent="0.2">
      <c r="E187" s="271"/>
      <c r="F187" s="271"/>
      <c r="G187" s="271"/>
      <c r="H187" s="271"/>
      <c r="I187" s="271"/>
      <c r="J187" s="271"/>
      <c r="K187" s="271"/>
      <c r="L187" s="271"/>
      <c r="M187" s="271"/>
      <c r="N187" s="271"/>
      <c r="O187" s="271"/>
      <c r="P187" s="271"/>
      <c r="Q187" s="271"/>
      <c r="R187" s="271"/>
      <c r="S187" s="271"/>
    </row>
    <row r="188" spans="5:19" s="270" customFormat="1" x14ac:dyDescent="0.2">
      <c r="E188" s="271"/>
      <c r="F188" s="271"/>
      <c r="G188" s="271"/>
      <c r="H188" s="271"/>
      <c r="I188" s="271"/>
      <c r="J188" s="271"/>
      <c r="K188" s="271"/>
      <c r="L188" s="271"/>
      <c r="M188" s="271"/>
      <c r="N188" s="271"/>
      <c r="O188" s="271"/>
      <c r="P188" s="271"/>
      <c r="Q188" s="271"/>
      <c r="R188" s="271"/>
      <c r="S188" s="271"/>
    </row>
    <row r="189" spans="5:19" s="270" customFormat="1" x14ac:dyDescent="0.2">
      <c r="E189" s="271"/>
      <c r="F189" s="271"/>
      <c r="G189" s="271"/>
      <c r="H189" s="271"/>
      <c r="I189" s="271"/>
      <c r="J189" s="271"/>
      <c r="K189" s="271"/>
      <c r="L189" s="271"/>
      <c r="M189" s="271"/>
      <c r="N189" s="271"/>
      <c r="O189" s="271"/>
      <c r="P189" s="271"/>
      <c r="Q189" s="271"/>
      <c r="R189" s="271"/>
      <c r="S189" s="271"/>
    </row>
    <row r="190" spans="5:19" s="270" customFormat="1" x14ac:dyDescent="0.2">
      <c r="E190" s="271"/>
      <c r="F190" s="271"/>
      <c r="G190" s="271"/>
      <c r="H190" s="271"/>
      <c r="I190" s="271"/>
      <c r="J190" s="271"/>
      <c r="K190" s="271"/>
      <c r="L190" s="271"/>
      <c r="M190" s="271"/>
      <c r="N190" s="271"/>
      <c r="O190" s="271"/>
      <c r="P190" s="271"/>
      <c r="Q190" s="271"/>
      <c r="R190" s="271"/>
      <c r="S190" s="271"/>
    </row>
    <row r="191" spans="5:19" s="270" customFormat="1" x14ac:dyDescent="0.2">
      <c r="E191" s="271"/>
      <c r="F191" s="271"/>
      <c r="G191" s="271"/>
      <c r="H191" s="271"/>
      <c r="I191" s="271"/>
      <c r="J191" s="271"/>
      <c r="K191" s="271"/>
      <c r="L191" s="271"/>
      <c r="M191" s="271"/>
      <c r="N191" s="271"/>
      <c r="O191" s="271"/>
      <c r="P191" s="271"/>
      <c r="Q191" s="271"/>
      <c r="R191" s="271"/>
      <c r="S191" s="271"/>
    </row>
    <row r="192" spans="5:19" s="270" customFormat="1" x14ac:dyDescent="0.2">
      <c r="E192" s="271"/>
      <c r="F192" s="271"/>
      <c r="G192" s="271"/>
      <c r="H192" s="271"/>
      <c r="I192" s="271"/>
      <c r="J192" s="271"/>
      <c r="K192" s="271"/>
      <c r="L192" s="271"/>
      <c r="M192" s="271"/>
      <c r="N192" s="271"/>
      <c r="O192" s="271"/>
      <c r="P192" s="271"/>
      <c r="Q192" s="271"/>
      <c r="R192" s="271"/>
      <c r="S192" s="271"/>
    </row>
    <row r="193" spans="5:19" s="270" customFormat="1" x14ac:dyDescent="0.2">
      <c r="E193" s="271"/>
      <c r="F193" s="271"/>
      <c r="G193" s="271"/>
      <c r="H193" s="271"/>
      <c r="I193" s="271"/>
      <c r="J193" s="271"/>
      <c r="K193" s="271"/>
      <c r="L193" s="271"/>
      <c r="M193" s="271"/>
      <c r="N193" s="271"/>
      <c r="O193" s="271"/>
      <c r="P193" s="271"/>
      <c r="Q193" s="271"/>
      <c r="R193" s="271"/>
      <c r="S193" s="271"/>
    </row>
    <row r="194" spans="5:19" s="270" customFormat="1" x14ac:dyDescent="0.2">
      <c r="E194" s="271"/>
      <c r="F194" s="271"/>
      <c r="G194" s="271"/>
      <c r="H194" s="271"/>
      <c r="I194" s="271"/>
      <c r="J194" s="271"/>
      <c r="K194" s="271"/>
      <c r="L194" s="271"/>
      <c r="M194" s="271"/>
      <c r="N194" s="271"/>
      <c r="O194" s="271"/>
      <c r="P194" s="271"/>
      <c r="Q194" s="271"/>
      <c r="R194" s="271"/>
      <c r="S194" s="271"/>
    </row>
    <row r="195" spans="5:19" s="270" customFormat="1" x14ac:dyDescent="0.2">
      <c r="E195" s="271"/>
      <c r="F195" s="271"/>
      <c r="G195" s="271"/>
      <c r="H195" s="271"/>
      <c r="I195" s="271"/>
      <c r="J195" s="271"/>
      <c r="K195" s="271"/>
      <c r="L195" s="271"/>
      <c r="M195" s="271"/>
      <c r="N195" s="271"/>
      <c r="O195" s="271"/>
      <c r="P195" s="271"/>
      <c r="Q195" s="271"/>
      <c r="R195" s="271"/>
      <c r="S195" s="271"/>
    </row>
    <row r="196" spans="5:19" s="270" customFormat="1" x14ac:dyDescent="0.2">
      <c r="E196" s="271"/>
      <c r="F196" s="271"/>
      <c r="G196" s="271"/>
      <c r="H196" s="271"/>
      <c r="I196" s="271"/>
      <c r="J196" s="271"/>
      <c r="K196" s="271"/>
      <c r="L196" s="271"/>
      <c r="M196" s="271"/>
      <c r="N196" s="271"/>
      <c r="O196" s="271"/>
      <c r="P196" s="271"/>
      <c r="Q196" s="271"/>
      <c r="R196" s="271"/>
      <c r="S196" s="271"/>
    </row>
    <row r="197" spans="5:19" s="270" customFormat="1" x14ac:dyDescent="0.2">
      <c r="E197" s="271"/>
      <c r="F197" s="271"/>
      <c r="G197" s="271"/>
      <c r="H197" s="271"/>
      <c r="I197" s="271"/>
      <c r="J197" s="271"/>
      <c r="K197" s="271"/>
      <c r="L197" s="271"/>
      <c r="M197" s="271"/>
      <c r="N197" s="271"/>
      <c r="O197" s="271"/>
      <c r="P197" s="271"/>
      <c r="Q197" s="271"/>
      <c r="R197" s="271"/>
      <c r="S197" s="271"/>
    </row>
    <row r="198" spans="5:19" s="270" customFormat="1" x14ac:dyDescent="0.2">
      <c r="E198" s="271"/>
      <c r="F198" s="271"/>
      <c r="G198" s="271"/>
      <c r="H198" s="271"/>
      <c r="I198" s="271"/>
      <c r="J198" s="271"/>
      <c r="K198" s="271"/>
      <c r="L198" s="271"/>
      <c r="M198" s="271"/>
      <c r="N198" s="271"/>
      <c r="O198" s="271"/>
      <c r="P198" s="271"/>
      <c r="Q198" s="271"/>
      <c r="R198" s="271"/>
      <c r="S198" s="271"/>
    </row>
    <row r="199" spans="5:19" s="270" customFormat="1" x14ac:dyDescent="0.2">
      <c r="E199" s="271"/>
      <c r="F199" s="271"/>
      <c r="G199" s="271"/>
      <c r="H199" s="271"/>
      <c r="I199" s="271"/>
      <c r="J199" s="271"/>
      <c r="K199" s="271"/>
      <c r="L199" s="271"/>
      <c r="M199" s="271"/>
      <c r="N199" s="271"/>
      <c r="O199" s="271"/>
      <c r="P199" s="271"/>
      <c r="Q199" s="271"/>
      <c r="R199" s="271"/>
      <c r="S199" s="271"/>
    </row>
    <row r="200" spans="5:19" s="270" customFormat="1" x14ac:dyDescent="0.2">
      <c r="E200" s="271"/>
      <c r="F200" s="271"/>
      <c r="G200" s="271"/>
      <c r="H200" s="271"/>
      <c r="I200" s="271"/>
      <c r="J200" s="271"/>
      <c r="K200" s="271"/>
      <c r="L200" s="271"/>
      <c r="M200" s="271"/>
      <c r="N200" s="271"/>
      <c r="O200" s="271"/>
      <c r="P200" s="271"/>
      <c r="Q200" s="271"/>
      <c r="R200" s="271"/>
      <c r="S200" s="271"/>
    </row>
    <row r="201" spans="5:19" s="270" customFormat="1" x14ac:dyDescent="0.2">
      <c r="E201" s="271"/>
      <c r="F201" s="271"/>
      <c r="G201" s="271"/>
      <c r="H201" s="271"/>
      <c r="I201" s="271"/>
      <c r="J201" s="271"/>
      <c r="K201" s="271"/>
      <c r="L201" s="271"/>
      <c r="M201" s="271"/>
      <c r="N201" s="271"/>
      <c r="O201" s="271"/>
      <c r="P201" s="271"/>
      <c r="Q201" s="271"/>
      <c r="R201" s="271"/>
      <c r="S201" s="271"/>
    </row>
    <row r="202" spans="5:19" s="270" customFormat="1" x14ac:dyDescent="0.2">
      <c r="E202" s="271"/>
      <c r="F202" s="271"/>
      <c r="G202" s="271"/>
      <c r="H202" s="271"/>
      <c r="I202" s="271"/>
      <c r="J202" s="271"/>
      <c r="K202" s="271"/>
      <c r="L202" s="271"/>
      <c r="M202" s="271"/>
      <c r="N202" s="271"/>
      <c r="O202" s="271"/>
      <c r="P202" s="271"/>
      <c r="Q202" s="271"/>
      <c r="R202" s="271"/>
      <c r="S202" s="271"/>
    </row>
    <row r="203" spans="5:19" s="270" customFormat="1" x14ac:dyDescent="0.2">
      <c r="E203" s="271"/>
      <c r="F203" s="271"/>
      <c r="G203" s="271"/>
      <c r="H203" s="271"/>
      <c r="I203" s="271"/>
      <c r="J203" s="271"/>
      <c r="K203" s="271"/>
      <c r="L203" s="271"/>
      <c r="M203" s="271"/>
      <c r="N203" s="271"/>
      <c r="O203" s="271"/>
      <c r="P203" s="271"/>
      <c r="Q203" s="271"/>
      <c r="R203" s="271"/>
      <c r="S203" s="271"/>
    </row>
    <row r="204" spans="5:19" s="270" customFormat="1" x14ac:dyDescent="0.2">
      <c r="E204" s="271"/>
      <c r="F204" s="271"/>
      <c r="G204" s="271"/>
      <c r="H204" s="271"/>
      <c r="I204" s="271"/>
      <c r="J204" s="271"/>
      <c r="K204" s="271"/>
      <c r="L204" s="271"/>
      <c r="M204" s="271"/>
      <c r="N204" s="271"/>
      <c r="O204" s="271"/>
      <c r="P204" s="271"/>
      <c r="Q204" s="271"/>
      <c r="R204" s="271"/>
      <c r="S204" s="271"/>
    </row>
    <row r="205" spans="5:19" s="270" customFormat="1" x14ac:dyDescent="0.2">
      <c r="E205" s="271"/>
      <c r="F205" s="271"/>
      <c r="G205" s="271"/>
      <c r="H205" s="271"/>
      <c r="I205" s="271"/>
      <c r="J205" s="271"/>
      <c r="K205" s="271"/>
      <c r="L205" s="271"/>
      <c r="M205" s="271"/>
      <c r="N205" s="271"/>
      <c r="O205" s="271"/>
      <c r="P205" s="271"/>
      <c r="Q205" s="271"/>
      <c r="R205" s="271"/>
      <c r="S205" s="271"/>
    </row>
    <row r="206" spans="5:19" s="270" customFormat="1" x14ac:dyDescent="0.2">
      <c r="E206" s="271"/>
      <c r="F206" s="271"/>
      <c r="G206" s="271"/>
      <c r="H206" s="271"/>
      <c r="I206" s="271"/>
      <c r="J206" s="271"/>
      <c r="K206" s="271"/>
      <c r="L206" s="271"/>
      <c r="M206" s="271"/>
      <c r="N206" s="271"/>
      <c r="O206" s="271"/>
      <c r="P206" s="271"/>
      <c r="Q206" s="271"/>
      <c r="R206" s="271"/>
      <c r="S206" s="271"/>
    </row>
    <row r="207" spans="5:19" s="270" customFormat="1" x14ac:dyDescent="0.2">
      <c r="E207" s="271"/>
      <c r="F207" s="271"/>
      <c r="G207" s="271"/>
      <c r="H207" s="271"/>
      <c r="I207" s="271"/>
      <c r="J207" s="271"/>
      <c r="K207" s="271"/>
      <c r="L207" s="271"/>
      <c r="M207" s="271"/>
      <c r="N207" s="271"/>
      <c r="O207" s="271"/>
      <c r="P207" s="271"/>
      <c r="Q207" s="271"/>
      <c r="R207" s="271"/>
      <c r="S207" s="271"/>
    </row>
    <row r="208" spans="5:19" s="270" customFormat="1" x14ac:dyDescent="0.2">
      <c r="E208" s="271"/>
      <c r="F208" s="271"/>
      <c r="G208" s="271"/>
      <c r="H208" s="271"/>
      <c r="I208" s="271"/>
      <c r="J208" s="271"/>
      <c r="K208" s="271"/>
      <c r="L208" s="271"/>
      <c r="M208" s="271"/>
      <c r="N208" s="271"/>
      <c r="O208" s="271"/>
      <c r="P208" s="271"/>
      <c r="Q208" s="271"/>
      <c r="R208" s="271"/>
      <c r="S208" s="271"/>
    </row>
    <row r="209" spans="5:19" s="270" customFormat="1" x14ac:dyDescent="0.2">
      <c r="E209" s="271"/>
      <c r="F209" s="271"/>
      <c r="G209" s="271"/>
      <c r="H209" s="271"/>
      <c r="I209" s="271"/>
      <c r="J209" s="271"/>
      <c r="K209" s="271"/>
      <c r="L209" s="271"/>
      <c r="M209" s="271"/>
      <c r="N209" s="271"/>
      <c r="O209" s="271"/>
      <c r="P209" s="271"/>
      <c r="Q209" s="271"/>
      <c r="R209" s="271"/>
      <c r="S209" s="271"/>
    </row>
    <row r="210" spans="5:19" s="270" customFormat="1" x14ac:dyDescent="0.2">
      <c r="E210" s="271"/>
      <c r="F210" s="271"/>
      <c r="G210" s="271"/>
      <c r="H210" s="271"/>
      <c r="I210" s="271"/>
      <c r="J210" s="271"/>
      <c r="K210" s="271"/>
      <c r="L210" s="271"/>
      <c r="M210" s="271"/>
      <c r="N210" s="271"/>
      <c r="O210" s="271"/>
      <c r="P210" s="271"/>
      <c r="Q210" s="271"/>
      <c r="R210" s="271"/>
      <c r="S210" s="271"/>
    </row>
    <row r="211" spans="5:19" s="270" customFormat="1" x14ac:dyDescent="0.2">
      <c r="E211" s="271"/>
      <c r="F211" s="271"/>
      <c r="G211" s="271"/>
      <c r="H211" s="271"/>
      <c r="I211" s="271"/>
      <c r="J211" s="271"/>
      <c r="K211" s="271"/>
      <c r="L211" s="271"/>
      <c r="M211" s="271"/>
      <c r="N211" s="271"/>
      <c r="O211" s="271"/>
      <c r="P211" s="271"/>
      <c r="Q211" s="271"/>
      <c r="R211" s="271"/>
      <c r="S211" s="271"/>
    </row>
    <row r="212" spans="5:19" s="270" customFormat="1" x14ac:dyDescent="0.2">
      <c r="E212" s="271"/>
      <c r="F212" s="271"/>
      <c r="G212" s="271"/>
      <c r="H212" s="271"/>
      <c r="I212" s="271"/>
      <c r="J212" s="271"/>
      <c r="K212" s="271"/>
      <c r="L212" s="271"/>
      <c r="M212" s="271"/>
      <c r="N212" s="271"/>
      <c r="O212" s="271"/>
      <c r="P212" s="271"/>
      <c r="Q212" s="271"/>
      <c r="R212" s="271"/>
      <c r="S212" s="271"/>
    </row>
    <row r="213" spans="5:19" s="270" customFormat="1" x14ac:dyDescent="0.2">
      <c r="E213" s="271"/>
      <c r="F213" s="271"/>
      <c r="G213" s="271"/>
      <c r="H213" s="271"/>
      <c r="I213" s="271"/>
      <c r="J213" s="271"/>
      <c r="K213" s="271"/>
      <c r="L213" s="271"/>
      <c r="M213" s="271"/>
      <c r="N213" s="271"/>
      <c r="O213" s="271"/>
      <c r="P213" s="271"/>
      <c r="Q213" s="271"/>
      <c r="R213" s="271"/>
      <c r="S213" s="271"/>
    </row>
    <row r="214" spans="5:19" s="270" customFormat="1" x14ac:dyDescent="0.2">
      <c r="E214" s="271"/>
      <c r="F214" s="271"/>
      <c r="G214" s="271"/>
      <c r="H214" s="271"/>
      <c r="I214" s="271"/>
      <c r="J214" s="271"/>
      <c r="K214" s="271"/>
      <c r="L214" s="271"/>
      <c r="M214" s="271"/>
      <c r="N214" s="271"/>
      <c r="O214" s="271"/>
      <c r="P214" s="271"/>
      <c r="Q214" s="271"/>
      <c r="R214" s="271"/>
      <c r="S214" s="271"/>
    </row>
    <row r="215" spans="5:19" s="270" customFormat="1" x14ac:dyDescent="0.2">
      <c r="E215" s="271"/>
      <c r="F215" s="271"/>
      <c r="G215" s="271"/>
      <c r="H215" s="271"/>
      <c r="I215" s="271"/>
      <c r="J215" s="271"/>
      <c r="K215" s="271"/>
      <c r="L215" s="271"/>
      <c r="M215" s="271"/>
      <c r="N215" s="271"/>
      <c r="O215" s="271"/>
      <c r="P215" s="271"/>
      <c r="Q215" s="271"/>
      <c r="R215" s="271"/>
      <c r="S215" s="271"/>
    </row>
    <row r="216" spans="5:19" s="270" customFormat="1" x14ac:dyDescent="0.2">
      <c r="E216" s="271"/>
      <c r="F216" s="271"/>
      <c r="G216" s="271"/>
      <c r="H216" s="271"/>
      <c r="I216" s="271"/>
      <c r="J216" s="271"/>
      <c r="K216" s="271"/>
      <c r="L216" s="271"/>
      <c r="M216" s="271"/>
      <c r="N216" s="271"/>
      <c r="O216" s="271"/>
      <c r="P216" s="271"/>
      <c r="Q216" s="271"/>
      <c r="R216" s="271"/>
      <c r="S216" s="271"/>
    </row>
    <row r="217" spans="5:19" s="270" customFormat="1" x14ac:dyDescent="0.2">
      <c r="E217" s="271"/>
      <c r="F217" s="271"/>
      <c r="G217" s="271"/>
      <c r="H217" s="271"/>
      <c r="I217" s="271"/>
      <c r="J217" s="271"/>
      <c r="K217" s="271"/>
      <c r="L217" s="271"/>
      <c r="M217" s="271"/>
      <c r="N217" s="271"/>
      <c r="O217" s="271"/>
      <c r="P217" s="271"/>
      <c r="Q217" s="271"/>
      <c r="R217" s="271"/>
      <c r="S217" s="271"/>
    </row>
    <row r="218" spans="5:19" s="270" customFormat="1" x14ac:dyDescent="0.2">
      <c r="E218" s="271"/>
      <c r="F218" s="271"/>
      <c r="G218" s="271"/>
      <c r="H218" s="271"/>
      <c r="I218" s="271"/>
      <c r="J218" s="271"/>
      <c r="K218" s="271"/>
      <c r="L218" s="271"/>
      <c r="M218" s="271"/>
      <c r="N218" s="271"/>
      <c r="O218" s="271"/>
      <c r="P218" s="271"/>
      <c r="Q218" s="271"/>
      <c r="R218" s="271"/>
      <c r="S218" s="271"/>
    </row>
    <row r="219" spans="5:19" s="270" customFormat="1" x14ac:dyDescent="0.2">
      <c r="E219" s="271"/>
      <c r="F219" s="271"/>
      <c r="G219" s="271"/>
      <c r="H219" s="271"/>
      <c r="I219" s="271"/>
      <c r="J219" s="271"/>
      <c r="K219" s="271"/>
      <c r="L219" s="271"/>
      <c r="M219" s="271"/>
      <c r="N219" s="271"/>
      <c r="O219" s="271"/>
      <c r="P219" s="271"/>
      <c r="Q219" s="271"/>
      <c r="R219" s="271"/>
      <c r="S219" s="271"/>
    </row>
    <row r="220" spans="5:19" s="270" customFormat="1" x14ac:dyDescent="0.2">
      <c r="E220" s="271"/>
      <c r="F220" s="271"/>
      <c r="G220" s="271"/>
      <c r="H220" s="271"/>
      <c r="I220" s="271"/>
      <c r="J220" s="271"/>
      <c r="K220" s="271"/>
      <c r="L220" s="271"/>
      <c r="M220" s="271"/>
      <c r="N220" s="271"/>
      <c r="O220" s="271"/>
      <c r="P220" s="271"/>
      <c r="Q220" s="271"/>
      <c r="R220" s="271"/>
      <c r="S220" s="271"/>
    </row>
    <row r="221" spans="5:19" s="270" customFormat="1" x14ac:dyDescent="0.2">
      <c r="E221" s="271"/>
      <c r="F221" s="271"/>
      <c r="G221" s="271"/>
      <c r="H221" s="271"/>
      <c r="I221" s="271"/>
      <c r="J221" s="271"/>
      <c r="K221" s="271"/>
      <c r="L221" s="271"/>
      <c r="M221" s="271"/>
      <c r="N221" s="271"/>
      <c r="O221" s="271"/>
      <c r="P221" s="271"/>
      <c r="Q221" s="271"/>
      <c r="R221" s="271"/>
      <c r="S221" s="271"/>
    </row>
    <row r="222" spans="5:19" s="270" customFormat="1" x14ac:dyDescent="0.2">
      <c r="E222" s="271"/>
      <c r="F222" s="271"/>
      <c r="G222" s="271"/>
      <c r="H222" s="271"/>
      <c r="I222" s="271"/>
      <c r="J222" s="271"/>
      <c r="K222" s="271"/>
      <c r="L222" s="271"/>
      <c r="M222" s="271"/>
      <c r="N222" s="271"/>
      <c r="O222" s="271"/>
      <c r="P222" s="271"/>
      <c r="Q222" s="271"/>
      <c r="R222" s="271"/>
      <c r="S222" s="271"/>
    </row>
    <row r="223" spans="5:19" s="270" customFormat="1" x14ac:dyDescent="0.2">
      <c r="E223" s="271"/>
      <c r="F223" s="271"/>
      <c r="G223" s="271"/>
      <c r="H223" s="271"/>
      <c r="I223" s="271"/>
      <c r="J223" s="271"/>
      <c r="K223" s="271"/>
      <c r="L223" s="271"/>
      <c r="M223" s="271"/>
      <c r="N223" s="271"/>
      <c r="O223" s="271"/>
      <c r="P223" s="271"/>
      <c r="Q223" s="271"/>
      <c r="R223" s="271"/>
      <c r="S223" s="271"/>
    </row>
    <row r="224" spans="5:19" s="270" customFormat="1" x14ac:dyDescent="0.2">
      <c r="E224" s="271"/>
      <c r="F224" s="271"/>
      <c r="G224" s="271"/>
      <c r="H224" s="271"/>
      <c r="I224" s="271"/>
      <c r="J224" s="271"/>
      <c r="K224" s="271"/>
      <c r="L224" s="271"/>
      <c r="M224" s="271"/>
      <c r="N224" s="271"/>
      <c r="O224" s="271"/>
      <c r="P224" s="271"/>
      <c r="Q224" s="271"/>
      <c r="R224" s="271"/>
      <c r="S224" s="271"/>
    </row>
    <row r="225" spans="5:19" s="270" customFormat="1" x14ac:dyDescent="0.2">
      <c r="E225" s="271"/>
      <c r="F225" s="271"/>
      <c r="G225" s="271"/>
      <c r="H225" s="271"/>
      <c r="I225" s="271"/>
      <c r="J225" s="271"/>
      <c r="K225" s="271"/>
      <c r="L225" s="271"/>
      <c r="M225" s="271"/>
      <c r="N225" s="271"/>
      <c r="O225" s="271"/>
      <c r="P225" s="271"/>
      <c r="Q225" s="271"/>
      <c r="R225" s="271"/>
      <c r="S225" s="271"/>
    </row>
    <row r="226" spans="5:19" s="270" customFormat="1" x14ac:dyDescent="0.2">
      <c r="E226" s="271"/>
      <c r="F226" s="271"/>
      <c r="G226" s="271"/>
      <c r="H226" s="271"/>
      <c r="I226" s="271"/>
      <c r="J226" s="271"/>
      <c r="K226" s="271"/>
      <c r="L226" s="271"/>
      <c r="M226" s="271"/>
      <c r="N226" s="271"/>
      <c r="O226" s="271"/>
      <c r="P226" s="271"/>
      <c r="Q226" s="271"/>
      <c r="R226" s="271"/>
      <c r="S226" s="271"/>
    </row>
    <row r="227" spans="5:19" s="270" customFormat="1" x14ac:dyDescent="0.2">
      <c r="E227" s="271"/>
      <c r="F227" s="271"/>
      <c r="G227" s="271"/>
      <c r="H227" s="271"/>
      <c r="I227" s="271"/>
      <c r="J227" s="271"/>
      <c r="K227" s="271"/>
      <c r="L227" s="271"/>
      <c r="M227" s="271"/>
      <c r="N227" s="271"/>
      <c r="O227" s="271"/>
      <c r="P227" s="271"/>
      <c r="Q227" s="271"/>
      <c r="R227" s="271"/>
      <c r="S227" s="271"/>
    </row>
    <row r="228" spans="5:19" s="270" customFormat="1" x14ac:dyDescent="0.2">
      <c r="E228" s="271"/>
      <c r="F228" s="271"/>
      <c r="G228" s="271"/>
      <c r="H228" s="271"/>
      <c r="I228" s="271"/>
      <c r="J228" s="271"/>
      <c r="K228" s="271"/>
      <c r="L228" s="271"/>
      <c r="M228" s="271"/>
      <c r="N228" s="271"/>
      <c r="O228" s="271"/>
      <c r="P228" s="271"/>
      <c r="Q228" s="271"/>
      <c r="R228" s="271"/>
      <c r="S228" s="271"/>
    </row>
    <row r="229" spans="5:19" s="270" customFormat="1" x14ac:dyDescent="0.2">
      <c r="E229" s="271"/>
      <c r="F229" s="271"/>
      <c r="G229" s="271"/>
      <c r="H229" s="271"/>
      <c r="I229" s="271"/>
      <c r="J229" s="271"/>
      <c r="K229" s="271"/>
      <c r="L229" s="271"/>
      <c r="M229" s="271"/>
      <c r="N229" s="271"/>
      <c r="O229" s="271"/>
      <c r="P229" s="271"/>
      <c r="Q229" s="271"/>
      <c r="R229" s="271"/>
      <c r="S229" s="271"/>
    </row>
    <row r="230" spans="5:19" s="270" customFormat="1" x14ac:dyDescent="0.2">
      <c r="E230" s="271"/>
      <c r="F230" s="271"/>
      <c r="G230" s="271"/>
      <c r="H230" s="271"/>
      <c r="I230" s="271"/>
      <c r="J230" s="271"/>
      <c r="K230" s="271"/>
      <c r="L230" s="271"/>
      <c r="M230" s="271"/>
      <c r="N230" s="271"/>
      <c r="O230" s="271"/>
      <c r="P230" s="271"/>
      <c r="Q230" s="271"/>
      <c r="R230" s="271"/>
      <c r="S230" s="271"/>
    </row>
    <row r="231" spans="5:19" s="270" customFormat="1" x14ac:dyDescent="0.2">
      <c r="E231" s="271"/>
      <c r="F231" s="271"/>
      <c r="G231" s="271"/>
      <c r="H231" s="271"/>
      <c r="I231" s="271"/>
      <c r="J231" s="271"/>
      <c r="K231" s="271"/>
      <c r="L231" s="271"/>
      <c r="M231" s="271"/>
      <c r="N231" s="271"/>
      <c r="O231" s="271"/>
      <c r="P231" s="271"/>
      <c r="Q231" s="271"/>
      <c r="R231" s="271"/>
      <c r="S231" s="271"/>
    </row>
    <row r="232" spans="5:19" s="270" customFormat="1" x14ac:dyDescent="0.2">
      <c r="E232" s="271"/>
      <c r="F232" s="271"/>
      <c r="G232" s="271"/>
      <c r="H232" s="271"/>
      <c r="I232" s="271"/>
      <c r="J232" s="271"/>
      <c r="K232" s="271"/>
      <c r="L232" s="271"/>
      <c r="M232" s="271"/>
      <c r="N232" s="271"/>
      <c r="O232" s="271"/>
      <c r="P232" s="271"/>
      <c r="Q232" s="271"/>
      <c r="R232" s="271"/>
      <c r="S232" s="271"/>
    </row>
    <row r="233" spans="5:19" s="270" customFormat="1" x14ac:dyDescent="0.2">
      <c r="E233" s="271"/>
      <c r="F233" s="271"/>
      <c r="G233" s="271"/>
      <c r="H233" s="271"/>
      <c r="I233" s="271"/>
      <c r="J233" s="271"/>
      <c r="K233" s="271"/>
      <c r="L233" s="271"/>
      <c r="M233" s="271"/>
      <c r="N233" s="271"/>
      <c r="O233" s="271"/>
      <c r="P233" s="271"/>
      <c r="Q233" s="271"/>
      <c r="R233" s="271"/>
      <c r="S233" s="271"/>
    </row>
    <row r="234" spans="5:19" s="270" customFormat="1" x14ac:dyDescent="0.2">
      <c r="E234" s="271"/>
      <c r="F234" s="271"/>
      <c r="G234" s="271"/>
      <c r="H234" s="271"/>
      <c r="I234" s="271"/>
      <c r="J234" s="271"/>
      <c r="K234" s="271"/>
      <c r="L234" s="271"/>
      <c r="M234" s="271"/>
      <c r="N234" s="271"/>
      <c r="O234" s="271"/>
      <c r="P234" s="271"/>
      <c r="Q234" s="271"/>
      <c r="R234" s="271"/>
      <c r="S234" s="271"/>
    </row>
    <row r="235" spans="5:19" s="270" customFormat="1" x14ac:dyDescent="0.2">
      <c r="E235" s="271"/>
      <c r="F235" s="271"/>
      <c r="G235" s="271"/>
      <c r="H235" s="271"/>
      <c r="I235" s="271"/>
      <c r="J235" s="271"/>
      <c r="K235" s="271"/>
      <c r="L235" s="271"/>
      <c r="M235" s="271"/>
      <c r="N235" s="271"/>
      <c r="O235" s="271"/>
      <c r="P235" s="271"/>
      <c r="Q235" s="271"/>
      <c r="R235" s="271"/>
      <c r="S235" s="271"/>
    </row>
    <row r="236" spans="5:19" s="270" customFormat="1" x14ac:dyDescent="0.2">
      <c r="E236" s="271"/>
      <c r="F236" s="271"/>
      <c r="G236" s="271"/>
      <c r="H236" s="271"/>
      <c r="I236" s="271"/>
      <c r="J236" s="271"/>
      <c r="K236" s="271"/>
      <c r="L236" s="271"/>
      <c r="M236" s="271"/>
      <c r="N236" s="271"/>
      <c r="O236" s="271"/>
      <c r="P236" s="271"/>
      <c r="Q236" s="271"/>
      <c r="R236" s="271"/>
      <c r="S236" s="271"/>
    </row>
    <row r="237" spans="5:19" s="270" customFormat="1" x14ac:dyDescent="0.2">
      <c r="E237" s="271"/>
      <c r="F237" s="271"/>
      <c r="G237" s="271"/>
      <c r="H237" s="271"/>
      <c r="I237" s="271"/>
      <c r="J237" s="271"/>
      <c r="K237" s="271"/>
      <c r="L237" s="271"/>
      <c r="M237" s="271"/>
      <c r="N237" s="271"/>
      <c r="O237" s="271"/>
      <c r="P237" s="271"/>
      <c r="Q237" s="271"/>
      <c r="R237" s="271"/>
      <c r="S237" s="271"/>
    </row>
    <row r="238" spans="5:19" s="270" customFormat="1" x14ac:dyDescent="0.2">
      <c r="E238" s="271"/>
      <c r="F238" s="271"/>
      <c r="G238" s="271"/>
      <c r="H238" s="271"/>
      <c r="I238" s="271"/>
      <c r="J238" s="271"/>
      <c r="K238" s="271"/>
      <c r="L238" s="271"/>
      <c r="M238" s="271"/>
      <c r="N238" s="271"/>
      <c r="O238" s="271"/>
      <c r="P238" s="271"/>
      <c r="Q238" s="271"/>
      <c r="R238" s="271"/>
      <c r="S238" s="271"/>
    </row>
    <row r="239" spans="5:19" s="270" customFormat="1" x14ac:dyDescent="0.2">
      <c r="E239" s="271"/>
      <c r="F239" s="271"/>
      <c r="G239" s="271"/>
      <c r="H239" s="271"/>
      <c r="I239" s="271"/>
      <c r="J239" s="271"/>
      <c r="K239" s="271"/>
      <c r="L239" s="271"/>
      <c r="M239" s="271"/>
      <c r="N239" s="271"/>
      <c r="O239" s="271"/>
      <c r="P239" s="271"/>
      <c r="Q239" s="271"/>
      <c r="R239" s="271"/>
      <c r="S239" s="271"/>
    </row>
    <row r="240" spans="5:19" s="270" customFormat="1" x14ac:dyDescent="0.2">
      <c r="E240" s="271"/>
      <c r="F240" s="271"/>
      <c r="G240" s="271"/>
      <c r="H240" s="271"/>
      <c r="I240" s="271"/>
      <c r="J240" s="271"/>
      <c r="K240" s="271"/>
      <c r="L240" s="271"/>
      <c r="M240" s="271"/>
      <c r="N240" s="271"/>
      <c r="O240" s="271"/>
      <c r="P240" s="271"/>
      <c r="Q240" s="271"/>
      <c r="R240" s="271"/>
      <c r="S240" s="271"/>
    </row>
    <row r="241" spans="5:19" s="270" customFormat="1" x14ac:dyDescent="0.2">
      <c r="E241" s="271"/>
      <c r="F241" s="271"/>
      <c r="G241" s="271"/>
      <c r="H241" s="271"/>
      <c r="I241" s="271"/>
      <c r="J241" s="271"/>
      <c r="K241" s="271"/>
      <c r="L241" s="271"/>
      <c r="M241" s="271"/>
      <c r="N241" s="271"/>
      <c r="O241" s="271"/>
      <c r="P241" s="271"/>
      <c r="Q241" s="271"/>
      <c r="R241" s="271"/>
      <c r="S241" s="271"/>
    </row>
    <row r="242" spans="5:19" s="270" customFormat="1" x14ac:dyDescent="0.2">
      <c r="E242" s="271"/>
      <c r="F242" s="271"/>
      <c r="G242" s="271"/>
      <c r="H242" s="271"/>
      <c r="I242" s="271"/>
      <c r="J242" s="271"/>
      <c r="K242" s="271"/>
      <c r="L242" s="271"/>
      <c r="M242" s="271"/>
      <c r="N242" s="271"/>
      <c r="O242" s="271"/>
      <c r="P242" s="271"/>
      <c r="Q242" s="271"/>
      <c r="R242" s="271"/>
      <c r="S242" s="271"/>
    </row>
    <row r="243" spans="5:19" s="270" customFormat="1" x14ac:dyDescent="0.2">
      <c r="E243" s="271"/>
      <c r="F243" s="271"/>
      <c r="G243" s="271"/>
      <c r="H243" s="271"/>
      <c r="I243" s="271"/>
      <c r="J243" s="271"/>
      <c r="K243" s="271"/>
      <c r="L243" s="271"/>
      <c r="M243" s="271"/>
      <c r="N243" s="271"/>
      <c r="O243" s="271"/>
      <c r="P243" s="271"/>
      <c r="Q243" s="271"/>
      <c r="R243" s="271"/>
      <c r="S243" s="271"/>
    </row>
    <row r="244" spans="5:19" s="270" customFormat="1" x14ac:dyDescent="0.2">
      <c r="E244" s="271"/>
      <c r="F244" s="271"/>
      <c r="G244" s="271"/>
      <c r="H244" s="271"/>
      <c r="I244" s="271"/>
      <c r="J244" s="271"/>
      <c r="K244" s="271"/>
      <c r="L244" s="271"/>
      <c r="M244" s="271"/>
      <c r="N244" s="271"/>
      <c r="O244" s="271"/>
      <c r="P244" s="271"/>
      <c r="Q244" s="271"/>
      <c r="R244" s="271"/>
      <c r="S244" s="271"/>
    </row>
    <row r="245" spans="5:19" s="270" customFormat="1" x14ac:dyDescent="0.2">
      <c r="E245" s="271"/>
      <c r="F245" s="271"/>
      <c r="G245" s="271"/>
      <c r="H245" s="271"/>
      <c r="I245" s="271"/>
      <c r="J245" s="271"/>
      <c r="K245" s="271"/>
      <c r="L245" s="271"/>
      <c r="M245" s="271"/>
      <c r="N245" s="271"/>
      <c r="O245" s="271"/>
      <c r="P245" s="271"/>
      <c r="Q245" s="271"/>
      <c r="R245" s="271"/>
      <c r="S245" s="271"/>
    </row>
    <row r="246" spans="5:19" s="270" customFormat="1" x14ac:dyDescent="0.2">
      <c r="E246" s="271"/>
      <c r="F246" s="271"/>
      <c r="G246" s="271"/>
      <c r="H246" s="271"/>
      <c r="I246" s="271"/>
      <c r="J246" s="271"/>
      <c r="K246" s="271"/>
      <c r="L246" s="271"/>
      <c r="M246" s="271"/>
      <c r="N246" s="271"/>
      <c r="O246" s="271"/>
      <c r="P246" s="271"/>
      <c r="Q246" s="271"/>
      <c r="R246" s="271"/>
      <c r="S246" s="271"/>
    </row>
    <row r="247" spans="5:19" s="270" customFormat="1" x14ac:dyDescent="0.2">
      <c r="E247" s="271"/>
      <c r="F247" s="271"/>
      <c r="G247" s="271"/>
      <c r="H247" s="271"/>
      <c r="I247" s="271"/>
      <c r="J247" s="271"/>
      <c r="K247" s="271"/>
      <c r="L247" s="271"/>
      <c r="M247" s="271"/>
      <c r="N247" s="271"/>
      <c r="O247" s="271"/>
      <c r="P247" s="271"/>
      <c r="Q247" s="271"/>
      <c r="R247" s="271"/>
      <c r="S247" s="271"/>
    </row>
    <row r="248" spans="5:19" s="270" customFormat="1" x14ac:dyDescent="0.2">
      <c r="E248" s="271"/>
      <c r="F248" s="271"/>
      <c r="G248" s="271"/>
      <c r="H248" s="271"/>
      <c r="I248" s="271"/>
      <c r="J248" s="271"/>
      <c r="K248" s="271"/>
      <c r="L248" s="271"/>
      <c r="M248" s="271"/>
      <c r="N248" s="271"/>
      <c r="O248" s="271"/>
      <c r="P248" s="271"/>
      <c r="Q248" s="271"/>
      <c r="R248" s="271"/>
      <c r="S248" s="271"/>
    </row>
    <row r="249" spans="5:19" s="270" customFormat="1" x14ac:dyDescent="0.2">
      <c r="E249" s="271"/>
      <c r="F249" s="271"/>
      <c r="G249" s="271"/>
      <c r="H249" s="271"/>
      <c r="I249" s="271"/>
      <c r="J249" s="271"/>
      <c r="K249" s="271"/>
      <c r="L249" s="271"/>
      <c r="M249" s="271"/>
      <c r="N249" s="271"/>
      <c r="O249" s="271"/>
      <c r="P249" s="271"/>
      <c r="Q249" s="271"/>
      <c r="R249" s="271"/>
      <c r="S249" s="271"/>
    </row>
    <row r="250" spans="5:19" s="270" customFormat="1" x14ac:dyDescent="0.2">
      <c r="E250" s="271"/>
      <c r="F250" s="271"/>
      <c r="G250" s="271"/>
      <c r="H250" s="271"/>
      <c r="I250" s="271"/>
      <c r="J250" s="271"/>
      <c r="K250" s="271"/>
      <c r="L250" s="271"/>
      <c r="M250" s="271"/>
      <c r="N250" s="271"/>
      <c r="O250" s="271"/>
      <c r="P250" s="271"/>
      <c r="Q250" s="271"/>
      <c r="R250" s="271"/>
      <c r="S250" s="271"/>
    </row>
    <row r="251" spans="5:19" s="270" customFormat="1" x14ac:dyDescent="0.2">
      <c r="E251" s="271"/>
      <c r="F251" s="271"/>
      <c r="G251" s="271"/>
      <c r="H251" s="271"/>
      <c r="I251" s="271"/>
      <c r="J251" s="271"/>
      <c r="K251" s="271"/>
      <c r="L251" s="271"/>
      <c r="M251" s="271"/>
      <c r="N251" s="271"/>
      <c r="O251" s="271"/>
      <c r="P251" s="271"/>
      <c r="Q251" s="271"/>
      <c r="R251" s="271"/>
      <c r="S251" s="271"/>
    </row>
    <row r="252" spans="5:19" s="270" customFormat="1" x14ac:dyDescent="0.2">
      <c r="E252" s="271"/>
      <c r="F252" s="271"/>
      <c r="G252" s="271"/>
      <c r="H252" s="271"/>
      <c r="I252" s="271"/>
      <c r="J252" s="271"/>
      <c r="K252" s="271"/>
      <c r="L252" s="271"/>
      <c r="M252" s="271"/>
      <c r="N252" s="271"/>
      <c r="O252" s="271"/>
      <c r="P252" s="271"/>
      <c r="Q252" s="271"/>
      <c r="R252" s="271"/>
      <c r="S252" s="271"/>
    </row>
    <row r="253" spans="5:19" s="270" customFormat="1" x14ac:dyDescent="0.2">
      <c r="E253" s="271"/>
      <c r="F253" s="271"/>
      <c r="G253" s="271"/>
      <c r="H253" s="271"/>
      <c r="I253" s="271"/>
      <c r="J253" s="271"/>
      <c r="K253" s="271"/>
      <c r="L253" s="271"/>
      <c r="M253" s="271"/>
      <c r="N253" s="271"/>
      <c r="O253" s="271"/>
      <c r="P253" s="271"/>
      <c r="Q253" s="271"/>
      <c r="R253" s="271"/>
      <c r="S253" s="271"/>
    </row>
    <row r="254" spans="5:19" s="270" customFormat="1" x14ac:dyDescent="0.2">
      <c r="E254" s="271"/>
      <c r="F254" s="271"/>
      <c r="G254" s="271"/>
      <c r="H254" s="271"/>
      <c r="I254" s="271"/>
      <c r="J254" s="271"/>
      <c r="K254" s="271"/>
      <c r="L254" s="271"/>
      <c r="M254" s="271"/>
      <c r="N254" s="271"/>
      <c r="O254" s="271"/>
      <c r="P254" s="271"/>
      <c r="Q254" s="271"/>
      <c r="R254" s="271"/>
      <c r="S254" s="271"/>
    </row>
    <row r="255" spans="5:19" s="270" customFormat="1" x14ac:dyDescent="0.2">
      <c r="E255" s="271"/>
      <c r="F255" s="271"/>
      <c r="G255" s="271"/>
      <c r="H255" s="271"/>
      <c r="I255" s="271"/>
      <c r="J255" s="271"/>
      <c r="K255" s="271"/>
      <c r="L255" s="271"/>
      <c r="M255" s="271"/>
      <c r="N255" s="271"/>
      <c r="O255" s="271"/>
      <c r="P255" s="271"/>
      <c r="Q255" s="271"/>
      <c r="R255" s="271"/>
      <c r="S255" s="271"/>
    </row>
    <row r="256" spans="5:19" s="270" customFormat="1" x14ac:dyDescent="0.2">
      <c r="E256" s="271"/>
      <c r="F256" s="271"/>
      <c r="G256" s="271"/>
      <c r="H256" s="271"/>
      <c r="I256" s="271"/>
      <c r="J256" s="271"/>
      <c r="K256" s="271"/>
      <c r="L256" s="271"/>
      <c r="M256" s="271"/>
      <c r="N256" s="271"/>
      <c r="O256" s="271"/>
      <c r="P256" s="271"/>
      <c r="Q256" s="271"/>
      <c r="R256" s="271"/>
      <c r="S256" s="271"/>
    </row>
    <row r="257" spans="5:19" s="270" customFormat="1" x14ac:dyDescent="0.2">
      <c r="E257" s="271"/>
      <c r="F257" s="271"/>
      <c r="G257" s="271"/>
      <c r="H257" s="271"/>
      <c r="I257" s="271"/>
      <c r="J257" s="271"/>
      <c r="K257" s="271"/>
      <c r="L257" s="271"/>
      <c r="M257" s="271"/>
      <c r="N257" s="271"/>
      <c r="O257" s="271"/>
      <c r="P257" s="271"/>
      <c r="Q257" s="271"/>
      <c r="R257" s="271"/>
      <c r="S257" s="271"/>
    </row>
    <row r="258" spans="5:19" s="270" customFormat="1" x14ac:dyDescent="0.2">
      <c r="E258" s="271"/>
      <c r="F258" s="271"/>
      <c r="G258" s="271"/>
      <c r="H258" s="271"/>
      <c r="I258" s="271"/>
      <c r="J258" s="271"/>
      <c r="K258" s="271"/>
      <c r="L258" s="271"/>
      <c r="M258" s="271"/>
      <c r="N258" s="271"/>
      <c r="O258" s="271"/>
      <c r="P258" s="271"/>
      <c r="Q258" s="271"/>
      <c r="R258" s="271"/>
      <c r="S258" s="271"/>
    </row>
    <row r="259" spans="5:19" s="270" customFormat="1" x14ac:dyDescent="0.2">
      <c r="E259" s="271"/>
      <c r="F259" s="271"/>
      <c r="G259" s="271"/>
      <c r="H259" s="271"/>
      <c r="I259" s="271"/>
      <c r="J259" s="271"/>
      <c r="K259" s="271"/>
      <c r="L259" s="271"/>
      <c r="M259" s="271"/>
      <c r="N259" s="271"/>
      <c r="O259" s="271"/>
      <c r="P259" s="271"/>
      <c r="Q259" s="271"/>
      <c r="R259" s="271"/>
      <c r="S259" s="271"/>
    </row>
    <row r="260" spans="5:19" s="270" customFormat="1" x14ac:dyDescent="0.2">
      <c r="E260" s="271"/>
      <c r="F260" s="271"/>
      <c r="G260" s="271"/>
      <c r="H260" s="271"/>
      <c r="I260" s="271"/>
      <c r="J260" s="271"/>
      <c r="K260" s="271"/>
      <c r="L260" s="271"/>
      <c r="M260" s="271"/>
      <c r="N260" s="271"/>
      <c r="O260" s="271"/>
      <c r="P260" s="271"/>
      <c r="Q260" s="271"/>
      <c r="R260" s="271"/>
      <c r="S260" s="271"/>
    </row>
    <row r="261" spans="5:19" s="270" customFormat="1" x14ac:dyDescent="0.2">
      <c r="E261" s="271"/>
      <c r="F261" s="271"/>
      <c r="G261" s="271"/>
      <c r="H261" s="271"/>
      <c r="I261" s="271"/>
      <c r="J261" s="271"/>
      <c r="K261" s="271"/>
      <c r="L261" s="271"/>
      <c r="M261" s="271"/>
      <c r="N261" s="271"/>
      <c r="O261" s="271"/>
      <c r="P261" s="271"/>
      <c r="Q261" s="271"/>
      <c r="R261" s="271"/>
      <c r="S261" s="271"/>
    </row>
    <row r="262" spans="5:19" s="270" customFormat="1" x14ac:dyDescent="0.2">
      <c r="E262" s="271"/>
      <c r="F262" s="271"/>
      <c r="G262" s="271"/>
      <c r="H262" s="271"/>
      <c r="I262" s="271"/>
      <c r="J262" s="271"/>
      <c r="K262" s="271"/>
      <c r="L262" s="271"/>
      <c r="M262" s="271"/>
      <c r="N262" s="271"/>
      <c r="O262" s="271"/>
      <c r="P262" s="271"/>
      <c r="Q262" s="271"/>
      <c r="R262" s="271"/>
      <c r="S262" s="271"/>
    </row>
    <row r="263" spans="5:19" s="270" customFormat="1" x14ac:dyDescent="0.2">
      <c r="E263" s="271"/>
      <c r="F263" s="271"/>
      <c r="G263" s="271"/>
      <c r="H263" s="271"/>
      <c r="I263" s="271"/>
      <c r="J263" s="271"/>
      <c r="K263" s="271"/>
      <c r="L263" s="271"/>
      <c r="M263" s="271"/>
      <c r="N263" s="271"/>
      <c r="O263" s="271"/>
      <c r="P263" s="271"/>
      <c r="Q263" s="271"/>
      <c r="R263" s="271"/>
      <c r="S263" s="271"/>
    </row>
    <row r="264" spans="5:19" s="270" customFormat="1" x14ac:dyDescent="0.2">
      <c r="E264" s="271"/>
      <c r="F264" s="271"/>
      <c r="G264" s="271"/>
      <c r="H264" s="271"/>
      <c r="I264" s="271"/>
      <c r="J264" s="271"/>
      <c r="K264" s="271"/>
      <c r="L264" s="271"/>
      <c r="M264" s="271"/>
      <c r="N264" s="271"/>
      <c r="O264" s="271"/>
      <c r="P264" s="271"/>
      <c r="Q264" s="271"/>
      <c r="R264" s="271"/>
      <c r="S264" s="271"/>
    </row>
    <row r="265" spans="5:19" s="270" customFormat="1" x14ac:dyDescent="0.2">
      <c r="E265" s="271"/>
      <c r="F265" s="271"/>
      <c r="G265" s="271"/>
      <c r="H265" s="271"/>
      <c r="I265" s="271"/>
      <c r="J265" s="271"/>
      <c r="K265" s="271"/>
      <c r="L265" s="271"/>
      <c r="M265" s="271"/>
      <c r="N265" s="271"/>
      <c r="O265" s="271"/>
      <c r="P265" s="271"/>
      <c r="Q265" s="271"/>
      <c r="R265" s="271"/>
      <c r="S265" s="271"/>
    </row>
    <row r="266" spans="5:19" s="270" customFormat="1" x14ac:dyDescent="0.2">
      <c r="E266" s="271"/>
      <c r="F266" s="271"/>
      <c r="G266" s="271"/>
      <c r="H266" s="271"/>
      <c r="I266" s="271"/>
      <c r="J266" s="271"/>
      <c r="K266" s="271"/>
      <c r="L266" s="271"/>
      <c r="M266" s="271"/>
      <c r="N266" s="271"/>
      <c r="O266" s="271"/>
      <c r="P266" s="271"/>
      <c r="Q266" s="271"/>
      <c r="R266" s="271"/>
      <c r="S266" s="271"/>
    </row>
    <row r="267" spans="5:19" s="270" customFormat="1" x14ac:dyDescent="0.2">
      <c r="E267" s="271"/>
      <c r="F267" s="271"/>
      <c r="G267" s="271"/>
      <c r="H267" s="271"/>
      <c r="I267" s="271"/>
      <c r="J267" s="271"/>
      <c r="K267" s="271"/>
      <c r="L267" s="271"/>
      <c r="M267" s="271"/>
      <c r="N267" s="271"/>
      <c r="O267" s="271"/>
      <c r="P267" s="271"/>
      <c r="Q267" s="271"/>
      <c r="R267" s="271"/>
      <c r="S267" s="271"/>
    </row>
    <row r="268" spans="5:19" s="270" customFormat="1" x14ac:dyDescent="0.2">
      <c r="E268" s="271"/>
      <c r="F268" s="271"/>
      <c r="G268" s="271"/>
      <c r="H268" s="271"/>
      <c r="I268" s="271"/>
      <c r="J268" s="271"/>
      <c r="K268" s="271"/>
      <c r="L268" s="271"/>
      <c r="M268" s="271"/>
      <c r="N268" s="271"/>
      <c r="O268" s="271"/>
      <c r="P268" s="271"/>
      <c r="Q268" s="271"/>
      <c r="R268" s="271"/>
      <c r="S268" s="271"/>
    </row>
    <row r="269" spans="5:19" s="270" customFormat="1" x14ac:dyDescent="0.2">
      <c r="E269" s="271"/>
      <c r="F269" s="271"/>
      <c r="G269" s="271"/>
      <c r="H269" s="271"/>
      <c r="I269" s="271"/>
      <c r="J269" s="271"/>
      <c r="K269" s="271"/>
      <c r="L269" s="271"/>
      <c r="M269" s="271"/>
      <c r="N269" s="271"/>
      <c r="O269" s="271"/>
      <c r="P269" s="271"/>
      <c r="Q269" s="271"/>
      <c r="R269" s="271"/>
      <c r="S269" s="271"/>
    </row>
    <row r="270" spans="5:19" s="270" customFormat="1" x14ac:dyDescent="0.2">
      <c r="E270" s="271"/>
      <c r="F270" s="271"/>
      <c r="G270" s="271"/>
      <c r="H270" s="271"/>
      <c r="I270" s="271"/>
      <c r="J270" s="271"/>
      <c r="K270" s="271"/>
      <c r="L270" s="271"/>
      <c r="M270" s="271"/>
      <c r="N270" s="271"/>
      <c r="O270" s="271"/>
      <c r="P270" s="271"/>
      <c r="Q270" s="271"/>
      <c r="R270" s="271"/>
      <c r="S270" s="271"/>
    </row>
    <row r="271" spans="5:19" s="270" customFormat="1" x14ac:dyDescent="0.2">
      <c r="E271" s="271"/>
      <c r="F271" s="271"/>
      <c r="G271" s="271"/>
      <c r="H271" s="271"/>
      <c r="I271" s="271"/>
      <c r="J271" s="271"/>
      <c r="K271" s="271"/>
      <c r="L271" s="271"/>
      <c r="M271" s="271"/>
      <c r="N271" s="271"/>
      <c r="O271" s="271"/>
      <c r="P271" s="271"/>
      <c r="Q271" s="271"/>
      <c r="R271" s="271"/>
      <c r="S271" s="271"/>
    </row>
    <row r="272" spans="5:19" s="270" customFormat="1" x14ac:dyDescent="0.2">
      <c r="E272" s="271"/>
      <c r="F272" s="271"/>
      <c r="G272" s="271"/>
      <c r="H272" s="271"/>
      <c r="I272" s="271"/>
      <c r="J272" s="271"/>
      <c r="K272" s="271"/>
      <c r="L272" s="271"/>
      <c r="M272" s="271"/>
      <c r="N272" s="271"/>
      <c r="O272" s="271"/>
      <c r="P272" s="271"/>
      <c r="Q272" s="271"/>
      <c r="R272" s="271"/>
      <c r="S272" s="271"/>
    </row>
    <row r="273" spans="5:19" s="270" customFormat="1" x14ac:dyDescent="0.2">
      <c r="E273" s="271"/>
      <c r="F273" s="271"/>
      <c r="G273" s="271"/>
      <c r="H273" s="271"/>
      <c r="I273" s="271"/>
      <c r="J273" s="271"/>
      <c r="K273" s="271"/>
      <c r="L273" s="271"/>
      <c r="M273" s="271"/>
      <c r="N273" s="271"/>
      <c r="O273" s="271"/>
      <c r="P273" s="271"/>
      <c r="Q273" s="271"/>
      <c r="R273" s="271"/>
      <c r="S273" s="271"/>
    </row>
    <row r="274" spans="5:19" s="270" customFormat="1" x14ac:dyDescent="0.2">
      <c r="E274" s="271"/>
      <c r="F274" s="271"/>
      <c r="G274" s="271"/>
      <c r="H274" s="271"/>
      <c r="I274" s="271"/>
      <c r="J274" s="271"/>
      <c r="K274" s="271"/>
      <c r="L274" s="271"/>
      <c r="M274" s="271"/>
      <c r="N274" s="271"/>
      <c r="O274" s="271"/>
      <c r="P274" s="271"/>
      <c r="Q274" s="271"/>
      <c r="R274" s="271"/>
      <c r="S274" s="271"/>
    </row>
    <row r="275" spans="5:19" s="270" customFormat="1" x14ac:dyDescent="0.2">
      <c r="E275" s="271"/>
      <c r="F275" s="271"/>
      <c r="G275" s="271"/>
      <c r="H275" s="271"/>
      <c r="I275" s="271"/>
      <c r="J275" s="271"/>
      <c r="K275" s="271"/>
      <c r="L275" s="271"/>
      <c r="M275" s="271"/>
      <c r="N275" s="271"/>
      <c r="O275" s="271"/>
      <c r="P275" s="271"/>
      <c r="Q275" s="271"/>
      <c r="R275" s="271"/>
      <c r="S275" s="271"/>
    </row>
    <row r="276" spans="5:19" s="270" customFormat="1" x14ac:dyDescent="0.2">
      <c r="E276" s="271"/>
      <c r="F276" s="271"/>
      <c r="G276" s="271"/>
      <c r="H276" s="271"/>
      <c r="I276" s="271"/>
      <c r="J276" s="271"/>
      <c r="K276" s="271"/>
      <c r="L276" s="271"/>
      <c r="M276" s="271"/>
      <c r="N276" s="271"/>
      <c r="O276" s="271"/>
      <c r="P276" s="271"/>
      <c r="Q276" s="271"/>
      <c r="R276" s="271"/>
      <c r="S276" s="271"/>
    </row>
    <row r="277" spans="5:19" s="270" customFormat="1" x14ac:dyDescent="0.2">
      <c r="E277" s="271"/>
      <c r="F277" s="271"/>
      <c r="G277" s="271"/>
      <c r="H277" s="271"/>
      <c r="I277" s="271"/>
      <c r="J277" s="271"/>
      <c r="K277" s="271"/>
      <c r="L277" s="271"/>
      <c r="M277" s="271"/>
      <c r="N277" s="271"/>
      <c r="O277" s="271"/>
      <c r="P277" s="271"/>
      <c r="Q277" s="271"/>
      <c r="R277" s="271"/>
      <c r="S277" s="271"/>
    </row>
    <row r="278" spans="5:19" s="270" customFormat="1" x14ac:dyDescent="0.2">
      <c r="E278" s="271"/>
      <c r="F278" s="271"/>
      <c r="G278" s="271"/>
      <c r="H278" s="271"/>
      <c r="I278" s="271"/>
      <c r="J278" s="271"/>
      <c r="K278" s="271"/>
      <c r="L278" s="271"/>
      <c r="M278" s="271"/>
      <c r="N278" s="271"/>
      <c r="O278" s="271"/>
      <c r="P278" s="271"/>
      <c r="Q278" s="271"/>
      <c r="R278" s="271"/>
      <c r="S278" s="271"/>
    </row>
    <row r="279" spans="5:19" s="270" customFormat="1" x14ac:dyDescent="0.2">
      <c r="E279" s="271"/>
      <c r="F279" s="271"/>
      <c r="G279" s="271"/>
      <c r="H279" s="271"/>
      <c r="I279" s="271"/>
      <c r="J279" s="271"/>
      <c r="K279" s="271"/>
      <c r="L279" s="271"/>
      <c r="M279" s="271"/>
      <c r="N279" s="271"/>
      <c r="O279" s="271"/>
      <c r="P279" s="271"/>
      <c r="Q279" s="271"/>
      <c r="R279" s="271"/>
      <c r="S279" s="271"/>
    </row>
    <row r="280" spans="5:19" s="270" customFormat="1" x14ac:dyDescent="0.2">
      <c r="E280" s="271"/>
      <c r="F280" s="271"/>
      <c r="G280" s="271"/>
      <c r="H280" s="271"/>
      <c r="I280" s="271"/>
      <c r="J280" s="271"/>
      <c r="K280" s="271"/>
      <c r="L280" s="271"/>
      <c r="M280" s="271"/>
      <c r="N280" s="271"/>
      <c r="O280" s="271"/>
      <c r="P280" s="271"/>
      <c r="Q280" s="271"/>
      <c r="R280" s="271"/>
      <c r="S280" s="271"/>
    </row>
    <row r="281" spans="5:19" s="270" customFormat="1" x14ac:dyDescent="0.2">
      <c r="E281" s="271"/>
      <c r="F281" s="271"/>
      <c r="G281" s="271"/>
      <c r="H281" s="271"/>
      <c r="I281" s="271"/>
      <c r="J281" s="271"/>
      <c r="K281" s="271"/>
      <c r="L281" s="271"/>
      <c r="M281" s="271"/>
      <c r="N281" s="271"/>
      <c r="O281" s="271"/>
      <c r="P281" s="271"/>
      <c r="Q281" s="271"/>
      <c r="R281" s="271"/>
      <c r="S281" s="271"/>
    </row>
    <row r="282" spans="5:19" s="270" customFormat="1" x14ac:dyDescent="0.2">
      <c r="E282" s="271"/>
      <c r="F282" s="271"/>
      <c r="G282" s="271"/>
      <c r="H282" s="271"/>
      <c r="I282" s="271"/>
      <c r="J282" s="271"/>
      <c r="K282" s="271"/>
      <c r="L282" s="271"/>
      <c r="M282" s="271"/>
      <c r="N282" s="271"/>
      <c r="O282" s="271"/>
      <c r="P282" s="271"/>
      <c r="Q282" s="271"/>
      <c r="R282" s="271"/>
      <c r="S282" s="271"/>
    </row>
    <row r="283" spans="5:19" s="270" customFormat="1" x14ac:dyDescent="0.2">
      <c r="E283" s="271"/>
      <c r="F283" s="271"/>
      <c r="G283" s="271"/>
      <c r="H283" s="271"/>
      <c r="I283" s="271"/>
      <c r="J283" s="271"/>
      <c r="K283" s="271"/>
      <c r="L283" s="271"/>
      <c r="M283" s="271"/>
      <c r="N283" s="271"/>
      <c r="O283" s="271"/>
      <c r="P283" s="271"/>
      <c r="Q283" s="271"/>
      <c r="R283" s="271"/>
      <c r="S283" s="271"/>
    </row>
    <row r="284" spans="5:19" s="270" customFormat="1" x14ac:dyDescent="0.2">
      <c r="E284" s="271"/>
      <c r="F284" s="271"/>
      <c r="G284" s="271"/>
      <c r="H284" s="271"/>
      <c r="I284" s="271"/>
      <c r="J284" s="271"/>
      <c r="K284" s="271"/>
      <c r="L284" s="271"/>
      <c r="M284" s="271"/>
      <c r="N284" s="271"/>
      <c r="O284" s="271"/>
      <c r="P284" s="271"/>
      <c r="Q284" s="271"/>
      <c r="R284" s="271"/>
      <c r="S284" s="271"/>
    </row>
    <row r="285" spans="5:19" s="270" customFormat="1" x14ac:dyDescent="0.2">
      <c r="E285" s="271"/>
      <c r="F285" s="271"/>
      <c r="G285" s="271"/>
      <c r="H285" s="271"/>
      <c r="I285" s="271"/>
      <c r="J285" s="271"/>
      <c r="K285" s="271"/>
      <c r="L285" s="271"/>
      <c r="M285" s="271"/>
      <c r="N285" s="271"/>
      <c r="O285" s="271"/>
      <c r="P285" s="271"/>
      <c r="Q285" s="271"/>
      <c r="R285" s="271"/>
      <c r="S285" s="271"/>
    </row>
    <row r="286" spans="5:19" s="270" customFormat="1" x14ac:dyDescent="0.2">
      <c r="E286" s="271"/>
      <c r="F286" s="271"/>
      <c r="G286" s="271"/>
      <c r="H286" s="271"/>
      <c r="I286" s="271"/>
      <c r="J286" s="271"/>
      <c r="K286" s="271"/>
      <c r="L286" s="271"/>
      <c r="M286" s="271"/>
      <c r="N286" s="271"/>
      <c r="O286" s="271"/>
      <c r="P286" s="271"/>
      <c r="Q286" s="271"/>
      <c r="R286" s="271"/>
      <c r="S286" s="271"/>
    </row>
    <row r="287" spans="5:19" s="270" customFormat="1" x14ac:dyDescent="0.2">
      <c r="E287" s="271"/>
      <c r="F287" s="271"/>
      <c r="G287" s="271"/>
      <c r="H287" s="271"/>
      <c r="I287" s="271"/>
      <c r="J287" s="271"/>
      <c r="K287" s="271"/>
      <c r="L287" s="271"/>
      <c r="M287" s="271"/>
      <c r="N287" s="271"/>
      <c r="O287" s="271"/>
      <c r="P287" s="271"/>
      <c r="Q287" s="271"/>
      <c r="R287" s="271"/>
      <c r="S287" s="271"/>
    </row>
    <row r="288" spans="5:19" s="270" customFormat="1" x14ac:dyDescent="0.2">
      <c r="E288" s="271"/>
      <c r="F288" s="271"/>
      <c r="G288" s="271"/>
      <c r="H288" s="271"/>
      <c r="I288" s="271"/>
      <c r="J288" s="271"/>
      <c r="K288" s="271"/>
      <c r="L288" s="271"/>
      <c r="M288" s="271"/>
      <c r="N288" s="271"/>
      <c r="O288" s="271"/>
      <c r="P288" s="271"/>
      <c r="Q288" s="271"/>
      <c r="R288" s="271"/>
      <c r="S288" s="271"/>
    </row>
    <row r="289" spans="1:21" s="270" customFormat="1" x14ac:dyDescent="0.2">
      <c r="E289" s="271"/>
      <c r="F289" s="271"/>
      <c r="G289" s="271"/>
      <c r="H289" s="271"/>
      <c r="I289" s="271"/>
      <c r="J289" s="271"/>
      <c r="K289" s="271"/>
      <c r="L289" s="271"/>
      <c r="M289" s="271"/>
      <c r="N289" s="271"/>
      <c r="O289" s="271"/>
      <c r="P289" s="271"/>
      <c r="Q289" s="271"/>
      <c r="R289" s="271"/>
      <c r="S289" s="271"/>
    </row>
    <row r="290" spans="1:21" s="270" customFormat="1" x14ac:dyDescent="0.2">
      <c r="E290" s="271"/>
      <c r="F290" s="271"/>
      <c r="G290" s="271"/>
      <c r="H290" s="271"/>
      <c r="I290" s="271"/>
      <c r="J290" s="271"/>
      <c r="K290" s="271"/>
      <c r="L290" s="271"/>
      <c r="M290" s="271"/>
      <c r="N290" s="271"/>
      <c r="O290" s="271"/>
      <c r="P290" s="271"/>
      <c r="Q290" s="271"/>
      <c r="R290" s="271"/>
      <c r="S290" s="271"/>
    </row>
    <row r="291" spans="1:21" s="270" customFormat="1" x14ac:dyDescent="0.2">
      <c r="E291" s="271"/>
      <c r="F291" s="271"/>
      <c r="G291" s="271"/>
      <c r="H291" s="271"/>
      <c r="I291" s="271"/>
      <c r="J291" s="271"/>
      <c r="K291" s="271"/>
      <c r="L291" s="271"/>
      <c r="M291" s="271"/>
      <c r="N291" s="271"/>
      <c r="O291" s="271"/>
      <c r="P291" s="271"/>
      <c r="Q291" s="271"/>
      <c r="R291" s="271"/>
      <c r="S291" s="271"/>
    </row>
    <row r="292" spans="1:21" s="270" customFormat="1" x14ac:dyDescent="0.2">
      <c r="E292" s="271"/>
      <c r="F292" s="271"/>
      <c r="G292" s="271"/>
      <c r="H292" s="271"/>
      <c r="I292" s="271"/>
      <c r="J292" s="271"/>
      <c r="K292" s="271"/>
      <c r="L292" s="271"/>
      <c r="M292" s="271"/>
      <c r="N292" s="271"/>
      <c r="O292" s="271"/>
      <c r="P292" s="271"/>
      <c r="Q292" s="271"/>
      <c r="R292" s="271"/>
      <c r="S292" s="271"/>
    </row>
    <row r="293" spans="1:21" s="270" customFormat="1" x14ac:dyDescent="0.2">
      <c r="E293" s="271"/>
      <c r="F293" s="271"/>
      <c r="G293" s="271"/>
      <c r="H293" s="271"/>
      <c r="I293" s="271"/>
      <c r="J293" s="271"/>
      <c r="K293" s="271"/>
      <c r="L293" s="271"/>
      <c r="M293" s="271"/>
      <c r="N293" s="271"/>
      <c r="O293" s="271"/>
      <c r="P293" s="271"/>
      <c r="Q293" s="271"/>
      <c r="R293" s="271"/>
      <c r="S293" s="271"/>
    </row>
    <row r="294" spans="1:21" s="270" customFormat="1" x14ac:dyDescent="0.2">
      <c r="E294" s="271"/>
      <c r="F294" s="271"/>
      <c r="G294" s="271"/>
      <c r="H294" s="271"/>
      <c r="I294" s="271"/>
      <c r="J294" s="271"/>
      <c r="K294" s="271"/>
      <c r="L294" s="271"/>
      <c r="M294" s="271"/>
      <c r="N294" s="271"/>
      <c r="O294" s="271"/>
      <c r="P294" s="271"/>
      <c r="Q294" s="271"/>
      <c r="R294" s="271"/>
      <c r="S294" s="271"/>
    </row>
    <row r="295" spans="1:21" s="270" customFormat="1" x14ac:dyDescent="0.2">
      <c r="E295" s="271"/>
      <c r="F295" s="271"/>
      <c r="G295" s="271"/>
      <c r="H295" s="271"/>
      <c r="I295" s="271"/>
      <c r="J295" s="271"/>
      <c r="K295" s="271"/>
      <c r="L295" s="271"/>
      <c r="M295" s="271"/>
      <c r="N295" s="271"/>
      <c r="O295" s="271"/>
      <c r="P295" s="271"/>
      <c r="Q295" s="271"/>
      <c r="R295" s="271"/>
      <c r="S295" s="271"/>
    </row>
    <row r="296" spans="1:21" s="270" customFormat="1" x14ac:dyDescent="0.2">
      <c r="E296" s="271"/>
      <c r="F296" s="271"/>
      <c r="G296" s="271"/>
      <c r="H296" s="271"/>
      <c r="I296" s="271"/>
      <c r="J296" s="271"/>
      <c r="K296" s="271"/>
      <c r="L296" s="271"/>
      <c r="M296" s="271"/>
      <c r="N296" s="271"/>
      <c r="O296" s="271"/>
      <c r="P296" s="271"/>
      <c r="Q296" s="271"/>
      <c r="R296" s="271"/>
      <c r="S296" s="271"/>
    </row>
    <row r="297" spans="1:21" x14ac:dyDescent="0.2">
      <c r="A297" s="270"/>
      <c r="B297" s="270"/>
      <c r="C297" s="270"/>
      <c r="D297" s="270"/>
      <c r="E297" s="271"/>
      <c r="F297" s="271"/>
      <c r="G297" s="271"/>
      <c r="H297" s="271"/>
      <c r="I297" s="271"/>
      <c r="J297" s="271"/>
      <c r="K297" s="271"/>
      <c r="L297" s="271"/>
      <c r="M297" s="271"/>
      <c r="N297" s="271"/>
      <c r="O297" s="271"/>
      <c r="P297" s="271"/>
      <c r="Q297" s="271"/>
      <c r="R297" s="271"/>
      <c r="S297" s="271"/>
      <c r="U297" s="270"/>
    </row>
    <row r="298" spans="1:21" x14ac:dyDescent="0.2">
      <c r="A298" s="270"/>
      <c r="B298" s="270"/>
      <c r="C298" s="270"/>
      <c r="D298" s="270"/>
      <c r="E298" s="271"/>
      <c r="F298" s="271"/>
      <c r="G298" s="271"/>
      <c r="H298" s="271"/>
      <c r="I298" s="271"/>
      <c r="J298" s="271"/>
      <c r="K298" s="271"/>
      <c r="L298" s="271"/>
      <c r="M298" s="271"/>
      <c r="N298" s="271"/>
      <c r="O298" s="271"/>
      <c r="P298" s="271"/>
      <c r="Q298" s="271"/>
      <c r="R298" s="271"/>
      <c r="S298" s="271"/>
    </row>
    <row r="299" spans="1:21" x14ac:dyDescent="0.2">
      <c r="A299" s="270"/>
      <c r="B299" s="270"/>
      <c r="C299" s="270"/>
      <c r="D299" s="270"/>
      <c r="E299" s="271"/>
      <c r="F299" s="271"/>
      <c r="G299" s="271"/>
      <c r="H299" s="271"/>
      <c r="I299" s="271"/>
      <c r="J299" s="271"/>
      <c r="K299" s="271"/>
      <c r="L299" s="271"/>
      <c r="M299" s="271"/>
      <c r="N299" s="271"/>
      <c r="O299" s="271"/>
      <c r="P299" s="271"/>
      <c r="Q299" s="271"/>
      <c r="R299" s="271"/>
      <c r="S299" s="271"/>
    </row>
    <row r="300" spans="1:21" x14ac:dyDescent="0.2">
      <c r="A300" s="270"/>
      <c r="B300" s="270"/>
      <c r="C300" s="270"/>
      <c r="D300" s="270"/>
      <c r="E300" s="271"/>
      <c r="F300" s="271"/>
      <c r="G300" s="271"/>
      <c r="H300" s="271"/>
      <c r="I300" s="271"/>
      <c r="J300" s="271"/>
      <c r="K300" s="271"/>
      <c r="L300" s="271"/>
      <c r="M300" s="271"/>
      <c r="N300" s="271"/>
      <c r="O300" s="271"/>
      <c r="P300" s="271"/>
      <c r="Q300" s="271"/>
      <c r="R300" s="271"/>
      <c r="S300" s="271"/>
    </row>
    <row r="301" spans="1:21" x14ac:dyDescent="0.2">
      <c r="A301" s="270"/>
      <c r="B301" s="270"/>
      <c r="C301" s="270"/>
      <c r="D301" s="270"/>
      <c r="E301" s="271"/>
      <c r="F301" s="271"/>
      <c r="G301" s="271"/>
      <c r="H301" s="271"/>
      <c r="I301" s="271"/>
      <c r="J301" s="271"/>
      <c r="K301" s="271"/>
      <c r="L301" s="271"/>
      <c r="M301" s="271"/>
      <c r="N301" s="271"/>
      <c r="O301" s="271"/>
      <c r="P301" s="271"/>
      <c r="Q301" s="271"/>
      <c r="R301" s="271"/>
      <c r="S301" s="271"/>
    </row>
    <row r="302" spans="1:21" x14ac:dyDescent="0.2">
      <c r="A302" s="270"/>
      <c r="B302" s="270"/>
      <c r="C302" s="270"/>
      <c r="D302" s="270"/>
      <c r="E302" s="271"/>
      <c r="F302" s="271"/>
      <c r="G302" s="271"/>
      <c r="H302" s="271"/>
      <c r="I302" s="271"/>
      <c r="J302" s="271"/>
      <c r="K302" s="271"/>
      <c r="L302" s="271"/>
      <c r="M302" s="271"/>
      <c r="N302" s="271"/>
      <c r="O302" s="271"/>
      <c r="P302" s="271"/>
      <c r="Q302" s="271"/>
      <c r="R302" s="271"/>
      <c r="S302" s="271"/>
    </row>
    <row r="303" spans="1:21" x14ac:dyDescent="0.2">
      <c r="A303" s="270"/>
      <c r="B303" s="270"/>
      <c r="C303" s="270"/>
      <c r="D303" s="270"/>
      <c r="E303" s="271"/>
      <c r="F303" s="271"/>
      <c r="G303" s="271"/>
      <c r="H303" s="271"/>
      <c r="I303" s="271"/>
      <c r="J303" s="271"/>
      <c r="K303" s="271"/>
      <c r="L303" s="271"/>
      <c r="M303" s="271"/>
      <c r="N303" s="271"/>
      <c r="O303" s="271"/>
      <c r="P303" s="271"/>
      <c r="Q303" s="271"/>
      <c r="R303" s="271"/>
      <c r="S303" s="271"/>
    </row>
    <row r="304" spans="1:21" x14ac:dyDescent="0.2">
      <c r="A304" s="270"/>
      <c r="B304" s="270"/>
      <c r="C304" s="270"/>
      <c r="D304" s="270"/>
      <c r="E304" s="271"/>
      <c r="F304" s="271"/>
      <c r="G304" s="271"/>
      <c r="H304" s="271"/>
      <c r="I304" s="271"/>
      <c r="J304" s="271"/>
      <c r="K304" s="271"/>
      <c r="L304" s="271"/>
      <c r="M304" s="271"/>
      <c r="N304" s="271"/>
      <c r="O304" s="271"/>
      <c r="P304" s="271"/>
      <c r="Q304" s="271"/>
      <c r="R304" s="271"/>
      <c r="S304" s="271"/>
    </row>
    <row r="305" spans="1:19" x14ac:dyDescent="0.2">
      <c r="A305" s="270"/>
      <c r="B305" s="270"/>
      <c r="C305" s="270"/>
      <c r="D305" s="270"/>
      <c r="E305" s="271"/>
      <c r="F305" s="271"/>
      <c r="G305" s="271"/>
      <c r="H305" s="271"/>
      <c r="I305" s="271"/>
      <c r="J305" s="271"/>
      <c r="K305" s="271"/>
      <c r="L305" s="271"/>
      <c r="M305" s="271"/>
      <c r="N305" s="271"/>
      <c r="O305" s="271"/>
      <c r="P305" s="271"/>
      <c r="Q305" s="271"/>
      <c r="R305" s="271"/>
      <c r="S305" s="271"/>
    </row>
    <row r="306" spans="1:19" x14ac:dyDescent="0.2">
      <c r="A306" s="270"/>
      <c r="B306" s="270"/>
      <c r="C306" s="270"/>
      <c r="D306" s="270"/>
      <c r="E306" s="271"/>
      <c r="F306" s="271"/>
      <c r="G306" s="271"/>
      <c r="H306" s="271"/>
      <c r="I306" s="271"/>
      <c r="J306" s="271"/>
      <c r="K306" s="271"/>
      <c r="L306" s="271"/>
      <c r="M306" s="271"/>
      <c r="N306" s="271"/>
      <c r="O306" s="271"/>
      <c r="P306" s="271"/>
      <c r="Q306" s="271"/>
      <c r="R306" s="271"/>
      <c r="S306" s="271"/>
    </row>
    <row r="307" spans="1:19" x14ac:dyDescent="0.2">
      <c r="A307" s="270"/>
      <c r="B307" s="270"/>
      <c r="C307" s="270"/>
      <c r="D307" s="270"/>
      <c r="E307" s="271"/>
      <c r="F307" s="271"/>
      <c r="G307" s="271"/>
      <c r="H307" s="271"/>
      <c r="I307" s="271"/>
      <c r="J307" s="271"/>
      <c r="K307" s="271"/>
      <c r="L307" s="271"/>
      <c r="M307" s="271"/>
      <c r="N307" s="271"/>
      <c r="O307" s="271"/>
      <c r="P307" s="271"/>
      <c r="Q307" s="271"/>
      <c r="R307" s="271"/>
      <c r="S307" s="271"/>
    </row>
    <row r="308" spans="1:19" x14ac:dyDescent="0.2">
      <c r="A308" s="270"/>
      <c r="B308" s="270"/>
      <c r="C308" s="270"/>
      <c r="D308" s="270"/>
      <c r="E308" s="271"/>
      <c r="F308" s="271"/>
      <c r="G308" s="271"/>
      <c r="H308" s="271"/>
      <c r="I308" s="271"/>
      <c r="J308" s="271"/>
      <c r="K308" s="271"/>
      <c r="L308" s="271"/>
      <c r="M308" s="271"/>
      <c r="N308" s="271"/>
      <c r="O308" s="271"/>
      <c r="P308" s="271"/>
      <c r="Q308" s="271"/>
      <c r="R308" s="271"/>
      <c r="S308" s="271"/>
    </row>
    <row r="309" spans="1:19" x14ac:dyDescent="0.2">
      <c r="A309" s="270"/>
      <c r="B309" s="270"/>
      <c r="C309" s="270"/>
      <c r="D309" s="270"/>
      <c r="E309" s="271"/>
      <c r="F309" s="271"/>
      <c r="G309" s="271"/>
      <c r="H309" s="271"/>
      <c r="I309" s="271"/>
      <c r="J309" s="271"/>
      <c r="K309" s="271"/>
      <c r="L309" s="271"/>
      <c r="M309" s="271"/>
      <c r="N309" s="271"/>
      <c r="O309" s="271"/>
      <c r="P309" s="271"/>
      <c r="Q309" s="271"/>
      <c r="R309" s="271"/>
      <c r="S309" s="271"/>
    </row>
    <row r="310" spans="1:19" x14ac:dyDescent="0.2">
      <c r="A310" s="270"/>
      <c r="B310" s="270"/>
      <c r="C310" s="270"/>
      <c r="D310" s="270"/>
      <c r="E310" s="271"/>
      <c r="F310" s="271"/>
      <c r="G310" s="271"/>
      <c r="H310" s="271"/>
      <c r="I310" s="271"/>
      <c r="J310" s="271"/>
      <c r="K310" s="271"/>
      <c r="L310" s="271"/>
      <c r="M310" s="271"/>
      <c r="N310" s="271"/>
      <c r="O310" s="271"/>
      <c r="P310" s="271"/>
      <c r="Q310" s="271"/>
      <c r="R310" s="271"/>
      <c r="S310" s="271"/>
    </row>
    <row r="311" spans="1:19" x14ac:dyDescent="0.2">
      <c r="A311" s="270"/>
      <c r="B311" s="270"/>
      <c r="C311" s="270"/>
      <c r="D311" s="270"/>
      <c r="E311" s="271"/>
      <c r="F311" s="271"/>
      <c r="G311" s="271"/>
      <c r="H311" s="271"/>
      <c r="I311" s="271"/>
      <c r="J311" s="271"/>
      <c r="K311" s="271"/>
      <c r="L311" s="271"/>
      <c r="M311" s="271"/>
      <c r="N311" s="271"/>
      <c r="O311" s="271"/>
      <c r="P311" s="271"/>
      <c r="Q311" s="271"/>
      <c r="R311" s="271"/>
      <c r="S311" s="271"/>
    </row>
    <row r="312" spans="1:19" x14ac:dyDescent="0.2">
      <c r="A312" s="270"/>
      <c r="B312" s="270"/>
      <c r="C312" s="270"/>
      <c r="D312" s="270"/>
      <c r="E312" s="271"/>
      <c r="F312" s="271"/>
      <c r="G312" s="271"/>
      <c r="H312" s="271"/>
      <c r="I312" s="271"/>
      <c r="J312" s="271"/>
      <c r="K312" s="271"/>
      <c r="L312" s="271"/>
      <c r="M312" s="271"/>
      <c r="N312" s="271"/>
      <c r="O312" s="271"/>
      <c r="P312" s="271"/>
      <c r="Q312" s="271"/>
      <c r="R312" s="271"/>
      <c r="S312" s="271"/>
    </row>
    <row r="313" spans="1:19" x14ac:dyDescent="0.2">
      <c r="A313" s="270"/>
      <c r="B313" s="270"/>
      <c r="C313" s="270"/>
      <c r="D313" s="270"/>
      <c r="E313" s="271"/>
      <c r="F313" s="271"/>
      <c r="G313" s="271"/>
      <c r="H313" s="271"/>
      <c r="I313" s="271"/>
      <c r="J313" s="271"/>
      <c r="K313" s="271"/>
      <c r="L313" s="271"/>
      <c r="M313" s="271"/>
      <c r="N313" s="271"/>
      <c r="O313" s="271"/>
      <c r="P313" s="271"/>
      <c r="Q313" s="271"/>
      <c r="R313" s="271"/>
      <c r="S313" s="271"/>
    </row>
    <row r="314" spans="1:19" x14ac:dyDescent="0.2">
      <c r="A314" s="270"/>
      <c r="B314" s="270"/>
      <c r="C314" s="270"/>
      <c r="D314" s="270"/>
      <c r="E314" s="271"/>
      <c r="F314" s="271"/>
      <c r="G314" s="271"/>
      <c r="H314" s="271"/>
      <c r="I314" s="271"/>
      <c r="J314" s="271"/>
      <c r="K314" s="271"/>
      <c r="L314" s="271"/>
      <c r="M314" s="271"/>
      <c r="N314" s="271"/>
      <c r="O314" s="271"/>
      <c r="P314" s="271"/>
      <c r="Q314" s="271"/>
      <c r="R314" s="271"/>
      <c r="S314" s="271"/>
    </row>
    <row r="315" spans="1:19" x14ac:dyDescent="0.2">
      <c r="A315" s="270"/>
      <c r="B315" s="270"/>
      <c r="C315" s="270"/>
      <c r="D315" s="270"/>
      <c r="E315" s="271"/>
      <c r="F315" s="271"/>
      <c r="G315" s="271"/>
      <c r="H315" s="271"/>
      <c r="I315" s="271"/>
      <c r="J315" s="271"/>
      <c r="K315" s="271"/>
      <c r="L315" s="271"/>
      <c r="M315" s="271"/>
      <c r="N315" s="271"/>
      <c r="O315" s="271"/>
      <c r="P315" s="271"/>
      <c r="Q315" s="271"/>
      <c r="R315" s="271"/>
      <c r="S315" s="271"/>
    </row>
    <row r="316" spans="1:19" x14ac:dyDescent="0.2">
      <c r="A316" s="270"/>
      <c r="B316" s="270"/>
      <c r="C316" s="270"/>
      <c r="D316" s="270"/>
      <c r="E316" s="271"/>
      <c r="F316" s="271"/>
      <c r="G316" s="271"/>
      <c r="H316" s="271"/>
      <c r="I316" s="271"/>
      <c r="J316" s="271"/>
      <c r="K316" s="271"/>
      <c r="L316" s="271"/>
      <c r="M316" s="271"/>
      <c r="N316" s="271"/>
      <c r="O316" s="271"/>
      <c r="P316" s="271"/>
      <c r="Q316" s="271"/>
      <c r="R316" s="271"/>
      <c r="S316" s="271"/>
    </row>
    <row r="317" spans="1:19" x14ac:dyDescent="0.2">
      <c r="A317" s="270"/>
      <c r="B317" s="270"/>
      <c r="C317" s="270"/>
      <c r="D317" s="270"/>
      <c r="E317" s="271"/>
      <c r="F317" s="271"/>
      <c r="G317" s="271"/>
      <c r="H317" s="271"/>
      <c r="I317" s="271"/>
      <c r="J317" s="271"/>
      <c r="K317" s="271"/>
      <c r="L317" s="271"/>
      <c r="M317" s="271"/>
      <c r="N317" s="271"/>
      <c r="O317" s="271"/>
      <c r="P317" s="271"/>
      <c r="Q317" s="271"/>
      <c r="R317" s="271"/>
      <c r="S317" s="271"/>
    </row>
    <row r="318" spans="1:19" x14ac:dyDescent="0.2">
      <c r="A318" s="270"/>
      <c r="B318" s="270"/>
      <c r="C318" s="270"/>
      <c r="D318" s="270"/>
      <c r="E318" s="271"/>
      <c r="F318" s="271"/>
      <c r="G318" s="271"/>
      <c r="H318" s="271"/>
      <c r="I318" s="271"/>
      <c r="J318" s="271"/>
      <c r="K318" s="271"/>
      <c r="L318" s="271"/>
      <c r="M318" s="271"/>
      <c r="N318" s="271"/>
      <c r="O318" s="271"/>
      <c r="P318" s="271"/>
      <c r="Q318" s="271"/>
      <c r="R318" s="271"/>
      <c r="S318" s="271"/>
    </row>
    <row r="319" spans="1:19" x14ac:dyDescent="0.2">
      <c r="A319" s="270"/>
      <c r="B319" s="270"/>
      <c r="C319" s="270"/>
      <c r="D319" s="270"/>
      <c r="E319" s="271"/>
      <c r="F319" s="271"/>
      <c r="G319" s="271"/>
      <c r="H319" s="271"/>
      <c r="I319" s="271"/>
      <c r="J319" s="271"/>
      <c r="K319" s="271"/>
      <c r="L319" s="271"/>
      <c r="M319" s="271"/>
      <c r="N319" s="271"/>
      <c r="O319" s="271"/>
      <c r="P319" s="271"/>
      <c r="Q319" s="271"/>
      <c r="R319" s="271"/>
      <c r="S319" s="271"/>
    </row>
    <row r="320" spans="1:19" x14ac:dyDescent="0.2">
      <c r="A320" s="270"/>
      <c r="B320" s="270"/>
      <c r="C320" s="270"/>
      <c r="D320" s="270"/>
      <c r="E320" s="271"/>
      <c r="F320" s="271"/>
      <c r="G320" s="271"/>
      <c r="H320" s="271"/>
      <c r="I320" s="271"/>
      <c r="J320" s="271"/>
      <c r="K320" s="271"/>
      <c r="L320" s="271"/>
      <c r="M320" s="271"/>
      <c r="N320" s="271"/>
      <c r="O320" s="271"/>
      <c r="P320" s="271"/>
      <c r="Q320" s="271"/>
      <c r="R320" s="271"/>
      <c r="S320" s="271"/>
    </row>
    <row r="321" spans="1:19" x14ac:dyDescent="0.2">
      <c r="A321" s="270"/>
      <c r="B321" s="270"/>
      <c r="C321" s="270"/>
      <c r="D321" s="270"/>
      <c r="E321" s="271"/>
      <c r="F321" s="271"/>
      <c r="G321" s="271"/>
      <c r="H321" s="271"/>
      <c r="I321" s="271"/>
      <c r="J321" s="271"/>
      <c r="K321" s="271"/>
      <c r="L321" s="271"/>
      <c r="M321" s="271"/>
      <c r="N321" s="271"/>
      <c r="O321" s="271"/>
      <c r="P321" s="271"/>
      <c r="Q321" s="271"/>
      <c r="R321" s="271"/>
      <c r="S321" s="271"/>
    </row>
    <row r="322" spans="1:19" x14ac:dyDescent="0.2">
      <c r="A322" s="270"/>
      <c r="B322" s="270"/>
      <c r="C322" s="270"/>
      <c r="D322" s="270"/>
      <c r="E322" s="271"/>
      <c r="F322" s="271"/>
      <c r="G322" s="271"/>
      <c r="H322" s="271"/>
      <c r="I322" s="271"/>
      <c r="J322" s="271"/>
      <c r="K322" s="271"/>
      <c r="L322" s="271"/>
      <c r="M322" s="271"/>
      <c r="N322" s="271"/>
      <c r="O322" s="271"/>
      <c r="P322" s="271"/>
      <c r="Q322" s="271"/>
      <c r="R322" s="271"/>
      <c r="S322" s="271"/>
    </row>
    <row r="323" spans="1:19" x14ac:dyDescent="0.2">
      <c r="A323" s="270"/>
      <c r="B323" s="270"/>
      <c r="C323" s="270"/>
      <c r="D323" s="270"/>
      <c r="E323" s="271"/>
      <c r="F323" s="271"/>
      <c r="G323" s="271"/>
      <c r="H323" s="271"/>
      <c r="I323" s="271"/>
      <c r="J323" s="271"/>
      <c r="K323" s="271"/>
      <c r="L323" s="271"/>
      <c r="M323" s="271"/>
      <c r="N323" s="271"/>
      <c r="O323" s="271"/>
      <c r="P323" s="271"/>
      <c r="Q323" s="271"/>
      <c r="R323" s="271"/>
      <c r="S323" s="271"/>
    </row>
    <row r="324" spans="1:19" x14ac:dyDescent="0.2">
      <c r="A324" s="270"/>
      <c r="B324" s="270"/>
      <c r="C324" s="270"/>
      <c r="D324" s="270"/>
      <c r="E324" s="271"/>
      <c r="F324" s="271"/>
      <c r="G324" s="271"/>
      <c r="H324" s="271"/>
      <c r="I324" s="271"/>
      <c r="J324" s="271"/>
      <c r="K324" s="271"/>
      <c r="L324" s="271"/>
      <c r="M324" s="271"/>
      <c r="N324" s="271"/>
      <c r="O324" s="271"/>
      <c r="P324" s="271"/>
      <c r="Q324" s="271"/>
      <c r="R324" s="271"/>
      <c r="S324" s="271"/>
    </row>
    <row r="325" spans="1:19" x14ac:dyDescent="0.2">
      <c r="A325" s="270"/>
      <c r="B325" s="270"/>
      <c r="C325" s="270"/>
      <c r="D325" s="270"/>
      <c r="E325" s="271"/>
      <c r="F325" s="271"/>
      <c r="G325" s="271"/>
      <c r="H325" s="271"/>
      <c r="I325" s="271"/>
      <c r="J325" s="271"/>
      <c r="K325" s="271"/>
      <c r="L325" s="271"/>
      <c r="M325" s="271"/>
      <c r="N325" s="271"/>
      <c r="O325" s="271"/>
      <c r="P325" s="271"/>
      <c r="Q325" s="271"/>
      <c r="R325" s="271"/>
      <c r="S325" s="271"/>
    </row>
    <row r="326" spans="1:19" x14ac:dyDescent="0.2">
      <c r="A326" s="270"/>
      <c r="B326" s="270"/>
      <c r="C326" s="270"/>
      <c r="D326" s="270"/>
      <c r="E326" s="271"/>
      <c r="F326" s="271"/>
      <c r="G326" s="271"/>
      <c r="H326" s="271"/>
      <c r="I326" s="271"/>
      <c r="J326" s="271"/>
      <c r="K326" s="271"/>
      <c r="L326" s="271"/>
      <c r="M326" s="271"/>
      <c r="N326" s="271"/>
      <c r="O326" s="271"/>
      <c r="P326" s="271"/>
      <c r="Q326" s="271"/>
      <c r="R326" s="271"/>
      <c r="S326" s="271"/>
    </row>
    <row r="327" spans="1:19" x14ac:dyDescent="0.2">
      <c r="A327" s="270"/>
      <c r="B327" s="270"/>
      <c r="C327" s="270"/>
      <c r="D327" s="270"/>
      <c r="E327" s="271"/>
      <c r="F327" s="271"/>
      <c r="G327" s="271"/>
      <c r="H327" s="271"/>
      <c r="I327" s="271"/>
      <c r="J327" s="271"/>
      <c r="K327" s="271"/>
      <c r="L327" s="271"/>
      <c r="M327" s="271"/>
      <c r="N327" s="271"/>
      <c r="O327" s="271"/>
      <c r="P327" s="271"/>
      <c r="Q327" s="271"/>
      <c r="R327" s="271"/>
      <c r="S327" s="271"/>
    </row>
    <row r="328" spans="1:19" x14ac:dyDescent="0.2">
      <c r="A328" s="270"/>
      <c r="B328" s="270"/>
      <c r="C328" s="270"/>
      <c r="D328" s="270"/>
      <c r="E328" s="271"/>
      <c r="F328" s="271"/>
      <c r="G328" s="271"/>
      <c r="H328" s="271"/>
      <c r="I328" s="271"/>
      <c r="J328" s="271"/>
      <c r="K328" s="271"/>
      <c r="L328" s="271"/>
      <c r="M328" s="271"/>
      <c r="N328" s="271"/>
      <c r="O328" s="271"/>
      <c r="P328" s="271"/>
      <c r="Q328" s="271"/>
      <c r="R328" s="271"/>
      <c r="S328" s="271"/>
    </row>
    <row r="329" spans="1:19" x14ac:dyDescent="0.2">
      <c r="A329" s="270"/>
      <c r="B329" s="270"/>
      <c r="C329" s="270"/>
      <c r="D329" s="270"/>
      <c r="E329" s="271"/>
      <c r="F329" s="271"/>
      <c r="G329" s="271"/>
      <c r="H329" s="271"/>
      <c r="I329" s="271"/>
      <c r="J329" s="271"/>
      <c r="K329" s="271"/>
      <c r="L329" s="271"/>
      <c r="M329" s="271"/>
      <c r="N329" s="271"/>
      <c r="O329" s="271"/>
      <c r="P329" s="271"/>
      <c r="Q329" s="271"/>
      <c r="R329" s="271"/>
      <c r="S329" s="271"/>
    </row>
    <row r="330" spans="1:19" x14ac:dyDescent="0.2">
      <c r="A330" s="270"/>
      <c r="B330" s="270"/>
      <c r="C330" s="270"/>
      <c r="D330" s="270"/>
      <c r="E330" s="271"/>
      <c r="F330" s="271"/>
      <c r="G330" s="271"/>
      <c r="H330" s="271"/>
      <c r="I330" s="271"/>
      <c r="J330" s="271"/>
      <c r="K330" s="271"/>
      <c r="L330" s="271"/>
      <c r="M330" s="271"/>
      <c r="N330" s="271"/>
      <c r="O330" s="271"/>
      <c r="P330" s="271"/>
      <c r="Q330" s="271"/>
      <c r="R330" s="271"/>
      <c r="S330" s="271"/>
    </row>
    <row r="331" spans="1:19" x14ac:dyDescent="0.2">
      <c r="A331" s="270"/>
      <c r="B331" s="270"/>
      <c r="C331" s="270"/>
      <c r="D331" s="270"/>
      <c r="E331" s="271"/>
      <c r="F331" s="271"/>
      <c r="G331" s="271"/>
      <c r="H331" s="271"/>
      <c r="I331" s="271"/>
      <c r="J331" s="271"/>
      <c r="K331" s="271"/>
      <c r="L331" s="271"/>
      <c r="M331" s="271"/>
      <c r="N331" s="271"/>
      <c r="O331" s="271"/>
      <c r="P331" s="271"/>
      <c r="Q331" s="271"/>
      <c r="R331" s="271"/>
      <c r="S331" s="271"/>
    </row>
    <row r="332" spans="1:19" x14ac:dyDescent="0.2">
      <c r="A332" s="270"/>
      <c r="B332" s="270"/>
      <c r="C332" s="270"/>
      <c r="D332" s="270"/>
      <c r="E332" s="271"/>
      <c r="F332" s="271"/>
      <c r="G332" s="271"/>
      <c r="H332" s="271"/>
      <c r="I332" s="271"/>
      <c r="J332" s="271"/>
      <c r="K332" s="271"/>
      <c r="L332" s="271"/>
      <c r="M332" s="271"/>
      <c r="N332" s="271"/>
      <c r="O332" s="271"/>
      <c r="P332" s="271"/>
      <c r="Q332" s="271"/>
      <c r="R332" s="271"/>
      <c r="S332" s="271"/>
    </row>
    <row r="333" spans="1:19" x14ac:dyDescent="0.2">
      <c r="A333" s="270"/>
      <c r="B333" s="270"/>
      <c r="C333" s="270"/>
      <c r="D333" s="270"/>
      <c r="E333" s="271"/>
      <c r="F333" s="271"/>
      <c r="G333" s="271"/>
      <c r="H333" s="271"/>
      <c r="I333" s="271"/>
      <c r="J333" s="271"/>
      <c r="K333" s="271"/>
      <c r="L333" s="271"/>
      <c r="M333" s="271"/>
      <c r="N333" s="271"/>
      <c r="O333" s="271"/>
      <c r="P333" s="271"/>
      <c r="Q333" s="271"/>
      <c r="R333" s="271"/>
      <c r="S333" s="271"/>
    </row>
    <row r="334" spans="1:19" x14ac:dyDescent="0.2">
      <c r="A334" s="270"/>
      <c r="B334" s="270"/>
      <c r="C334" s="270"/>
      <c r="D334" s="270"/>
      <c r="E334" s="271"/>
      <c r="F334" s="271"/>
      <c r="G334" s="271"/>
      <c r="H334" s="271"/>
      <c r="I334" s="271"/>
      <c r="J334" s="271"/>
      <c r="K334" s="271"/>
      <c r="L334" s="271"/>
      <c r="M334" s="271"/>
      <c r="N334" s="271"/>
      <c r="O334" s="271"/>
      <c r="P334" s="271"/>
      <c r="Q334" s="271"/>
      <c r="R334" s="271"/>
      <c r="S334" s="271"/>
    </row>
    <row r="335" spans="1:19" x14ac:dyDescent="0.2">
      <c r="A335" s="270"/>
      <c r="B335" s="270"/>
      <c r="C335" s="270"/>
      <c r="D335" s="270"/>
      <c r="E335" s="271"/>
      <c r="F335" s="271"/>
      <c r="G335" s="271"/>
      <c r="H335" s="271"/>
      <c r="I335" s="271"/>
      <c r="J335" s="271"/>
      <c r="K335" s="271"/>
      <c r="L335" s="271"/>
      <c r="M335" s="271"/>
      <c r="N335" s="271"/>
      <c r="O335" s="271"/>
      <c r="P335" s="271"/>
      <c r="Q335" s="271"/>
      <c r="R335" s="271"/>
      <c r="S335" s="271"/>
    </row>
    <row r="336" spans="1:19" x14ac:dyDescent="0.2">
      <c r="A336" s="270"/>
      <c r="B336" s="270"/>
      <c r="C336" s="270"/>
      <c r="D336" s="270"/>
      <c r="E336" s="271"/>
      <c r="F336" s="271"/>
      <c r="G336" s="271"/>
      <c r="H336" s="271"/>
      <c r="I336" s="271"/>
      <c r="J336" s="271"/>
      <c r="K336" s="271"/>
      <c r="L336" s="271"/>
      <c r="M336" s="271"/>
      <c r="N336" s="271"/>
      <c r="O336" s="271"/>
      <c r="P336" s="271"/>
      <c r="Q336" s="271"/>
      <c r="R336" s="271"/>
      <c r="S336" s="271"/>
    </row>
    <row r="337" spans="1:19" x14ac:dyDescent="0.2">
      <c r="A337" s="270"/>
      <c r="B337" s="270"/>
      <c r="C337" s="270"/>
      <c r="D337" s="270"/>
      <c r="E337" s="271"/>
      <c r="F337" s="271"/>
      <c r="G337" s="271"/>
      <c r="H337" s="271"/>
      <c r="I337" s="271"/>
      <c r="J337" s="271"/>
      <c r="K337" s="271"/>
      <c r="L337" s="271"/>
      <c r="M337" s="271"/>
      <c r="N337" s="271"/>
      <c r="O337" s="271"/>
      <c r="P337" s="271"/>
      <c r="Q337" s="271"/>
      <c r="R337" s="271"/>
      <c r="S337" s="271"/>
    </row>
    <row r="338" spans="1:19" x14ac:dyDescent="0.2">
      <c r="A338" s="270"/>
      <c r="B338" s="270"/>
      <c r="C338" s="270"/>
      <c r="D338" s="270"/>
      <c r="E338" s="271"/>
      <c r="F338" s="271"/>
      <c r="G338" s="271"/>
      <c r="H338" s="271"/>
      <c r="I338" s="271"/>
      <c r="J338" s="271"/>
      <c r="K338" s="271"/>
      <c r="L338" s="271"/>
      <c r="M338" s="271"/>
      <c r="N338" s="271"/>
      <c r="O338" s="271"/>
      <c r="P338" s="271"/>
      <c r="Q338" s="271"/>
      <c r="R338" s="271"/>
      <c r="S338" s="271"/>
    </row>
    <row r="339" spans="1:19" x14ac:dyDescent="0.2">
      <c r="A339" s="270"/>
      <c r="B339" s="270"/>
      <c r="C339" s="270"/>
      <c r="D339" s="270"/>
      <c r="E339" s="271"/>
      <c r="F339" s="271"/>
      <c r="G339" s="271"/>
      <c r="H339" s="271"/>
      <c r="I339" s="271"/>
      <c r="J339" s="271"/>
      <c r="K339" s="271"/>
      <c r="L339" s="271"/>
      <c r="M339" s="271"/>
      <c r="N339" s="271"/>
      <c r="O339" s="271"/>
      <c r="P339" s="271"/>
      <c r="Q339" s="271"/>
      <c r="R339" s="271"/>
      <c r="S339" s="271"/>
    </row>
    <row r="340" spans="1:19" x14ac:dyDescent="0.2">
      <c r="A340" s="270"/>
      <c r="B340" s="270"/>
      <c r="C340" s="270"/>
      <c r="D340" s="270"/>
      <c r="E340" s="271"/>
      <c r="F340" s="271"/>
      <c r="G340" s="271"/>
      <c r="H340" s="271"/>
      <c r="I340" s="271"/>
      <c r="J340" s="271"/>
      <c r="K340" s="271"/>
      <c r="L340" s="271"/>
      <c r="M340" s="271"/>
      <c r="N340" s="271"/>
      <c r="O340" s="271"/>
      <c r="P340" s="271"/>
      <c r="Q340" s="271"/>
      <c r="R340" s="271"/>
      <c r="S340" s="271"/>
    </row>
    <row r="341" spans="1:19" x14ac:dyDescent="0.2">
      <c r="A341" s="270"/>
      <c r="B341" s="270"/>
      <c r="C341" s="270"/>
      <c r="D341" s="270"/>
      <c r="E341" s="271"/>
      <c r="F341" s="271"/>
      <c r="G341" s="271"/>
      <c r="H341" s="271"/>
      <c r="I341" s="271"/>
      <c r="J341" s="271"/>
      <c r="K341" s="271"/>
      <c r="L341" s="271"/>
      <c r="M341" s="271"/>
      <c r="N341" s="271"/>
      <c r="O341" s="271"/>
      <c r="P341" s="271"/>
      <c r="Q341" s="271"/>
      <c r="R341" s="271"/>
      <c r="S341" s="271"/>
    </row>
    <row r="342" spans="1:19" x14ac:dyDescent="0.2">
      <c r="A342" s="270"/>
      <c r="B342" s="270"/>
      <c r="C342" s="270"/>
      <c r="D342" s="270"/>
      <c r="E342" s="271"/>
      <c r="F342" s="271"/>
      <c r="G342" s="271"/>
      <c r="H342" s="271"/>
      <c r="I342" s="271"/>
      <c r="J342" s="271"/>
      <c r="K342" s="271"/>
      <c r="L342" s="271"/>
      <c r="M342" s="271"/>
      <c r="N342" s="271"/>
      <c r="O342" s="271"/>
      <c r="P342" s="271"/>
      <c r="Q342" s="271"/>
      <c r="R342" s="271"/>
      <c r="S342" s="271"/>
    </row>
    <row r="343" spans="1:19" x14ac:dyDescent="0.2">
      <c r="A343" s="270"/>
      <c r="B343" s="270"/>
      <c r="C343" s="270"/>
      <c r="D343" s="270"/>
      <c r="E343" s="271"/>
      <c r="F343" s="271"/>
      <c r="G343" s="271"/>
      <c r="H343" s="271"/>
      <c r="I343" s="271"/>
      <c r="J343" s="271"/>
      <c r="K343" s="271"/>
      <c r="L343" s="271"/>
      <c r="M343" s="271"/>
      <c r="N343" s="271"/>
      <c r="O343" s="271"/>
      <c r="P343" s="271"/>
      <c r="Q343" s="271"/>
      <c r="R343" s="271"/>
      <c r="S343" s="271"/>
    </row>
    <row r="344" spans="1:19" x14ac:dyDescent="0.2">
      <c r="A344" s="270"/>
      <c r="B344" s="270"/>
      <c r="C344" s="270"/>
      <c r="D344" s="270"/>
      <c r="E344" s="271"/>
      <c r="F344" s="271"/>
      <c r="G344" s="271"/>
      <c r="H344" s="271"/>
      <c r="I344" s="271"/>
      <c r="J344" s="271"/>
      <c r="K344" s="271"/>
      <c r="L344" s="271"/>
      <c r="M344" s="271"/>
      <c r="N344" s="271"/>
      <c r="O344" s="271"/>
      <c r="P344" s="271"/>
      <c r="Q344" s="271"/>
      <c r="R344" s="271"/>
      <c r="S344" s="271"/>
    </row>
    <row r="345" spans="1:19" x14ac:dyDescent="0.2">
      <c r="A345" s="270"/>
      <c r="B345" s="270"/>
      <c r="C345" s="270"/>
      <c r="D345" s="270"/>
      <c r="E345" s="271"/>
      <c r="F345" s="271"/>
      <c r="G345" s="271"/>
      <c r="H345" s="271"/>
      <c r="I345" s="271"/>
      <c r="J345" s="271"/>
      <c r="K345" s="271"/>
      <c r="L345" s="271"/>
      <c r="M345" s="271"/>
      <c r="N345" s="271"/>
      <c r="O345" s="271"/>
      <c r="P345" s="271"/>
      <c r="Q345" s="271"/>
      <c r="R345" s="271"/>
      <c r="S345" s="271"/>
    </row>
  </sheetData>
  <autoFilter ref="A11:S60">
    <filterColumn colId="0" showButton="0"/>
    <filterColumn colId="1" showButton="0"/>
    <filterColumn colId="2" showButton="0"/>
    <filterColumn colId="3" showButton="0"/>
    <filterColumn colId="8" showButton="0"/>
    <filterColumn colId="9" showButton="0"/>
    <filterColumn colId="10" showButton="0"/>
    <filterColumn colId="11" showButton="0"/>
    <filterColumn colId="13" showButton="0"/>
    <filterColumn colId="14" showButton="0"/>
    <filterColumn colId="15" showButton="0"/>
    <filterColumn colId="17" showButton="0"/>
  </autoFilter>
  <mergeCells count="9">
    <mergeCell ref="A69:S69"/>
    <mergeCell ref="A101:S101"/>
    <mergeCell ref="A105:S105"/>
    <mergeCell ref="G11:G12"/>
    <mergeCell ref="H11:H12"/>
    <mergeCell ref="I11:M11"/>
    <mergeCell ref="N11:Q11"/>
    <mergeCell ref="R11:S11"/>
    <mergeCell ref="A11:F11"/>
  </mergeCells>
  <hyperlinks>
    <hyperlink ref="A7" location="Sommaire!A1" display="Sommaire"/>
    <hyperlink ref="B7" location="QPV!A90" display="Définition"/>
  </hyperlinks>
  <pageMargins left="0.78740157499999996" right="0.78740157499999996" top="0.984251969" bottom="0.984251969" header="0.5" footer="0.5"/>
  <pageSetup paperSize="9" orientation="portrait" verticalDpi="597"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AH50"/>
  <sheetViews>
    <sheetView showGridLines="0" view="pageBreakPreview" topLeftCell="J1" zoomScale="85" zoomScaleNormal="100" zoomScaleSheetLayoutView="85" workbookViewId="0">
      <selection activeCell="AB10" sqref="AB10"/>
    </sheetView>
  </sheetViews>
  <sheetFormatPr baseColWidth="10" defaultRowHeight="12.75" x14ac:dyDescent="0.2"/>
  <cols>
    <col min="1" max="1" width="17.140625" style="3" customWidth="1"/>
    <col min="2" max="3" width="13.5703125" style="3" customWidth="1"/>
    <col min="4" max="6" width="14" style="3" customWidth="1"/>
    <col min="7" max="8" width="11.28515625" style="3" customWidth="1"/>
    <col min="9" max="14" width="14" style="3" customWidth="1"/>
    <col min="15" max="30" width="11.42578125" style="3"/>
    <col min="31" max="31" width="13.42578125" style="3" bestFit="1" customWidth="1"/>
    <col min="32" max="32" width="13.5703125" style="3" customWidth="1"/>
    <col min="33" max="16384" width="11.42578125" style="3"/>
  </cols>
  <sheetData>
    <row r="3" spans="1:34" x14ac:dyDescent="0.2">
      <c r="B3" s="384" t="s">
        <v>245</v>
      </c>
      <c r="C3" s="384"/>
      <c r="D3" s="384"/>
      <c r="E3" s="384"/>
      <c r="F3" s="384"/>
      <c r="G3" s="384"/>
      <c r="H3" s="384"/>
      <c r="I3" s="384"/>
      <c r="J3" s="384"/>
      <c r="K3" s="384"/>
      <c r="L3" s="384"/>
      <c r="M3" s="384"/>
      <c r="N3" s="384"/>
      <c r="O3" s="384" t="s">
        <v>245</v>
      </c>
      <c r="P3" s="384"/>
      <c r="Q3" s="384"/>
      <c r="R3" s="384"/>
      <c r="S3" s="384"/>
      <c r="T3" s="384"/>
      <c r="U3" s="384"/>
      <c r="V3" s="384"/>
      <c r="W3" s="384"/>
      <c r="X3" s="384" t="s">
        <v>245</v>
      </c>
      <c r="Y3" s="384"/>
      <c r="Z3" s="384"/>
      <c r="AA3" s="384"/>
      <c r="AB3" s="384"/>
      <c r="AC3" s="384"/>
      <c r="AD3" s="384"/>
      <c r="AE3" s="384"/>
      <c r="AF3" s="384"/>
      <c r="AG3" s="384"/>
      <c r="AH3" s="267"/>
    </row>
    <row r="5" spans="1:34" x14ac:dyDescent="0.2">
      <c r="C5" s="360" t="s">
        <v>117</v>
      </c>
      <c r="D5" s="360"/>
      <c r="E5" s="360"/>
      <c r="F5" s="360"/>
      <c r="G5" s="360"/>
      <c r="H5" s="360"/>
      <c r="I5" s="360"/>
      <c r="J5" s="360"/>
      <c r="K5" s="360"/>
      <c r="L5" s="360"/>
      <c r="M5" s="360"/>
      <c r="N5" s="17"/>
      <c r="P5" s="360" t="s">
        <v>117</v>
      </c>
      <c r="Q5" s="360"/>
      <c r="R5" s="360"/>
      <c r="S5" s="360"/>
      <c r="T5" s="360"/>
      <c r="U5" s="360"/>
      <c r="V5" s="360"/>
      <c r="W5" s="17"/>
      <c r="X5" s="17"/>
      <c r="Y5" s="360" t="s">
        <v>117</v>
      </c>
      <c r="Z5" s="360"/>
      <c r="AA5" s="360"/>
      <c r="AB5" s="360"/>
      <c r="AC5" s="360"/>
      <c r="AD5" s="360"/>
      <c r="AE5" s="360"/>
      <c r="AF5" s="360"/>
      <c r="AG5" s="17"/>
      <c r="AH5" s="17"/>
    </row>
    <row r="8" spans="1:34" x14ac:dyDescent="0.2">
      <c r="A8" s="95" t="s">
        <v>183</v>
      </c>
    </row>
    <row r="10" spans="1:34" ht="13.5" thickBot="1" x14ac:dyDescent="0.25">
      <c r="A10" s="4"/>
      <c r="B10" s="4"/>
      <c r="C10" s="4"/>
      <c r="D10" s="4"/>
      <c r="E10" s="4"/>
      <c r="F10" s="4"/>
      <c r="G10" s="4"/>
      <c r="H10" s="4"/>
      <c r="I10" s="4"/>
      <c r="J10" s="4"/>
      <c r="K10" s="4"/>
      <c r="L10" s="4"/>
      <c r="M10" s="4"/>
      <c r="N10" s="4"/>
    </row>
    <row r="11" spans="1:34" ht="12.75" customHeight="1" thickTop="1" thickBot="1" x14ac:dyDescent="0.25">
      <c r="A11" s="374" t="s">
        <v>37</v>
      </c>
      <c r="B11" s="376" t="s">
        <v>38</v>
      </c>
      <c r="C11" s="376" t="s">
        <v>95</v>
      </c>
      <c r="D11" s="395" t="s">
        <v>180</v>
      </c>
      <c r="E11" s="396"/>
      <c r="F11" s="399" t="s">
        <v>39</v>
      </c>
      <c r="G11" s="400"/>
      <c r="H11" s="400"/>
      <c r="I11" s="400"/>
      <c r="J11" s="400"/>
      <c r="K11" s="400"/>
      <c r="L11" s="400"/>
      <c r="M11" s="400"/>
      <c r="N11" s="401"/>
      <c r="O11" s="381" t="s">
        <v>87</v>
      </c>
      <c r="P11" s="382"/>
      <c r="Q11" s="383"/>
      <c r="R11" s="363" t="s">
        <v>88</v>
      </c>
      <c r="S11" s="364"/>
      <c r="T11" s="364"/>
      <c r="U11" s="364"/>
      <c r="V11" s="364"/>
      <c r="W11" s="365"/>
      <c r="X11" s="363" t="s">
        <v>91</v>
      </c>
      <c r="Y11" s="364"/>
      <c r="Z11" s="364"/>
      <c r="AA11" s="364"/>
      <c r="AB11" s="365"/>
      <c r="AC11" s="363" t="s">
        <v>5</v>
      </c>
      <c r="AD11" s="364"/>
      <c r="AE11" s="364"/>
      <c r="AF11" s="364"/>
      <c r="AG11" s="365"/>
    </row>
    <row r="12" spans="1:34" ht="22.5" customHeight="1" thickTop="1" thickBot="1" x14ac:dyDescent="0.25">
      <c r="A12" s="375"/>
      <c r="B12" s="377"/>
      <c r="C12" s="377"/>
      <c r="D12" s="397"/>
      <c r="E12" s="398"/>
      <c r="F12" s="390" t="s">
        <v>40</v>
      </c>
      <c r="G12" s="391"/>
      <c r="H12" s="392" t="s">
        <v>41</v>
      </c>
      <c r="I12" s="393"/>
      <c r="J12" s="394"/>
      <c r="K12" s="402" t="s">
        <v>42</v>
      </c>
      <c r="L12" s="392" t="s">
        <v>43</v>
      </c>
      <c r="M12" s="393"/>
      <c r="N12" s="394"/>
      <c r="O12" s="372" t="s">
        <v>93</v>
      </c>
      <c r="P12" s="379" t="s">
        <v>182</v>
      </c>
      <c r="Q12" s="370" t="s">
        <v>86</v>
      </c>
      <c r="R12" s="372" t="s">
        <v>76</v>
      </c>
      <c r="S12" s="379" t="s">
        <v>77</v>
      </c>
      <c r="T12" s="379" t="s">
        <v>78</v>
      </c>
      <c r="U12" s="379" t="s">
        <v>79</v>
      </c>
      <c r="V12" s="379" t="s">
        <v>80</v>
      </c>
      <c r="W12" s="370" t="s">
        <v>81</v>
      </c>
      <c r="X12" s="372" t="s">
        <v>82</v>
      </c>
      <c r="Y12" s="379" t="s">
        <v>83</v>
      </c>
      <c r="Z12" s="379" t="s">
        <v>85</v>
      </c>
      <c r="AA12" s="379" t="s">
        <v>84</v>
      </c>
      <c r="AB12" s="370" t="s">
        <v>190</v>
      </c>
      <c r="AC12" s="361" t="s">
        <v>7</v>
      </c>
      <c r="AD12" s="368" t="s">
        <v>8</v>
      </c>
      <c r="AE12" s="368" t="s">
        <v>9</v>
      </c>
      <c r="AF12" s="368" t="s">
        <v>10</v>
      </c>
      <c r="AG12" s="366" t="s">
        <v>11</v>
      </c>
    </row>
    <row r="13" spans="1:34" ht="24" thickTop="1" thickBot="1" x14ac:dyDescent="0.25">
      <c r="A13" s="375"/>
      <c r="B13" s="378"/>
      <c r="C13" s="378"/>
      <c r="D13" s="36" t="s">
        <v>69</v>
      </c>
      <c r="E13" s="32" t="s">
        <v>70</v>
      </c>
      <c r="F13" s="48" t="s">
        <v>72</v>
      </c>
      <c r="G13" s="56" t="s">
        <v>71</v>
      </c>
      <c r="H13" s="47" t="s">
        <v>73</v>
      </c>
      <c r="I13" s="35" t="s">
        <v>74</v>
      </c>
      <c r="J13" s="37" t="s">
        <v>75</v>
      </c>
      <c r="K13" s="403"/>
      <c r="L13" s="47" t="s">
        <v>73</v>
      </c>
      <c r="M13" s="35" t="s">
        <v>74</v>
      </c>
      <c r="N13" s="37" t="s">
        <v>75</v>
      </c>
      <c r="O13" s="373"/>
      <c r="P13" s="380"/>
      <c r="Q13" s="371"/>
      <c r="R13" s="373"/>
      <c r="S13" s="380"/>
      <c r="T13" s="380"/>
      <c r="U13" s="380"/>
      <c r="V13" s="380"/>
      <c r="W13" s="371"/>
      <c r="X13" s="373"/>
      <c r="Y13" s="380"/>
      <c r="Z13" s="380"/>
      <c r="AA13" s="380"/>
      <c r="AB13" s="371"/>
      <c r="AC13" s="362"/>
      <c r="AD13" s="369"/>
      <c r="AE13" s="369"/>
      <c r="AF13" s="369"/>
      <c r="AG13" s="367"/>
    </row>
    <row r="14" spans="1:34" ht="13.5" thickTop="1" x14ac:dyDescent="0.2">
      <c r="A14" s="38" t="s">
        <v>44</v>
      </c>
      <c r="B14" s="110">
        <v>3511</v>
      </c>
      <c r="C14" s="110">
        <v>8903</v>
      </c>
      <c r="D14" s="111">
        <v>1168</v>
      </c>
      <c r="E14" s="112">
        <v>2343</v>
      </c>
      <c r="F14" s="111">
        <v>713</v>
      </c>
      <c r="G14" s="112">
        <v>536</v>
      </c>
      <c r="H14" s="111">
        <v>467</v>
      </c>
      <c r="I14" s="113">
        <v>294</v>
      </c>
      <c r="J14" s="112">
        <v>161</v>
      </c>
      <c r="K14" s="110">
        <v>168</v>
      </c>
      <c r="L14" s="111">
        <v>433</v>
      </c>
      <c r="M14" s="113">
        <v>508</v>
      </c>
      <c r="N14" s="112">
        <v>231</v>
      </c>
      <c r="O14" s="111">
        <v>1343</v>
      </c>
      <c r="P14" s="113">
        <v>2077</v>
      </c>
      <c r="Q14" s="112">
        <v>91</v>
      </c>
      <c r="R14" s="111">
        <v>229</v>
      </c>
      <c r="S14" s="113">
        <v>473</v>
      </c>
      <c r="T14" s="113">
        <v>948</v>
      </c>
      <c r="U14" s="113">
        <v>893</v>
      </c>
      <c r="V14" s="113">
        <v>635</v>
      </c>
      <c r="W14" s="112">
        <v>333</v>
      </c>
      <c r="X14" s="111">
        <v>1252</v>
      </c>
      <c r="Y14" s="113">
        <v>757</v>
      </c>
      <c r="Z14" s="113">
        <v>176</v>
      </c>
      <c r="AA14" s="113">
        <v>24</v>
      </c>
      <c r="AB14" s="112">
        <v>1302</v>
      </c>
      <c r="AC14" s="111">
        <v>3469</v>
      </c>
      <c r="AD14" s="113">
        <v>14</v>
      </c>
      <c r="AE14" s="113">
        <v>20</v>
      </c>
      <c r="AF14" s="113">
        <v>8</v>
      </c>
      <c r="AG14" s="385" t="s">
        <v>267</v>
      </c>
    </row>
    <row r="15" spans="1:34" x14ac:dyDescent="0.2">
      <c r="A15" s="39" t="s">
        <v>45</v>
      </c>
      <c r="B15" s="127">
        <v>1550</v>
      </c>
      <c r="C15" s="127">
        <v>3882</v>
      </c>
      <c r="D15" s="114">
        <v>596</v>
      </c>
      <c r="E15" s="115">
        <v>954</v>
      </c>
      <c r="F15" s="114">
        <v>371</v>
      </c>
      <c r="G15" s="115">
        <v>192</v>
      </c>
      <c r="H15" s="114">
        <v>189</v>
      </c>
      <c r="I15" s="116">
        <v>99</v>
      </c>
      <c r="J15" s="115">
        <v>39</v>
      </c>
      <c r="K15" s="127">
        <v>82</v>
      </c>
      <c r="L15" s="114">
        <v>241</v>
      </c>
      <c r="M15" s="116">
        <v>214</v>
      </c>
      <c r="N15" s="115">
        <v>123</v>
      </c>
      <c r="O15" s="114">
        <v>662</v>
      </c>
      <c r="P15" s="116">
        <v>846</v>
      </c>
      <c r="Q15" s="115">
        <v>42</v>
      </c>
      <c r="R15" s="114">
        <v>105</v>
      </c>
      <c r="S15" s="116">
        <v>174</v>
      </c>
      <c r="T15" s="116">
        <v>422</v>
      </c>
      <c r="U15" s="116">
        <v>459</v>
      </c>
      <c r="V15" s="116">
        <v>292</v>
      </c>
      <c r="W15" s="115">
        <v>98</v>
      </c>
      <c r="X15" s="114">
        <v>423</v>
      </c>
      <c r="Y15" s="116">
        <v>505</v>
      </c>
      <c r="Z15" s="116">
        <v>34</v>
      </c>
      <c r="AA15" s="116">
        <v>6</v>
      </c>
      <c r="AB15" s="115">
        <v>582</v>
      </c>
      <c r="AC15" s="114">
        <v>1535</v>
      </c>
      <c r="AD15" s="116">
        <v>11</v>
      </c>
      <c r="AE15" s="116" t="s">
        <v>261</v>
      </c>
      <c r="AF15" s="116" t="s">
        <v>261</v>
      </c>
      <c r="AG15" s="386"/>
    </row>
    <row r="16" spans="1:34" x14ac:dyDescent="0.2">
      <c r="A16" s="39" t="s">
        <v>46</v>
      </c>
      <c r="B16" s="127">
        <v>1705</v>
      </c>
      <c r="C16" s="127">
        <v>4452</v>
      </c>
      <c r="D16" s="114">
        <v>547</v>
      </c>
      <c r="E16" s="115">
        <v>1158</v>
      </c>
      <c r="F16" s="114">
        <v>282</v>
      </c>
      <c r="G16" s="115">
        <v>249</v>
      </c>
      <c r="H16" s="114">
        <v>187</v>
      </c>
      <c r="I16" s="116">
        <v>104</v>
      </c>
      <c r="J16" s="115">
        <v>42</v>
      </c>
      <c r="K16" s="127">
        <v>90</v>
      </c>
      <c r="L16" s="114">
        <v>313</v>
      </c>
      <c r="M16" s="116">
        <v>329</v>
      </c>
      <c r="N16" s="115">
        <v>109</v>
      </c>
      <c r="O16" s="114">
        <v>842</v>
      </c>
      <c r="P16" s="116">
        <v>791</v>
      </c>
      <c r="Q16" s="115">
        <v>72</v>
      </c>
      <c r="R16" s="114">
        <v>99</v>
      </c>
      <c r="S16" s="116">
        <v>224</v>
      </c>
      <c r="T16" s="116">
        <v>456</v>
      </c>
      <c r="U16" s="116">
        <v>448</v>
      </c>
      <c r="V16" s="116">
        <v>283</v>
      </c>
      <c r="W16" s="115">
        <v>195</v>
      </c>
      <c r="X16" s="114">
        <v>669</v>
      </c>
      <c r="Y16" s="116">
        <v>423</v>
      </c>
      <c r="Z16" s="116">
        <v>141</v>
      </c>
      <c r="AA16" s="116">
        <v>7</v>
      </c>
      <c r="AB16" s="115">
        <v>465</v>
      </c>
      <c r="AC16" s="114">
        <v>1670</v>
      </c>
      <c r="AD16" s="116">
        <v>12</v>
      </c>
      <c r="AE16" s="116">
        <v>10</v>
      </c>
      <c r="AF16" s="116">
        <v>13</v>
      </c>
      <c r="AG16" s="386"/>
    </row>
    <row r="17" spans="1:33" x14ac:dyDescent="0.2">
      <c r="A17" s="39" t="s">
        <v>47</v>
      </c>
      <c r="B17" s="127">
        <v>3449</v>
      </c>
      <c r="C17" s="127">
        <v>8997</v>
      </c>
      <c r="D17" s="114">
        <v>1175</v>
      </c>
      <c r="E17" s="115">
        <v>2274</v>
      </c>
      <c r="F17" s="114">
        <v>670</v>
      </c>
      <c r="G17" s="115">
        <v>416</v>
      </c>
      <c r="H17" s="114">
        <v>433</v>
      </c>
      <c r="I17" s="116">
        <v>213</v>
      </c>
      <c r="J17" s="115">
        <v>107</v>
      </c>
      <c r="K17" s="127">
        <v>153</v>
      </c>
      <c r="L17" s="114">
        <v>606</v>
      </c>
      <c r="M17" s="116">
        <v>606</v>
      </c>
      <c r="N17" s="115">
        <v>245</v>
      </c>
      <c r="O17" s="114">
        <v>1613</v>
      </c>
      <c r="P17" s="116">
        <v>1746</v>
      </c>
      <c r="Q17" s="115">
        <v>90</v>
      </c>
      <c r="R17" s="114">
        <v>159</v>
      </c>
      <c r="S17" s="116">
        <v>390</v>
      </c>
      <c r="T17" s="116">
        <v>988</v>
      </c>
      <c r="U17" s="116">
        <v>1045</v>
      </c>
      <c r="V17" s="116">
        <v>579</v>
      </c>
      <c r="W17" s="115">
        <v>288</v>
      </c>
      <c r="X17" s="114">
        <v>1429</v>
      </c>
      <c r="Y17" s="116">
        <v>832</v>
      </c>
      <c r="Z17" s="116">
        <v>133</v>
      </c>
      <c r="AA17" s="116">
        <v>15</v>
      </c>
      <c r="AB17" s="115">
        <v>1040</v>
      </c>
      <c r="AC17" s="114">
        <v>3387</v>
      </c>
      <c r="AD17" s="116">
        <v>19</v>
      </c>
      <c r="AE17" s="116">
        <v>31</v>
      </c>
      <c r="AF17" s="116">
        <v>12</v>
      </c>
      <c r="AG17" s="386"/>
    </row>
    <row r="18" spans="1:33" x14ac:dyDescent="0.2">
      <c r="A18" s="39" t="s">
        <v>48</v>
      </c>
      <c r="B18" s="127">
        <v>8272</v>
      </c>
      <c r="C18" s="127">
        <v>22958</v>
      </c>
      <c r="D18" s="114">
        <v>2600</v>
      </c>
      <c r="E18" s="115">
        <v>5672</v>
      </c>
      <c r="F18" s="114">
        <v>1231</v>
      </c>
      <c r="G18" s="115">
        <v>1004</v>
      </c>
      <c r="H18" s="114">
        <v>1181</v>
      </c>
      <c r="I18" s="116">
        <v>696</v>
      </c>
      <c r="J18" s="115">
        <v>425</v>
      </c>
      <c r="K18" s="127">
        <v>311</v>
      </c>
      <c r="L18" s="114">
        <v>1353</v>
      </c>
      <c r="M18" s="116">
        <v>1413</v>
      </c>
      <c r="N18" s="115">
        <v>658</v>
      </c>
      <c r="O18" s="114">
        <v>3754</v>
      </c>
      <c r="P18" s="116">
        <v>4341</v>
      </c>
      <c r="Q18" s="115">
        <v>177</v>
      </c>
      <c r="R18" s="114">
        <v>562</v>
      </c>
      <c r="S18" s="116">
        <v>1021</v>
      </c>
      <c r="T18" s="116">
        <v>2453</v>
      </c>
      <c r="U18" s="116">
        <v>2405</v>
      </c>
      <c r="V18" s="116">
        <v>1242</v>
      </c>
      <c r="W18" s="115">
        <v>589</v>
      </c>
      <c r="X18" s="114">
        <v>3587</v>
      </c>
      <c r="Y18" s="116">
        <v>1726</v>
      </c>
      <c r="Z18" s="116">
        <v>313</v>
      </c>
      <c r="AA18" s="116">
        <v>65</v>
      </c>
      <c r="AB18" s="115">
        <v>2581</v>
      </c>
      <c r="AC18" s="114">
        <v>8189</v>
      </c>
      <c r="AD18" s="116">
        <v>11</v>
      </c>
      <c r="AE18" s="116">
        <v>48</v>
      </c>
      <c r="AF18" s="116">
        <v>23</v>
      </c>
      <c r="AG18" s="386"/>
    </row>
    <row r="19" spans="1:33" x14ac:dyDescent="0.2">
      <c r="A19" s="39" t="s">
        <v>49</v>
      </c>
      <c r="B19" s="127">
        <v>11521</v>
      </c>
      <c r="C19" s="127">
        <v>27935</v>
      </c>
      <c r="D19" s="114">
        <v>3988</v>
      </c>
      <c r="E19" s="115">
        <v>7533</v>
      </c>
      <c r="F19" s="114">
        <v>2651</v>
      </c>
      <c r="G19" s="115">
        <v>2138</v>
      </c>
      <c r="H19" s="114">
        <v>1691</v>
      </c>
      <c r="I19" s="116">
        <v>1075</v>
      </c>
      <c r="J19" s="115">
        <v>820</v>
      </c>
      <c r="K19" s="127">
        <v>573</v>
      </c>
      <c r="L19" s="114">
        <v>889</v>
      </c>
      <c r="M19" s="116">
        <v>934</v>
      </c>
      <c r="N19" s="115">
        <v>750</v>
      </c>
      <c r="O19" s="114">
        <v>3197</v>
      </c>
      <c r="P19" s="116">
        <v>7877</v>
      </c>
      <c r="Q19" s="115">
        <v>447</v>
      </c>
      <c r="R19" s="114">
        <v>743</v>
      </c>
      <c r="S19" s="116">
        <v>1379</v>
      </c>
      <c r="T19" s="116">
        <v>2670</v>
      </c>
      <c r="U19" s="116">
        <v>2865</v>
      </c>
      <c r="V19" s="116">
        <v>2248</v>
      </c>
      <c r="W19" s="115">
        <v>1616</v>
      </c>
      <c r="X19" s="114">
        <v>2841</v>
      </c>
      <c r="Y19" s="116">
        <v>3189</v>
      </c>
      <c r="Z19" s="116">
        <v>937</v>
      </c>
      <c r="AA19" s="116">
        <v>115</v>
      </c>
      <c r="AB19" s="115">
        <v>4439</v>
      </c>
      <c r="AC19" s="114">
        <v>11490</v>
      </c>
      <c r="AD19" s="116" t="s">
        <v>261</v>
      </c>
      <c r="AE19" s="116">
        <v>8</v>
      </c>
      <c r="AF19" s="116">
        <v>15</v>
      </c>
      <c r="AG19" s="386"/>
    </row>
    <row r="20" spans="1:33" x14ac:dyDescent="0.2">
      <c r="A20" s="39" t="s">
        <v>50</v>
      </c>
      <c r="B20" s="127">
        <v>22318</v>
      </c>
      <c r="C20" s="127">
        <v>55529</v>
      </c>
      <c r="D20" s="114">
        <v>7427</v>
      </c>
      <c r="E20" s="115">
        <v>14891</v>
      </c>
      <c r="F20" s="114">
        <v>4432</v>
      </c>
      <c r="G20" s="115">
        <v>3520</v>
      </c>
      <c r="H20" s="114">
        <v>2935</v>
      </c>
      <c r="I20" s="116">
        <v>1613</v>
      </c>
      <c r="J20" s="115">
        <v>899</v>
      </c>
      <c r="K20" s="127">
        <v>1292</v>
      </c>
      <c r="L20" s="114">
        <v>3245</v>
      </c>
      <c r="M20" s="116">
        <v>2981</v>
      </c>
      <c r="N20" s="115">
        <v>1401</v>
      </c>
      <c r="O20" s="114">
        <v>8940</v>
      </c>
      <c r="P20" s="116">
        <v>12738</v>
      </c>
      <c r="Q20" s="115">
        <v>640</v>
      </c>
      <c r="R20" s="114">
        <v>2268</v>
      </c>
      <c r="S20" s="116">
        <v>2835</v>
      </c>
      <c r="T20" s="116">
        <v>5615</v>
      </c>
      <c r="U20" s="116">
        <v>5643</v>
      </c>
      <c r="V20" s="116">
        <v>3905</v>
      </c>
      <c r="W20" s="115">
        <v>2052</v>
      </c>
      <c r="X20" s="114">
        <v>6943</v>
      </c>
      <c r="Y20" s="116">
        <v>5421</v>
      </c>
      <c r="Z20" s="116">
        <v>1110</v>
      </c>
      <c r="AA20" s="116">
        <v>756</v>
      </c>
      <c r="AB20" s="115">
        <v>8088</v>
      </c>
      <c r="AC20" s="114">
        <v>21981</v>
      </c>
      <c r="AD20" s="116">
        <v>177</v>
      </c>
      <c r="AE20" s="116">
        <v>79</v>
      </c>
      <c r="AF20" s="116">
        <v>76</v>
      </c>
      <c r="AG20" s="386"/>
    </row>
    <row r="21" spans="1:33" x14ac:dyDescent="0.2">
      <c r="A21" s="39" t="s">
        <v>51</v>
      </c>
      <c r="B21" s="127">
        <v>2673</v>
      </c>
      <c r="C21" s="127">
        <v>7008</v>
      </c>
      <c r="D21" s="114">
        <v>881</v>
      </c>
      <c r="E21" s="115">
        <v>1792</v>
      </c>
      <c r="F21" s="114">
        <v>443</v>
      </c>
      <c r="G21" s="115">
        <v>347</v>
      </c>
      <c r="H21" s="114">
        <v>403</v>
      </c>
      <c r="I21" s="116">
        <v>174</v>
      </c>
      <c r="J21" s="115">
        <v>80</v>
      </c>
      <c r="K21" s="127">
        <v>126</v>
      </c>
      <c r="L21" s="114">
        <v>468</v>
      </c>
      <c r="M21" s="116">
        <v>455</v>
      </c>
      <c r="N21" s="115">
        <v>177</v>
      </c>
      <c r="O21" s="114">
        <v>1229</v>
      </c>
      <c r="P21" s="116">
        <v>1379</v>
      </c>
      <c r="Q21" s="115">
        <v>65</v>
      </c>
      <c r="R21" s="114">
        <v>161</v>
      </c>
      <c r="S21" s="116">
        <v>280</v>
      </c>
      <c r="T21" s="116">
        <v>755</v>
      </c>
      <c r="U21" s="116">
        <v>803</v>
      </c>
      <c r="V21" s="116">
        <v>459</v>
      </c>
      <c r="W21" s="115">
        <v>215</v>
      </c>
      <c r="X21" s="114">
        <v>1045</v>
      </c>
      <c r="Y21" s="116">
        <v>639</v>
      </c>
      <c r="Z21" s="116">
        <v>110</v>
      </c>
      <c r="AA21" s="116">
        <v>20</v>
      </c>
      <c r="AB21" s="115">
        <v>859</v>
      </c>
      <c r="AC21" s="114">
        <v>2623</v>
      </c>
      <c r="AD21" s="116">
        <v>18</v>
      </c>
      <c r="AE21" s="116">
        <v>19</v>
      </c>
      <c r="AF21" s="116">
        <v>12</v>
      </c>
      <c r="AG21" s="386"/>
    </row>
    <row r="22" spans="1:33" x14ac:dyDescent="0.2">
      <c r="A22" s="39" t="s">
        <v>52</v>
      </c>
      <c r="B22" s="127">
        <v>3263</v>
      </c>
      <c r="C22" s="127">
        <v>8393</v>
      </c>
      <c r="D22" s="114">
        <v>1083</v>
      </c>
      <c r="E22" s="115">
        <v>2180</v>
      </c>
      <c r="F22" s="114">
        <v>591</v>
      </c>
      <c r="G22" s="115">
        <v>425</v>
      </c>
      <c r="H22" s="114">
        <v>386</v>
      </c>
      <c r="I22" s="116">
        <v>219</v>
      </c>
      <c r="J22" s="115">
        <v>101</v>
      </c>
      <c r="K22" s="127">
        <v>236</v>
      </c>
      <c r="L22" s="114">
        <v>580</v>
      </c>
      <c r="M22" s="116">
        <v>527</v>
      </c>
      <c r="N22" s="115">
        <v>198</v>
      </c>
      <c r="O22" s="114">
        <v>1542</v>
      </c>
      <c r="P22" s="116">
        <v>1622</v>
      </c>
      <c r="Q22" s="115">
        <v>99</v>
      </c>
      <c r="R22" s="114">
        <v>187</v>
      </c>
      <c r="S22" s="116">
        <v>375</v>
      </c>
      <c r="T22" s="116">
        <v>932</v>
      </c>
      <c r="U22" s="116">
        <v>887</v>
      </c>
      <c r="V22" s="116">
        <v>596</v>
      </c>
      <c r="W22" s="115">
        <v>286</v>
      </c>
      <c r="X22" s="114">
        <v>1081</v>
      </c>
      <c r="Y22" s="116">
        <v>817</v>
      </c>
      <c r="Z22" s="116">
        <v>135</v>
      </c>
      <c r="AA22" s="116">
        <v>7</v>
      </c>
      <c r="AB22" s="115">
        <v>1223</v>
      </c>
      <c r="AC22" s="114">
        <v>3211</v>
      </c>
      <c r="AD22" s="116">
        <v>33</v>
      </c>
      <c r="AE22" s="116">
        <v>7</v>
      </c>
      <c r="AF22" s="116">
        <v>11</v>
      </c>
      <c r="AG22" s="386"/>
    </row>
    <row r="23" spans="1:33" x14ac:dyDescent="0.2">
      <c r="A23" s="39" t="s">
        <v>53</v>
      </c>
      <c r="B23" s="127">
        <v>1580</v>
      </c>
      <c r="C23" s="127">
        <v>4536</v>
      </c>
      <c r="D23" s="114">
        <v>498</v>
      </c>
      <c r="E23" s="115">
        <v>1082</v>
      </c>
      <c r="F23" s="114">
        <v>256</v>
      </c>
      <c r="G23" s="115">
        <v>184</v>
      </c>
      <c r="H23" s="114">
        <v>176</v>
      </c>
      <c r="I23" s="116">
        <v>147</v>
      </c>
      <c r="J23" s="115">
        <v>102</v>
      </c>
      <c r="K23" s="127">
        <v>73</v>
      </c>
      <c r="L23" s="114">
        <v>227</v>
      </c>
      <c r="M23" s="116">
        <v>232</v>
      </c>
      <c r="N23" s="115">
        <v>183</v>
      </c>
      <c r="O23" s="114">
        <v>715</v>
      </c>
      <c r="P23" s="116">
        <v>815</v>
      </c>
      <c r="Q23" s="115">
        <v>50</v>
      </c>
      <c r="R23" s="114">
        <v>88</v>
      </c>
      <c r="S23" s="116">
        <v>209</v>
      </c>
      <c r="T23" s="116">
        <v>463</v>
      </c>
      <c r="U23" s="116">
        <v>426</v>
      </c>
      <c r="V23" s="116">
        <v>261</v>
      </c>
      <c r="W23" s="115">
        <v>133</v>
      </c>
      <c r="X23" s="114">
        <v>573</v>
      </c>
      <c r="Y23" s="116">
        <v>338</v>
      </c>
      <c r="Z23" s="116">
        <v>64</v>
      </c>
      <c r="AA23" s="116" t="s">
        <v>261</v>
      </c>
      <c r="AB23" s="115">
        <v>602</v>
      </c>
      <c r="AC23" s="114">
        <v>1560</v>
      </c>
      <c r="AD23" s="116">
        <v>13</v>
      </c>
      <c r="AE23" s="116" t="s">
        <v>261</v>
      </c>
      <c r="AF23" s="116" t="s">
        <v>261</v>
      </c>
      <c r="AG23" s="386"/>
    </row>
    <row r="24" spans="1:33" x14ac:dyDescent="0.2">
      <c r="A24" s="39" t="s">
        <v>54</v>
      </c>
      <c r="B24" s="127">
        <v>2102</v>
      </c>
      <c r="C24" s="127">
        <v>5474</v>
      </c>
      <c r="D24" s="114">
        <v>835</v>
      </c>
      <c r="E24" s="115">
        <v>1267</v>
      </c>
      <c r="F24" s="114">
        <v>468</v>
      </c>
      <c r="G24" s="115">
        <v>261</v>
      </c>
      <c r="H24" s="114">
        <v>191</v>
      </c>
      <c r="I24" s="116">
        <v>130</v>
      </c>
      <c r="J24" s="115">
        <v>68</v>
      </c>
      <c r="K24" s="127">
        <v>154</v>
      </c>
      <c r="L24" s="114">
        <v>327</v>
      </c>
      <c r="M24" s="116">
        <v>311</v>
      </c>
      <c r="N24" s="115">
        <v>192</v>
      </c>
      <c r="O24" s="114">
        <v>985</v>
      </c>
      <c r="P24" s="116">
        <v>1055</v>
      </c>
      <c r="Q24" s="115">
        <v>62</v>
      </c>
      <c r="R24" s="114">
        <v>136</v>
      </c>
      <c r="S24" s="116">
        <v>264</v>
      </c>
      <c r="T24" s="116">
        <v>553</v>
      </c>
      <c r="U24" s="116">
        <v>564</v>
      </c>
      <c r="V24" s="116">
        <v>395</v>
      </c>
      <c r="W24" s="115">
        <v>190</v>
      </c>
      <c r="X24" s="114">
        <v>573</v>
      </c>
      <c r="Y24" s="116">
        <v>474</v>
      </c>
      <c r="Z24" s="116">
        <v>67</v>
      </c>
      <c r="AA24" s="116">
        <v>9</v>
      </c>
      <c r="AB24" s="115">
        <v>979</v>
      </c>
      <c r="AC24" s="114">
        <v>2056</v>
      </c>
      <c r="AD24" s="116">
        <v>41</v>
      </c>
      <c r="AE24" s="116">
        <v>5</v>
      </c>
      <c r="AF24" s="116">
        <v>0</v>
      </c>
      <c r="AG24" s="386"/>
    </row>
    <row r="25" spans="1:33" x14ac:dyDescent="0.2">
      <c r="A25" s="39" t="s">
        <v>55</v>
      </c>
      <c r="B25" s="127">
        <v>16747</v>
      </c>
      <c r="C25" s="127">
        <v>44546</v>
      </c>
      <c r="D25" s="114">
        <v>5450</v>
      </c>
      <c r="E25" s="115">
        <v>11297</v>
      </c>
      <c r="F25" s="114">
        <v>3120</v>
      </c>
      <c r="G25" s="115">
        <v>2391</v>
      </c>
      <c r="H25" s="114">
        <v>2234</v>
      </c>
      <c r="I25" s="116">
        <v>1475</v>
      </c>
      <c r="J25" s="115">
        <v>1189</v>
      </c>
      <c r="K25" s="127">
        <v>898</v>
      </c>
      <c r="L25" s="114">
        <v>2182</v>
      </c>
      <c r="M25" s="116">
        <v>2036</v>
      </c>
      <c r="N25" s="115">
        <v>1222</v>
      </c>
      <c r="O25" s="114">
        <v>6429</v>
      </c>
      <c r="P25" s="116">
        <v>9810</v>
      </c>
      <c r="Q25" s="115">
        <v>508</v>
      </c>
      <c r="R25" s="114">
        <v>1203</v>
      </c>
      <c r="S25" s="116">
        <v>2162</v>
      </c>
      <c r="T25" s="116">
        <v>4406</v>
      </c>
      <c r="U25" s="116">
        <v>4333</v>
      </c>
      <c r="V25" s="116">
        <v>2969</v>
      </c>
      <c r="W25" s="115">
        <v>1674</v>
      </c>
      <c r="X25" s="114">
        <v>4915</v>
      </c>
      <c r="Y25" s="116">
        <v>3322</v>
      </c>
      <c r="Z25" s="116">
        <v>867</v>
      </c>
      <c r="AA25" s="116">
        <v>125</v>
      </c>
      <c r="AB25" s="115">
        <v>7518</v>
      </c>
      <c r="AC25" s="114">
        <v>16626</v>
      </c>
      <c r="AD25" s="116">
        <v>38</v>
      </c>
      <c r="AE25" s="116">
        <v>49</v>
      </c>
      <c r="AF25" s="116">
        <v>28</v>
      </c>
      <c r="AG25" s="386"/>
    </row>
    <row r="26" spans="1:33" x14ac:dyDescent="0.2">
      <c r="A26" s="39" t="s">
        <v>56</v>
      </c>
      <c r="B26" s="127">
        <v>11505</v>
      </c>
      <c r="C26" s="127">
        <v>29323</v>
      </c>
      <c r="D26" s="114">
        <v>3839</v>
      </c>
      <c r="E26" s="115">
        <v>7666</v>
      </c>
      <c r="F26" s="114">
        <v>2479</v>
      </c>
      <c r="G26" s="115">
        <v>1735</v>
      </c>
      <c r="H26" s="114">
        <v>1607</v>
      </c>
      <c r="I26" s="116">
        <v>970</v>
      </c>
      <c r="J26" s="115">
        <v>778</v>
      </c>
      <c r="K26" s="127">
        <v>561</v>
      </c>
      <c r="L26" s="114">
        <v>1252</v>
      </c>
      <c r="M26" s="116">
        <v>1265</v>
      </c>
      <c r="N26" s="115">
        <v>858</v>
      </c>
      <c r="O26" s="114">
        <v>3960</v>
      </c>
      <c r="P26" s="116">
        <v>7204</v>
      </c>
      <c r="Q26" s="115">
        <v>341</v>
      </c>
      <c r="R26" s="114">
        <v>917</v>
      </c>
      <c r="S26" s="116">
        <v>1507</v>
      </c>
      <c r="T26" s="116">
        <v>2926</v>
      </c>
      <c r="U26" s="116">
        <v>2874</v>
      </c>
      <c r="V26" s="116">
        <v>2111</v>
      </c>
      <c r="W26" s="115">
        <v>1170</v>
      </c>
      <c r="X26" s="114">
        <v>3076</v>
      </c>
      <c r="Y26" s="116">
        <v>2385</v>
      </c>
      <c r="Z26" s="116">
        <v>607</v>
      </c>
      <c r="AA26" s="116">
        <v>161</v>
      </c>
      <c r="AB26" s="115">
        <v>5276</v>
      </c>
      <c r="AC26" s="114">
        <v>11382</v>
      </c>
      <c r="AD26" s="116">
        <v>62</v>
      </c>
      <c r="AE26" s="116">
        <v>30</v>
      </c>
      <c r="AF26" s="116">
        <v>25</v>
      </c>
      <c r="AG26" s="386"/>
    </row>
    <row r="27" spans="1:33" x14ac:dyDescent="0.2">
      <c r="A27" s="39" t="s">
        <v>57</v>
      </c>
      <c r="B27" s="127">
        <v>45019</v>
      </c>
      <c r="C27" s="127">
        <v>103420</v>
      </c>
      <c r="D27" s="114">
        <v>15462</v>
      </c>
      <c r="E27" s="115">
        <v>29557</v>
      </c>
      <c r="F27" s="114">
        <v>9975</v>
      </c>
      <c r="G27" s="115">
        <v>9991</v>
      </c>
      <c r="H27" s="114">
        <v>5808</v>
      </c>
      <c r="I27" s="116">
        <v>3302</v>
      </c>
      <c r="J27" s="115">
        <v>2334</v>
      </c>
      <c r="K27" s="127">
        <v>2185</v>
      </c>
      <c r="L27" s="114">
        <v>4763</v>
      </c>
      <c r="M27" s="116">
        <v>4276</v>
      </c>
      <c r="N27" s="115">
        <v>2385</v>
      </c>
      <c r="O27" s="114">
        <v>13856</v>
      </c>
      <c r="P27" s="116">
        <v>29492</v>
      </c>
      <c r="Q27" s="115">
        <v>1671</v>
      </c>
      <c r="R27" s="114">
        <v>5633</v>
      </c>
      <c r="S27" s="116">
        <v>5226</v>
      </c>
      <c r="T27" s="116">
        <v>10349</v>
      </c>
      <c r="U27" s="116">
        <v>10800</v>
      </c>
      <c r="V27" s="116">
        <v>7243</v>
      </c>
      <c r="W27" s="115">
        <v>5768</v>
      </c>
      <c r="X27" s="114">
        <v>14269</v>
      </c>
      <c r="Y27" s="116">
        <v>8936</v>
      </c>
      <c r="Z27" s="116">
        <v>3535</v>
      </c>
      <c r="AA27" s="116">
        <v>3149</v>
      </c>
      <c r="AB27" s="115">
        <v>15130</v>
      </c>
      <c r="AC27" s="114">
        <v>44702</v>
      </c>
      <c r="AD27" s="116">
        <v>39</v>
      </c>
      <c r="AE27" s="116">
        <v>169</v>
      </c>
      <c r="AF27" s="116">
        <v>89</v>
      </c>
      <c r="AG27" s="386"/>
    </row>
    <row r="28" spans="1:33" x14ac:dyDescent="0.2">
      <c r="A28" s="39" t="s">
        <v>64</v>
      </c>
      <c r="B28" s="127">
        <v>8697</v>
      </c>
      <c r="C28" s="127">
        <v>23503</v>
      </c>
      <c r="D28" s="114">
        <v>2711</v>
      </c>
      <c r="E28" s="115">
        <v>5986</v>
      </c>
      <c r="F28" s="114">
        <v>1453</v>
      </c>
      <c r="G28" s="115">
        <v>1071</v>
      </c>
      <c r="H28" s="114">
        <v>1223</v>
      </c>
      <c r="I28" s="116">
        <v>753</v>
      </c>
      <c r="J28" s="115">
        <v>486</v>
      </c>
      <c r="K28" s="127">
        <v>362</v>
      </c>
      <c r="L28" s="114">
        <v>1406</v>
      </c>
      <c r="M28" s="116">
        <v>1317</v>
      </c>
      <c r="N28" s="115">
        <v>626</v>
      </c>
      <c r="O28" s="114">
        <v>3732</v>
      </c>
      <c r="P28" s="116">
        <v>4759</v>
      </c>
      <c r="Q28" s="115">
        <v>206</v>
      </c>
      <c r="R28" s="114">
        <v>612</v>
      </c>
      <c r="S28" s="116">
        <v>1145</v>
      </c>
      <c r="T28" s="116">
        <v>2462</v>
      </c>
      <c r="U28" s="116">
        <v>2455</v>
      </c>
      <c r="V28" s="116">
        <v>1411</v>
      </c>
      <c r="W28" s="115">
        <v>612</v>
      </c>
      <c r="X28" s="114">
        <v>3464</v>
      </c>
      <c r="Y28" s="116">
        <v>1682</v>
      </c>
      <c r="Z28" s="116">
        <v>304</v>
      </c>
      <c r="AA28" s="116">
        <v>77</v>
      </c>
      <c r="AB28" s="115">
        <v>3170</v>
      </c>
      <c r="AC28" s="114">
        <v>8592</v>
      </c>
      <c r="AD28" s="116">
        <v>25</v>
      </c>
      <c r="AE28" s="116">
        <v>60</v>
      </c>
      <c r="AF28" s="116">
        <v>17</v>
      </c>
      <c r="AG28" s="386"/>
    </row>
    <row r="29" spans="1:33" x14ac:dyDescent="0.2">
      <c r="A29" s="39" t="s">
        <v>65</v>
      </c>
      <c r="B29" s="127">
        <v>1894</v>
      </c>
      <c r="C29" s="127">
        <v>4886</v>
      </c>
      <c r="D29" s="114">
        <v>750</v>
      </c>
      <c r="E29" s="115">
        <v>1144</v>
      </c>
      <c r="F29" s="114">
        <v>442</v>
      </c>
      <c r="G29" s="115">
        <v>233</v>
      </c>
      <c r="H29" s="114">
        <v>201</v>
      </c>
      <c r="I29" s="116">
        <v>131</v>
      </c>
      <c r="J29" s="115">
        <v>75</v>
      </c>
      <c r="K29" s="127">
        <v>115</v>
      </c>
      <c r="L29" s="114">
        <v>286</v>
      </c>
      <c r="M29" s="116">
        <v>238</v>
      </c>
      <c r="N29" s="115">
        <v>173</v>
      </c>
      <c r="O29" s="114">
        <v>813</v>
      </c>
      <c r="P29" s="116">
        <v>1026</v>
      </c>
      <c r="Q29" s="115">
        <v>55</v>
      </c>
      <c r="R29" s="114">
        <v>117</v>
      </c>
      <c r="S29" s="116">
        <v>195</v>
      </c>
      <c r="T29" s="116">
        <v>473</v>
      </c>
      <c r="U29" s="116">
        <v>541</v>
      </c>
      <c r="V29" s="116">
        <v>392</v>
      </c>
      <c r="W29" s="115">
        <v>176</v>
      </c>
      <c r="X29" s="114">
        <v>520</v>
      </c>
      <c r="Y29" s="116">
        <v>453</v>
      </c>
      <c r="Z29" s="116">
        <v>70</v>
      </c>
      <c r="AA29" s="116">
        <v>10</v>
      </c>
      <c r="AB29" s="115">
        <v>841</v>
      </c>
      <c r="AC29" s="114">
        <v>1861</v>
      </c>
      <c r="AD29" s="116">
        <v>27</v>
      </c>
      <c r="AE29" s="116" t="s">
        <v>261</v>
      </c>
      <c r="AF29" s="116" t="s">
        <v>261</v>
      </c>
      <c r="AG29" s="386"/>
    </row>
    <row r="30" spans="1:33" x14ac:dyDescent="0.2">
      <c r="A30" s="39" t="s">
        <v>66</v>
      </c>
      <c r="B30" s="127">
        <v>6121</v>
      </c>
      <c r="C30" s="127">
        <v>16530</v>
      </c>
      <c r="D30" s="114">
        <v>2010</v>
      </c>
      <c r="E30" s="115">
        <v>4111</v>
      </c>
      <c r="F30" s="114">
        <v>1059</v>
      </c>
      <c r="G30" s="115">
        <v>781</v>
      </c>
      <c r="H30" s="114">
        <v>779</v>
      </c>
      <c r="I30" s="116">
        <v>536</v>
      </c>
      <c r="J30" s="115">
        <v>307</v>
      </c>
      <c r="K30" s="127">
        <v>312</v>
      </c>
      <c r="L30" s="114">
        <v>909</v>
      </c>
      <c r="M30" s="116">
        <v>950</v>
      </c>
      <c r="N30" s="115">
        <v>488</v>
      </c>
      <c r="O30" s="114">
        <v>2665</v>
      </c>
      <c r="P30" s="116">
        <v>3299</v>
      </c>
      <c r="Q30" s="115">
        <v>157</v>
      </c>
      <c r="R30" s="114">
        <v>390</v>
      </c>
      <c r="S30" s="116">
        <v>775</v>
      </c>
      <c r="T30" s="116">
        <v>1617</v>
      </c>
      <c r="U30" s="116">
        <v>1766</v>
      </c>
      <c r="V30" s="116">
        <v>1086</v>
      </c>
      <c r="W30" s="115">
        <v>487</v>
      </c>
      <c r="X30" s="114">
        <v>2147</v>
      </c>
      <c r="Y30" s="116">
        <v>1362</v>
      </c>
      <c r="Z30" s="116">
        <v>241</v>
      </c>
      <c r="AA30" s="116">
        <v>28</v>
      </c>
      <c r="AB30" s="115">
        <v>2343</v>
      </c>
      <c r="AC30" s="114">
        <v>6057</v>
      </c>
      <c r="AD30" s="116">
        <v>26</v>
      </c>
      <c r="AE30" s="116">
        <v>24</v>
      </c>
      <c r="AF30" s="116">
        <v>12</v>
      </c>
      <c r="AG30" s="386"/>
    </row>
    <row r="31" spans="1:33" x14ac:dyDescent="0.2">
      <c r="A31" s="39" t="s">
        <v>58</v>
      </c>
      <c r="B31" s="127">
        <v>11217</v>
      </c>
      <c r="C31" s="127">
        <v>27711</v>
      </c>
      <c r="D31" s="114">
        <v>4014</v>
      </c>
      <c r="E31" s="115">
        <v>7203</v>
      </c>
      <c r="F31" s="114">
        <v>2387</v>
      </c>
      <c r="G31" s="115">
        <v>1650</v>
      </c>
      <c r="H31" s="114">
        <v>1372</v>
      </c>
      <c r="I31" s="116">
        <v>798</v>
      </c>
      <c r="J31" s="115">
        <v>383</v>
      </c>
      <c r="K31" s="127">
        <v>781</v>
      </c>
      <c r="L31" s="114">
        <v>1629</v>
      </c>
      <c r="M31" s="116">
        <v>1525</v>
      </c>
      <c r="N31" s="115">
        <v>692</v>
      </c>
      <c r="O31" s="114">
        <v>4643</v>
      </c>
      <c r="P31" s="116">
        <v>6197</v>
      </c>
      <c r="Q31" s="115">
        <v>377</v>
      </c>
      <c r="R31" s="114">
        <v>718</v>
      </c>
      <c r="S31" s="116">
        <v>1359</v>
      </c>
      <c r="T31" s="116">
        <v>2872</v>
      </c>
      <c r="U31" s="116">
        <v>2976</v>
      </c>
      <c r="V31" s="116">
        <v>2072</v>
      </c>
      <c r="W31" s="115">
        <v>1220</v>
      </c>
      <c r="X31" s="114">
        <v>3181</v>
      </c>
      <c r="Y31" s="116">
        <v>3197</v>
      </c>
      <c r="Z31" s="116">
        <v>693</v>
      </c>
      <c r="AA31" s="116">
        <v>56</v>
      </c>
      <c r="AB31" s="115">
        <v>4090</v>
      </c>
      <c r="AC31" s="114">
        <v>11061</v>
      </c>
      <c r="AD31" s="116">
        <v>100</v>
      </c>
      <c r="AE31" s="116">
        <v>18</v>
      </c>
      <c r="AF31" s="116">
        <v>34</v>
      </c>
      <c r="AG31" s="386"/>
    </row>
    <row r="32" spans="1:33" x14ac:dyDescent="0.2">
      <c r="A32" s="39" t="s">
        <v>59</v>
      </c>
      <c r="B32" s="127">
        <v>9329</v>
      </c>
      <c r="C32" s="127">
        <v>23936</v>
      </c>
      <c r="D32" s="114">
        <v>3307</v>
      </c>
      <c r="E32" s="115">
        <v>6022</v>
      </c>
      <c r="F32" s="114">
        <v>1885</v>
      </c>
      <c r="G32" s="115">
        <v>1189</v>
      </c>
      <c r="H32" s="114">
        <v>1225</v>
      </c>
      <c r="I32" s="116">
        <v>668</v>
      </c>
      <c r="J32" s="115">
        <v>317</v>
      </c>
      <c r="K32" s="127">
        <v>506</v>
      </c>
      <c r="L32" s="114">
        <v>1500</v>
      </c>
      <c r="M32" s="116">
        <v>1394</v>
      </c>
      <c r="N32" s="115">
        <v>645</v>
      </c>
      <c r="O32" s="114">
        <v>4056</v>
      </c>
      <c r="P32" s="116">
        <v>5083</v>
      </c>
      <c r="Q32" s="115">
        <v>190</v>
      </c>
      <c r="R32" s="114">
        <v>512</v>
      </c>
      <c r="S32" s="116">
        <v>1129</v>
      </c>
      <c r="T32" s="116">
        <v>2635</v>
      </c>
      <c r="U32" s="116">
        <v>2764</v>
      </c>
      <c r="V32" s="116">
        <v>1608</v>
      </c>
      <c r="W32" s="115">
        <v>681</v>
      </c>
      <c r="X32" s="114">
        <v>3102</v>
      </c>
      <c r="Y32" s="116">
        <v>2641</v>
      </c>
      <c r="Z32" s="116">
        <v>270</v>
      </c>
      <c r="AA32" s="116">
        <v>37</v>
      </c>
      <c r="AB32" s="115">
        <v>3279</v>
      </c>
      <c r="AC32" s="114">
        <v>9226</v>
      </c>
      <c r="AD32" s="116">
        <v>43</v>
      </c>
      <c r="AE32" s="116">
        <v>48</v>
      </c>
      <c r="AF32" s="116">
        <v>11</v>
      </c>
      <c r="AG32" s="386"/>
    </row>
    <row r="33" spans="1:34" x14ac:dyDescent="0.2">
      <c r="A33" s="39" t="s">
        <v>60</v>
      </c>
      <c r="B33" s="127">
        <v>15970</v>
      </c>
      <c r="C33" s="127">
        <v>42376</v>
      </c>
      <c r="D33" s="114">
        <v>5112</v>
      </c>
      <c r="E33" s="115">
        <v>10858</v>
      </c>
      <c r="F33" s="114">
        <v>3061</v>
      </c>
      <c r="G33" s="115">
        <v>2153</v>
      </c>
      <c r="H33" s="114">
        <v>2214</v>
      </c>
      <c r="I33" s="116">
        <v>1355</v>
      </c>
      <c r="J33" s="115">
        <v>1004</v>
      </c>
      <c r="K33" s="127">
        <v>824</v>
      </c>
      <c r="L33" s="114">
        <v>2097</v>
      </c>
      <c r="M33" s="116">
        <v>2090</v>
      </c>
      <c r="N33" s="115">
        <v>1172</v>
      </c>
      <c r="O33" s="114">
        <v>6213</v>
      </c>
      <c r="P33" s="116">
        <v>9343</v>
      </c>
      <c r="Q33" s="115">
        <v>414</v>
      </c>
      <c r="R33" s="114">
        <v>1197</v>
      </c>
      <c r="S33" s="116">
        <v>2108</v>
      </c>
      <c r="T33" s="116">
        <v>4264</v>
      </c>
      <c r="U33" s="116">
        <v>4364</v>
      </c>
      <c r="V33" s="116">
        <v>2638</v>
      </c>
      <c r="W33" s="115">
        <v>1399</v>
      </c>
      <c r="X33" s="114">
        <v>4454</v>
      </c>
      <c r="Y33" s="116">
        <v>4258</v>
      </c>
      <c r="Z33" s="116">
        <v>619</v>
      </c>
      <c r="AA33" s="116">
        <v>121</v>
      </c>
      <c r="AB33" s="115">
        <v>6518</v>
      </c>
      <c r="AC33" s="114">
        <v>15848</v>
      </c>
      <c r="AD33" s="116">
        <v>52</v>
      </c>
      <c r="AE33" s="116">
        <v>37</v>
      </c>
      <c r="AF33" s="116">
        <v>29</v>
      </c>
      <c r="AG33" s="386"/>
    </row>
    <row r="34" spans="1:34" x14ac:dyDescent="0.2">
      <c r="A34" s="39" t="s">
        <v>61</v>
      </c>
      <c r="B34" s="127">
        <v>27779</v>
      </c>
      <c r="C34" s="127">
        <v>71196</v>
      </c>
      <c r="D34" s="114">
        <v>9927</v>
      </c>
      <c r="E34" s="115">
        <v>17852</v>
      </c>
      <c r="F34" s="114">
        <v>5709</v>
      </c>
      <c r="G34" s="115">
        <v>3652</v>
      </c>
      <c r="H34" s="114">
        <v>3795</v>
      </c>
      <c r="I34" s="116">
        <v>2055</v>
      </c>
      <c r="J34" s="115">
        <v>989</v>
      </c>
      <c r="K34" s="127">
        <v>1212</v>
      </c>
      <c r="L34" s="114">
        <v>4223</v>
      </c>
      <c r="M34" s="116">
        <v>4260</v>
      </c>
      <c r="N34" s="115">
        <v>1884</v>
      </c>
      <c r="O34" s="114">
        <v>11617</v>
      </c>
      <c r="P34" s="116">
        <v>15593</v>
      </c>
      <c r="Q34" s="115">
        <v>569</v>
      </c>
      <c r="R34" s="114">
        <v>1459</v>
      </c>
      <c r="S34" s="116">
        <v>3074</v>
      </c>
      <c r="T34" s="116">
        <v>7619</v>
      </c>
      <c r="U34" s="116">
        <v>8701</v>
      </c>
      <c r="V34" s="116">
        <v>4861</v>
      </c>
      <c r="W34" s="115">
        <v>2065</v>
      </c>
      <c r="X34" s="114">
        <v>9909</v>
      </c>
      <c r="Y34" s="116">
        <v>6086</v>
      </c>
      <c r="Z34" s="116">
        <v>807</v>
      </c>
      <c r="AA34" s="116">
        <v>138</v>
      </c>
      <c r="AB34" s="115">
        <v>10839</v>
      </c>
      <c r="AC34" s="114">
        <v>27522</v>
      </c>
      <c r="AD34" s="116">
        <v>78</v>
      </c>
      <c r="AE34" s="116">
        <v>114</v>
      </c>
      <c r="AF34" s="116">
        <v>55</v>
      </c>
      <c r="AG34" s="386"/>
    </row>
    <row r="35" spans="1:34" x14ac:dyDescent="0.2">
      <c r="A35" s="39" t="s">
        <v>62</v>
      </c>
      <c r="B35" s="127">
        <v>1461</v>
      </c>
      <c r="C35" s="127">
        <v>3675</v>
      </c>
      <c r="D35" s="114">
        <v>494</v>
      </c>
      <c r="E35" s="115">
        <v>967</v>
      </c>
      <c r="F35" s="114">
        <v>287</v>
      </c>
      <c r="G35" s="115">
        <v>188</v>
      </c>
      <c r="H35" s="114">
        <v>179</v>
      </c>
      <c r="I35" s="116">
        <v>105</v>
      </c>
      <c r="J35" s="115">
        <v>38</v>
      </c>
      <c r="K35" s="127">
        <v>115</v>
      </c>
      <c r="L35" s="114">
        <v>248</v>
      </c>
      <c r="M35" s="116">
        <v>209</v>
      </c>
      <c r="N35" s="115">
        <v>92</v>
      </c>
      <c r="O35" s="114">
        <v>665</v>
      </c>
      <c r="P35" s="116">
        <v>755</v>
      </c>
      <c r="Q35" s="115">
        <v>41</v>
      </c>
      <c r="R35" s="114">
        <v>81</v>
      </c>
      <c r="S35" s="116">
        <v>184</v>
      </c>
      <c r="T35" s="116">
        <v>355</v>
      </c>
      <c r="U35" s="116">
        <v>391</v>
      </c>
      <c r="V35" s="116">
        <v>332</v>
      </c>
      <c r="W35" s="115">
        <v>118</v>
      </c>
      <c r="X35" s="114">
        <v>424</v>
      </c>
      <c r="Y35" s="116">
        <v>481</v>
      </c>
      <c r="Z35" s="116">
        <v>52</v>
      </c>
      <c r="AA35" s="116">
        <v>6</v>
      </c>
      <c r="AB35" s="115">
        <v>498</v>
      </c>
      <c r="AC35" s="114">
        <v>1435</v>
      </c>
      <c r="AD35" s="116">
        <v>20</v>
      </c>
      <c r="AE35" s="116" t="s">
        <v>261</v>
      </c>
      <c r="AF35" s="116" t="s">
        <v>261</v>
      </c>
      <c r="AG35" s="386"/>
    </row>
    <row r="36" spans="1:34" x14ac:dyDescent="0.2">
      <c r="A36" s="39" t="s">
        <v>63</v>
      </c>
      <c r="B36" s="127">
        <v>25147</v>
      </c>
      <c r="C36" s="127">
        <v>60776</v>
      </c>
      <c r="D36" s="114">
        <v>8895</v>
      </c>
      <c r="E36" s="115">
        <v>16252</v>
      </c>
      <c r="F36" s="114">
        <v>5638</v>
      </c>
      <c r="G36" s="115">
        <v>4195</v>
      </c>
      <c r="H36" s="114">
        <v>3317</v>
      </c>
      <c r="I36" s="116">
        <v>1902</v>
      </c>
      <c r="J36" s="115">
        <v>1179</v>
      </c>
      <c r="K36" s="127">
        <v>1362</v>
      </c>
      <c r="L36" s="114">
        <v>3208</v>
      </c>
      <c r="M36" s="116">
        <v>2911</v>
      </c>
      <c r="N36" s="115">
        <v>1435</v>
      </c>
      <c r="O36" s="114">
        <v>8976</v>
      </c>
      <c r="P36" s="116">
        <v>15513</v>
      </c>
      <c r="Q36" s="115">
        <v>658</v>
      </c>
      <c r="R36" s="114">
        <v>1943</v>
      </c>
      <c r="S36" s="116">
        <v>3117</v>
      </c>
      <c r="T36" s="116">
        <v>6411</v>
      </c>
      <c r="U36" s="116">
        <v>6649</v>
      </c>
      <c r="V36" s="116">
        <v>4482</v>
      </c>
      <c r="W36" s="115">
        <v>2545</v>
      </c>
      <c r="X36" s="114">
        <v>7600</v>
      </c>
      <c r="Y36" s="116">
        <v>6208</v>
      </c>
      <c r="Z36" s="116">
        <v>1289</v>
      </c>
      <c r="AA36" s="116">
        <v>563</v>
      </c>
      <c r="AB36" s="115">
        <v>9487</v>
      </c>
      <c r="AC36" s="114">
        <v>24879</v>
      </c>
      <c r="AD36" s="116">
        <v>86</v>
      </c>
      <c r="AE36" s="116">
        <v>97</v>
      </c>
      <c r="AF36" s="116">
        <v>78</v>
      </c>
      <c r="AG36" s="386"/>
    </row>
    <row r="37" spans="1:34" ht="13.5" thickBot="1" x14ac:dyDescent="0.25">
      <c r="A37" s="238" t="s">
        <v>67</v>
      </c>
      <c r="B37" s="239">
        <v>1986</v>
      </c>
      <c r="C37" s="239">
        <v>5040</v>
      </c>
      <c r="D37" s="236">
        <v>696</v>
      </c>
      <c r="E37" s="233">
        <v>1290</v>
      </c>
      <c r="F37" s="236">
        <v>424</v>
      </c>
      <c r="G37" s="233">
        <v>253</v>
      </c>
      <c r="H37" s="236">
        <v>266</v>
      </c>
      <c r="I37" s="232">
        <v>162</v>
      </c>
      <c r="J37" s="233">
        <v>71</v>
      </c>
      <c r="K37" s="239">
        <v>86</v>
      </c>
      <c r="L37" s="236">
        <v>311</v>
      </c>
      <c r="M37" s="232">
        <v>290</v>
      </c>
      <c r="N37" s="233">
        <v>123</v>
      </c>
      <c r="O37" s="236">
        <v>810</v>
      </c>
      <c r="P37" s="232">
        <v>1138</v>
      </c>
      <c r="Q37" s="233">
        <v>38</v>
      </c>
      <c r="R37" s="236">
        <v>106</v>
      </c>
      <c r="S37" s="232">
        <v>250</v>
      </c>
      <c r="T37" s="232">
        <v>519</v>
      </c>
      <c r="U37" s="232">
        <v>596</v>
      </c>
      <c r="V37" s="232">
        <v>378</v>
      </c>
      <c r="W37" s="233">
        <v>137</v>
      </c>
      <c r="X37" s="236">
        <v>695</v>
      </c>
      <c r="Y37" s="232">
        <v>528</v>
      </c>
      <c r="Z37" s="232">
        <v>40</v>
      </c>
      <c r="AA37" s="232">
        <v>5</v>
      </c>
      <c r="AB37" s="233">
        <v>718</v>
      </c>
      <c r="AC37" s="236">
        <v>1968</v>
      </c>
      <c r="AD37" s="232">
        <v>9</v>
      </c>
      <c r="AE37" s="232" t="s">
        <v>261</v>
      </c>
      <c r="AF37" s="232" t="s">
        <v>261</v>
      </c>
      <c r="AG37" s="386"/>
    </row>
    <row r="38" spans="1:34" ht="24" thickTop="1" thickBot="1" x14ac:dyDescent="0.25">
      <c r="A38" s="40" t="s">
        <v>184</v>
      </c>
      <c r="B38" s="117">
        <v>98</v>
      </c>
      <c r="C38" s="117">
        <v>266</v>
      </c>
      <c r="D38" s="118">
        <v>27</v>
      </c>
      <c r="E38" s="119">
        <v>71</v>
      </c>
      <c r="F38" s="118">
        <v>17</v>
      </c>
      <c r="G38" s="119">
        <v>11</v>
      </c>
      <c r="H38" s="118">
        <v>20</v>
      </c>
      <c r="I38" s="120">
        <v>9</v>
      </c>
      <c r="J38" s="119">
        <v>6</v>
      </c>
      <c r="K38" s="117">
        <v>0</v>
      </c>
      <c r="L38" s="118">
        <v>13</v>
      </c>
      <c r="M38" s="120">
        <v>12</v>
      </c>
      <c r="N38" s="119">
        <v>10</v>
      </c>
      <c r="O38" s="118">
        <v>36</v>
      </c>
      <c r="P38" s="120">
        <v>61</v>
      </c>
      <c r="Q38" s="119" t="s">
        <v>261</v>
      </c>
      <c r="R38" s="118">
        <v>13</v>
      </c>
      <c r="S38" s="120">
        <v>19</v>
      </c>
      <c r="T38" s="120">
        <v>30</v>
      </c>
      <c r="U38" s="120">
        <v>22</v>
      </c>
      <c r="V38" s="120">
        <v>10</v>
      </c>
      <c r="W38" s="119" t="s">
        <v>261</v>
      </c>
      <c r="X38" s="118">
        <v>14</v>
      </c>
      <c r="Y38" s="120">
        <v>37</v>
      </c>
      <c r="Z38" s="120" t="s">
        <v>261</v>
      </c>
      <c r="AA38" s="120" t="s">
        <v>261</v>
      </c>
      <c r="AB38" s="119">
        <v>43</v>
      </c>
      <c r="AC38" s="121">
        <v>98</v>
      </c>
      <c r="AD38" s="122">
        <v>0</v>
      </c>
      <c r="AE38" s="122">
        <v>0</v>
      </c>
      <c r="AF38" s="122">
        <v>0</v>
      </c>
      <c r="AG38" s="387"/>
    </row>
    <row r="39" spans="1:34" s="5" customFormat="1" ht="14.25" thickTop="1" thickBot="1" x14ac:dyDescent="0.25">
      <c r="A39" s="41" t="s">
        <v>68</v>
      </c>
      <c r="B39" s="123">
        <v>244914</v>
      </c>
      <c r="C39" s="123">
        <v>615251</v>
      </c>
      <c r="D39" s="124">
        <v>83492</v>
      </c>
      <c r="E39" s="125">
        <v>161422</v>
      </c>
      <c r="F39" s="124">
        <v>50044</v>
      </c>
      <c r="G39" s="125">
        <v>38765</v>
      </c>
      <c r="H39" s="124">
        <v>32479</v>
      </c>
      <c r="I39" s="126">
        <v>18985</v>
      </c>
      <c r="J39" s="125">
        <v>12000</v>
      </c>
      <c r="K39" s="123">
        <v>12577</v>
      </c>
      <c r="L39" s="124">
        <v>32709</v>
      </c>
      <c r="M39" s="126">
        <v>31283</v>
      </c>
      <c r="N39" s="125">
        <v>16072</v>
      </c>
      <c r="O39" s="124">
        <v>93293</v>
      </c>
      <c r="P39" s="126">
        <v>144560</v>
      </c>
      <c r="Q39" s="125">
        <v>7061</v>
      </c>
      <c r="R39" s="124">
        <v>19638</v>
      </c>
      <c r="S39" s="126">
        <v>29874</v>
      </c>
      <c r="T39" s="126">
        <v>63193</v>
      </c>
      <c r="U39" s="126">
        <v>65670</v>
      </c>
      <c r="V39" s="126">
        <v>42488</v>
      </c>
      <c r="W39" s="125">
        <v>24051</v>
      </c>
      <c r="X39" s="124">
        <v>78186</v>
      </c>
      <c r="Y39" s="126">
        <v>56697</v>
      </c>
      <c r="Z39" s="126">
        <v>12615</v>
      </c>
      <c r="AA39" s="126">
        <v>5506</v>
      </c>
      <c r="AB39" s="125">
        <v>91910</v>
      </c>
      <c r="AC39" s="124">
        <v>242428</v>
      </c>
      <c r="AD39" s="126">
        <v>958</v>
      </c>
      <c r="AE39" s="126">
        <v>888</v>
      </c>
      <c r="AF39" s="126">
        <v>562</v>
      </c>
      <c r="AG39" s="125">
        <v>78</v>
      </c>
    </row>
    <row r="40" spans="1:34" s="5" customFormat="1" ht="4.5" customHeight="1" thickTop="1" x14ac:dyDescent="0.2">
      <c r="A40" s="226"/>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row>
    <row r="41" spans="1:34" ht="34.5" customHeight="1" x14ac:dyDescent="0.2">
      <c r="A41" s="2" t="s">
        <v>246</v>
      </c>
      <c r="B41" s="9" t="s">
        <v>92</v>
      </c>
      <c r="C41" s="388" t="s">
        <v>268</v>
      </c>
      <c r="D41" s="389"/>
      <c r="E41" s="389"/>
      <c r="F41" s="389"/>
      <c r="G41" s="389"/>
      <c r="H41" s="389"/>
      <c r="I41" s="389"/>
      <c r="J41" s="389"/>
      <c r="K41" s="389"/>
      <c r="L41" s="389"/>
      <c r="M41" s="389"/>
      <c r="N41" s="389"/>
      <c r="O41" s="389"/>
      <c r="AE41" s="30"/>
    </row>
    <row r="42" spans="1:34" s="7" customFormat="1" ht="11.25" x14ac:dyDescent="0.2">
      <c r="C42" s="8" t="s">
        <v>185</v>
      </c>
    </row>
    <row r="43" spans="1:34" s="7" customFormat="1" ht="11.25" x14ac:dyDescent="0.2">
      <c r="C43" s="6" t="s">
        <v>96</v>
      </c>
    </row>
    <row r="44" spans="1:34" s="7" customFormat="1" ht="11.25" x14ac:dyDescent="0.2">
      <c r="D44" s="7" t="s">
        <v>112</v>
      </c>
    </row>
    <row r="45" spans="1:34" s="7" customFormat="1" ht="11.25" x14ac:dyDescent="0.2"/>
    <row r="46" spans="1:34" s="7" customFormat="1" ht="11.25" x14ac:dyDescent="0.2"/>
    <row r="47" spans="1:34" s="7" customFormat="1" ht="11.25" x14ac:dyDescent="0.2"/>
    <row r="48" spans="1:34" s="7" customFormat="1" ht="11.25" x14ac:dyDescent="0.2"/>
    <row r="49" spans="2:3" s="7" customFormat="1" ht="11.25" x14ac:dyDescent="0.2"/>
    <row r="50" spans="2:3" s="7" customFormat="1" x14ac:dyDescent="0.2">
      <c r="B50" s="3"/>
      <c r="C50" s="3"/>
    </row>
  </sheetData>
  <sortState ref="A15:AH38">
    <sortCondition ref="A15:A38"/>
  </sortState>
  <mergeCells count="40">
    <mergeCell ref="B3:N3"/>
    <mergeCell ref="AG14:AG38"/>
    <mergeCell ref="C41:O41"/>
    <mergeCell ref="F12:G12"/>
    <mergeCell ref="H12:J12"/>
    <mergeCell ref="L12:N12"/>
    <mergeCell ref="D11:E12"/>
    <mergeCell ref="F11:N11"/>
    <mergeCell ref="K12:K13"/>
    <mergeCell ref="Y12:Y13"/>
    <mergeCell ref="AA12:AA13"/>
    <mergeCell ref="Z12:Z13"/>
    <mergeCell ref="O3:W3"/>
    <mergeCell ref="X3:AG3"/>
    <mergeCell ref="P5:V5"/>
    <mergeCell ref="C5:M5"/>
    <mergeCell ref="A11:A13"/>
    <mergeCell ref="B11:B13"/>
    <mergeCell ref="C11:C13"/>
    <mergeCell ref="R11:W11"/>
    <mergeCell ref="W12:W13"/>
    <mergeCell ref="V12:V13"/>
    <mergeCell ref="P12:P13"/>
    <mergeCell ref="O12:O13"/>
    <mergeCell ref="O11:Q11"/>
    <mergeCell ref="Q12:Q13"/>
    <mergeCell ref="T12:T13"/>
    <mergeCell ref="S12:S13"/>
    <mergeCell ref="R12:R13"/>
    <mergeCell ref="U12:U13"/>
    <mergeCell ref="Y5:AF5"/>
    <mergeCell ref="AC12:AC13"/>
    <mergeCell ref="AC11:AG11"/>
    <mergeCell ref="AG12:AG13"/>
    <mergeCell ref="AF12:AF13"/>
    <mergeCell ref="AE12:AE13"/>
    <mergeCell ref="AD12:AD13"/>
    <mergeCell ref="AB12:AB13"/>
    <mergeCell ref="X11:AB11"/>
    <mergeCell ref="X12:X13"/>
  </mergeCells>
  <phoneticPr fontId="5" type="noConversion"/>
  <hyperlinks>
    <hyperlink ref="A8" location="Sommaire!A1" display="Sommaire"/>
  </hyperlinks>
  <pageMargins left="0.39370078740157483" right="0.39370078740157483" top="0.59055118110236227" bottom="0.59055118110236227" header="0.51181102362204722" footer="0.51181102362204722"/>
  <pageSetup paperSize="9" scale="63" orientation="landscape" r:id="rId1"/>
  <headerFooter alignWithMargins="0">
    <oddHeader>&amp;R&amp;"Arial,Italique"&amp;8Observatoire Statistiques et Etudes - CAF de la Réunion - Février 2016</oddHeader>
    <oddFooter>&amp;R&amp;8&amp;P/&amp;N</oddFooter>
  </headerFooter>
  <colBreaks count="2" manualBreakCount="2">
    <brk id="14" max="1048575" man="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3:T53"/>
  <sheetViews>
    <sheetView showGridLines="0" zoomScaleNormal="100" zoomScaleSheetLayoutView="100" workbookViewId="0">
      <selection activeCell="B40" sqref="B40"/>
    </sheetView>
  </sheetViews>
  <sheetFormatPr baseColWidth="10" defaultRowHeight="12.75" x14ac:dyDescent="0.2"/>
  <cols>
    <col min="1" max="1" width="17.140625" style="3" customWidth="1"/>
    <col min="2" max="4" width="11.7109375" style="3" customWidth="1"/>
    <col min="5" max="5" width="13.7109375" style="3" customWidth="1"/>
    <col min="6" max="9" width="11.7109375" style="3" customWidth="1"/>
    <col min="10" max="10" width="17.85546875" style="3" customWidth="1"/>
    <col min="11" max="11" width="13.7109375" style="3" customWidth="1"/>
    <col min="12" max="12" width="11.7109375" style="3" customWidth="1"/>
    <col min="13" max="16" width="14" style="3" customWidth="1"/>
    <col min="17" max="17" width="14.42578125" style="164" customWidth="1"/>
    <col min="18" max="16384" width="11.42578125" style="3"/>
  </cols>
  <sheetData>
    <row r="3" spans="1:20" x14ac:dyDescent="0.2">
      <c r="B3" s="384" t="s">
        <v>245</v>
      </c>
      <c r="C3" s="384"/>
      <c r="D3" s="384"/>
      <c r="E3" s="384"/>
      <c r="F3" s="384"/>
      <c r="G3" s="384"/>
      <c r="H3" s="384"/>
      <c r="I3" s="384"/>
      <c r="J3" s="384"/>
      <c r="K3" s="384"/>
      <c r="L3" s="384"/>
      <c r="M3" s="384"/>
      <c r="N3" s="384"/>
      <c r="O3" s="384"/>
      <c r="P3" s="384"/>
      <c r="Q3" s="162"/>
    </row>
    <row r="5" spans="1:20" x14ac:dyDescent="0.2">
      <c r="C5" s="360" t="s">
        <v>181</v>
      </c>
      <c r="D5" s="360"/>
      <c r="E5" s="360"/>
      <c r="F5" s="360"/>
      <c r="G5" s="360"/>
      <c r="H5" s="360"/>
      <c r="I5" s="360"/>
      <c r="J5" s="360"/>
      <c r="K5" s="360"/>
      <c r="L5" s="360"/>
      <c r="M5" s="360"/>
      <c r="N5" s="360"/>
      <c r="O5" s="360"/>
      <c r="P5" s="17"/>
      <c r="Q5" s="17"/>
    </row>
    <row r="7" spans="1:20" ht="13.5" thickBot="1" x14ac:dyDescent="0.25">
      <c r="A7" s="95" t="s">
        <v>183</v>
      </c>
      <c r="B7" s="10"/>
      <c r="C7" s="10"/>
      <c r="D7" s="10"/>
      <c r="E7" s="10"/>
      <c r="F7" s="10"/>
      <c r="G7" s="10"/>
      <c r="H7" s="10"/>
      <c r="I7" s="10"/>
      <c r="J7" s="10"/>
      <c r="K7" s="10"/>
      <c r="L7" s="10"/>
      <c r="M7" s="10"/>
      <c r="N7" s="10"/>
      <c r="O7" s="10"/>
      <c r="P7" s="10"/>
      <c r="Q7" s="10"/>
    </row>
    <row r="8" spans="1:20" s="7" customFormat="1" ht="12.75" customHeight="1" thickTop="1" x14ac:dyDescent="0.2">
      <c r="A8" s="414" t="s">
        <v>37</v>
      </c>
      <c r="B8" s="406" t="s">
        <v>97</v>
      </c>
      <c r="C8" s="407"/>
      <c r="D8" s="407"/>
      <c r="E8" s="407"/>
      <c r="F8" s="407"/>
      <c r="G8" s="407"/>
      <c r="H8" s="407"/>
      <c r="I8" s="407"/>
      <c r="J8" s="407"/>
      <c r="K8" s="408"/>
      <c r="L8" s="406" t="s">
        <v>98</v>
      </c>
      <c r="M8" s="407"/>
      <c r="N8" s="407"/>
      <c r="O8" s="407"/>
      <c r="P8" s="407"/>
      <c r="Q8" s="408"/>
    </row>
    <row r="9" spans="1:20" s="7" customFormat="1" ht="12.75" customHeight="1" x14ac:dyDescent="0.2">
      <c r="A9" s="415"/>
      <c r="B9" s="397" t="s">
        <v>99</v>
      </c>
      <c r="C9" s="419" t="s">
        <v>100</v>
      </c>
      <c r="D9" s="412" t="s">
        <v>101</v>
      </c>
      <c r="E9" s="412"/>
      <c r="F9" s="410" t="s">
        <v>104</v>
      </c>
      <c r="G9" s="410" t="s">
        <v>105</v>
      </c>
      <c r="H9" s="411" t="s">
        <v>106</v>
      </c>
      <c r="I9" s="411"/>
      <c r="J9" s="411"/>
      <c r="K9" s="413"/>
      <c r="L9" s="417" t="s">
        <v>107</v>
      </c>
      <c r="M9" s="410" t="s">
        <v>110</v>
      </c>
      <c r="N9" s="410" t="s">
        <v>108</v>
      </c>
      <c r="O9" s="410" t="s">
        <v>111</v>
      </c>
      <c r="P9" s="410" t="s">
        <v>109</v>
      </c>
      <c r="Q9" s="404" t="s">
        <v>248</v>
      </c>
    </row>
    <row r="10" spans="1:20" s="34" customFormat="1" ht="33" customHeight="1" thickBot="1" x14ac:dyDescent="0.25">
      <c r="A10" s="416"/>
      <c r="B10" s="421"/>
      <c r="C10" s="420"/>
      <c r="D10" s="33" t="s">
        <v>103</v>
      </c>
      <c r="E10" s="11" t="s">
        <v>102</v>
      </c>
      <c r="F10" s="411"/>
      <c r="G10" s="411"/>
      <c r="H10" s="33" t="s">
        <v>103</v>
      </c>
      <c r="I10" s="33" t="s">
        <v>34</v>
      </c>
      <c r="J10" s="33" t="s">
        <v>35</v>
      </c>
      <c r="K10" s="32" t="s">
        <v>102</v>
      </c>
      <c r="L10" s="418"/>
      <c r="M10" s="411"/>
      <c r="N10" s="411"/>
      <c r="O10" s="411"/>
      <c r="P10" s="411"/>
      <c r="Q10" s="405"/>
    </row>
    <row r="11" spans="1:20" ht="13.5" thickTop="1" x14ac:dyDescent="0.2">
      <c r="A11" s="38" t="s">
        <v>44</v>
      </c>
      <c r="B11" s="111">
        <v>1879</v>
      </c>
      <c r="C11" s="113">
        <v>244</v>
      </c>
      <c r="D11" s="113">
        <v>1202</v>
      </c>
      <c r="E11" s="113">
        <v>1920</v>
      </c>
      <c r="F11" s="422" t="s">
        <v>267</v>
      </c>
      <c r="G11" s="113">
        <v>533</v>
      </c>
      <c r="H11" s="113">
        <v>51</v>
      </c>
      <c r="I11" s="113">
        <v>32</v>
      </c>
      <c r="J11" s="113">
        <v>25</v>
      </c>
      <c r="K11" s="112">
        <v>57</v>
      </c>
      <c r="L11" s="111">
        <v>571</v>
      </c>
      <c r="M11" s="113">
        <v>10</v>
      </c>
      <c r="N11" s="113">
        <v>542</v>
      </c>
      <c r="O11" s="113">
        <v>29</v>
      </c>
      <c r="P11" s="113">
        <v>75</v>
      </c>
      <c r="Q11" s="112">
        <v>15</v>
      </c>
      <c r="R11"/>
      <c r="S11"/>
      <c r="T11"/>
    </row>
    <row r="12" spans="1:20" x14ac:dyDescent="0.2">
      <c r="A12" s="39" t="s">
        <v>45</v>
      </c>
      <c r="B12" s="114">
        <v>819</v>
      </c>
      <c r="C12" s="116">
        <v>102</v>
      </c>
      <c r="D12" s="116">
        <v>584</v>
      </c>
      <c r="E12" s="116">
        <v>897</v>
      </c>
      <c r="F12" s="423"/>
      <c r="G12" s="116">
        <v>204</v>
      </c>
      <c r="H12" s="116">
        <v>43</v>
      </c>
      <c r="I12" s="116">
        <v>26</v>
      </c>
      <c r="J12" s="116">
        <v>21</v>
      </c>
      <c r="K12" s="115">
        <v>47</v>
      </c>
      <c r="L12" s="114">
        <v>214</v>
      </c>
      <c r="M12" s="116">
        <v>5</v>
      </c>
      <c r="N12" s="116">
        <v>210</v>
      </c>
      <c r="O12" s="116">
        <v>12</v>
      </c>
      <c r="P12" s="116">
        <v>16</v>
      </c>
      <c r="Q12" s="115">
        <v>7</v>
      </c>
      <c r="R12"/>
      <c r="S12"/>
      <c r="T12"/>
    </row>
    <row r="13" spans="1:20" x14ac:dyDescent="0.2">
      <c r="A13" s="39" t="s">
        <v>46</v>
      </c>
      <c r="B13" s="114">
        <v>976</v>
      </c>
      <c r="C13" s="116">
        <v>121</v>
      </c>
      <c r="D13" s="116">
        <v>588</v>
      </c>
      <c r="E13" s="116">
        <v>853</v>
      </c>
      <c r="F13" s="423"/>
      <c r="G13" s="116">
        <v>172</v>
      </c>
      <c r="H13" s="116">
        <v>26</v>
      </c>
      <c r="I13" s="116">
        <v>12</v>
      </c>
      <c r="J13" s="116">
        <v>16</v>
      </c>
      <c r="K13" s="115">
        <v>28</v>
      </c>
      <c r="L13" s="114">
        <v>261</v>
      </c>
      <c r="M13" s="116" t="s">
        <v>261</v>
      </c>
      <c r="N13" s="116">
        <v>252</v>
      </c>
      <c r="O13" s="116">
        <v>23</v>
      </c>
      <c r="P13" s="116">
        <v>25</v>
      </c>
      <c r="Q13" s="115">
        <v>5</v>
      </c>
      <c r="R13"/>
      <c r="S13"/>
      <c r="T13"/>
    </row>
    <row r="14" spans="1:20" x14ac:dyDescent="0.2">
      <c r="A14" s="39" t="s">
        <v>47</v>
      </c>
      <c r="B14" s="114">
        <v>1989</v>
      </c>
      <c r="C14" s="116">
        <v>217</v>
      </c>
      <c r="D14" s="116">
        <v>1112</v>
      </c>
      <c r="E14" s="116">
        <v>1697</v>
      </c>
      <c r="F14" s="423"/>
      <c r="G14" s="116">
        <v>350</v>
      </c>
      <c r="H14" s="116">
        <v>59</v>
      </c>
      <c r="I14" s="116">
        <v>36</v>
      </c>
      <c r="J14" s="116">
        <v>28</v>
      </c>
      <c r="K14" s="115">
        <v>64</v>
      </c>
      <c r="L14" s="114">
        <v>540</v>
      </c>
      <c r="M14" s="116">
        <v>9</v>
      </c>
      <c r="N14" s="116">
        <v>452</v>
      </c>
      <c r="O14" s="116">
        <v>34</v>
      </c>
      <c r="P14" s="116">
        <v>177</v>
      </c>
      <c r="Q14" s="115">
        <v>23</v>
      </c>
      <c r="R14"/>
      <c r="S14"/>
      <c r="T14"/>
    </row>
    <row r="15" spans="1:20" x14ac:dyDescent="0.2">
      <c r="A15" s="39" t="s">
        <v>48</v>
      </c>
      <c r="B15" s="114">
        <v>5197</v>
      </c>
      <c r="C15" s="116">
        <v>566</v>
      </c>
      <c r="D15" s="116">
        <v>2716</v>
      </c>
      <c r="E15" s="116">
        <v>4399</v>
      </c>
      <c r="F15" s="423"/>
      <c r="G15" s="116">
        <v>1357</v>
      </c>
      <c r="H15" s="116">
        <v>189</v>
      </c>
      <c r="I15" s="116">
        <v>124</v>
      </c>
      <c r="J15" s="116">
        <v>74</v>
      </c>
      <c r="K15" s="115">
        <v>198</v>
      </c>
      <c r="L15" s="114">
        <v>1497</v>
      </c>
      <c r="M15" s="116">
        <v>32</v>
      </c>
      <c r="N15" s="116">
        <v>1346</v>
      </c>
      <c r="O15" s="116">
        <v>101</v>
      </c>
      <c r="P15" s="116">
        <v>287</v>
      </c>
      <c r="Q15" s="115">
        <v>51</v>
      </c>
      <c r="R15"/>
      <c r="S15"/>
      <c r="T15"/>
    </row>
    <row r="16" spans="1:20" x14ac:dyDescent="0.2">
      <c r="A16" s="39" t="s">
        <v>49</v>
      </c>
      <c r="B16" s="114">
        <v>5661</v>
      </c>
      <c r="C16" s="116">
        <v>729</v>
      </c>
      <c r="D16" s="116">
        <v>4048</v>
      </c>
      <c r="E16" s="116">
        <v>6978</v>
      </c>
      <c r="F16" s="423"/>
      <c r="G16" s="116">
        <v>2567</v>
      </c>
      <c r="H16" s="116">
        <v>172</v>
      </c>
      <c r="I16" s="116">
        <v>111</v>
      </c>
      <c r="J16" s="116">
        <v>70</v>
      </c>
      <c r="K16" s="115">
        <v>181</v>
      </c>
      <c r="L16" s="114">
        <v>1541</v>
      </c>
      <c r="M16" s="116">
        <v>33</v>
      </c>
      <c r="N16" s="116">
        <v>1522</v>
      </c>
      <c r="O16" s="116">
        <v>72</v>
      </c>
      <c r="P16" s="116">
        <v>53</v>
      </c>
      <c r="Q16" s="115">
        <v>30</v>
      </c>
      <c r="R16"/>
      <c r="S16"/>
      <c r="T16"/>
    </row>
    <row r="17" spans="1:20" x14ac:dyDescent="0.2">
      <c r="A17" s="39" t="s">
        <v>50</v>
      </c>
      <c r="B17" s="114">
        <v>11745</v>
      </c>
      <c r="C17" s="116">
        <v>1472</v>
      </c>
      <c r="D17" s="116">
        <v>7470</v>
      </c>
      <c r="E17" s="116">
        <v>11625</v>
      </c>
      <c r="F17" s="423"/>
      <c r="G17" s="116">
        <v>3015</v>
      </c>
      <c r="H17" s="116">
        <v>452</v>
      </c>
      <c r="I17" s="116">
        <v>267</v>
      </c>
      <c r="J17" s="116">
        <v>216</v>
      </c>
      <c r="K17" s="115">
        <v>483</v>
      </c>
      <c r="L17" s="114">
        <v>3421</v>
      </c>
      <c r="M17" s="116">
        <v>90</v>
      </c>
      <c r="N17" s="116">
        <v>3249</v>
      </c>
      <c r="O17" s="116">
        <v>215</v>
      </c>
      <c r="P17" s="116">
        <v>453</v>
      </c>
      <c r="Q17" s="115">
        <v>79</v>
      </c>
      <c r="R17"/>
      <c r="S17"/>
      <c r="T17"/>
    </row>
    <row r="18" spans="1:20" x14ac:dyDescent="0.2">
      <c r="A18" s="39" t="s">
        <v>51</v>
      </c>
      <c r="B18" s="114">
        <v>1549</v>
      </c>
      <c r="C18" s="116">
        <v>170</v>
      </c>
      <c r="D18" s="116">
        <v>900</v>
      </c>
      <c r="E18" s="116">
        <v>1335</v>
      </c>
      <c r="F18" s="423"/>
      <c r="G18" s="116">
        <v>320</v>
      </c>
      <c r="H18" s="116">
        <v>48</v>
      </c>
      <c r="I18" s="116">
        <v>27</v>
      </c>
      <c r="J18" s="116">
        <v>21</v>
      </c>
      <c r="K18" s="115">
        <v>48</v>
      </c>
      <c r="L18" s="114">
        <v>463</v>
      </c>
      <c r="M18" s="116">
        <v>9</v>
      </c>
      <c r="N18" s="116">
        <v>398</v>
      </c>
      <c r="O18" s="116">
        <v>40</v>
      </c>
      <c r="P18" s="116">
        <v>144</v>
      </c>
      <c r="Q18" s="115">
        <v>15</v>
      </c>
      <c r="R18"/>
      <c r="S18"/>
      <c r="T18"/>
    </row>
    <row r="19" spans="1:20" x14ac:dyDescent="0.2">
      <c r="A19" s="39" t="s">
        <v>52</v>
      </c>
      <c r="B19" s="114">
        <v>1837</v>
      </c>
      <c r="C19" s="116">
        <v>219</v>
      </c>
      <c r="D19" s="116">
        <v>1086</v>
      </c>
      <c r="E19" s="116">
        <v>1649</v>
      </c>
      <c r="F19" s="423"/>
      <c r="G19" s="116">
        <v>380</v>
      </c>
      <c r="H19" s="116">
        <v>83</v>
      </c>
      <c r="I19" s="116">
        <v>49</v>
      </c>
      <c r="J19" s="116">
        <v>40</v>
      </c>
      <c r="K19" s="115">
        <v>89</v>
      </c>
      <c r="L19" s="114">
        <v>469</v>
      </c>
      <c r="M19" s="116">
        <v>12</v>
      </c>
      <c r="N19" s="116">
        <v>438</v>
      </c>
      <c r="O19" s="116">
        <v>38</v>
      </c>
      <c r="P19" s="116">
        <v>73</v>
      </c>
      <c r="Q19" s="115">
        <v>12</v>
      </c>
      <c r="R19"/>
      <c r="S19"/>
      <c r="T19"/>
    </row>
    <row r="20" spans="1:20" x14ac:dyDescent="0.2">
      <c r="A20" s="39" t="s">
        <v>53</v>
      </c>
      <c r="B20" s="114">
        <v>978</v>
      </c>
      <c r="C20" s="116">
        <v>135</v>
      </c>
      <c r="D20" s="116">
        <v>686</v>
      </c>
      <c r="E20" s="116">
        <v>1206</v>
      </c>
      <c r="F20" s="423"/>
      <c r="G20" s="116">
        <v>261</v>
      </c>
      <c r="H20" s="116">
        <v>36</v>
      </c>
      <c r="I20" s="116">
        <v>15</v>
      </c>
      <c r="J20" s="116">
        <v>23</v>
      </c>
      <c r="K20" s="115">
        <v>38</v>
      </c>
      <c r="L20" s="114">
        <v>281</v>
      </c>
      <c r="M20" s="116">
        <v>7</v>
      </c>
      <c r="N20" s="116">
        <v>278</v>
      </c>
      <c r="O20" s="116">
        <v>17</v>
      </c>
      <c r="P20" s="116">
        <v>18</v>
      </c>
      <c r="Q20" s="115" t="s">
        <v>261</v>
      </c>
      <c r="R20"/>
      <c r="S20"/>
      <c r="T20"/>
    </row>
    <row r="21" spans="1:20" x14ac:dyDescent="0.2">
      <c r="A21" s="39" t="s">
        <v>54</v>
      </c>
      <c r="B21" s="114">
        <v>1117</v>
      </c>
      <c r="C21" s="116">
        <v>160</v>
      </c>
      <c r="D21" s="116">
        <v>784</v>
      </c>
      <c r="E21" s="116">
        <v>1266</v>
      </c>
      <c r="F21" s="423"/>
      <c r="G21" s="116">
        <v>233</v>
      </c>
      <c r="H21" s="116">
        <v>35</v>
      </c>
      <c r="I21" s="116">
        <v>29</v>
      </c>
      <c r="J21" s="116">
        <v>14</v>
      </c>
      <c r="K21" s="115">
        <v>43</v>
      </c>
      <c r="L21" s="114">
        <v>312</v>
      </c>
      <c r="M21" s="116">
        <v>10</v>
      </c>
      <c r="N21" s="116">
        <v>308</v>
      </c>
      <c r="O21" s="116">
        <v>17</v>
      </c>
      <c r="P21" s="116">
        <v>8</v>
      </c>
      <c r="Q21" s="115">
        <v>5</v>
      </c>
      <c r="R21"/>
      <c r="S21"/>
      <c r="T21"/>
    </row>
    <row r="22" spans="1:20" x14ac:dyDescent="0.2">
      <c r="A22" s="39" t="s">
        <v>55</v>
      </c>
      <c r="B22" s="114">
        <v>9351</v>
      </c>
      <c r="C22" s="116">
        <v>1258</v>
      </c>
      <c r="D22" s="116">
        <v>6199</v>
      </c>
      <c r="E22" s="116">
        <v>10723</v>
      </c>
      <c r="F22" s="423"/>
      <c r="G22" s="116">
        <v>3017</v>
      </c>
      <c r="H22" s="116">
        <v>238</v>
      </c>
      <c r="I22" s="116">
        <v>135</v>
      </c>
      <c r="J22" s="116">
        <v>115</v>
      </c>
      <c r="K22" s="115">
        <v>250</v>
      </c>
      <c r="L22" s="114">
        <v>2807</v>
      </c>
      <c r="M22" s="116">
        <v>75</v>
      </c>
      <c r="N22" s="116">
        <v>2706</v>
      </c>
      <c r="O22" s="116">
        <v>128</v>
      </c>
      <c r="P22" s="116">
        <v>251</v>
      </c>
      <c r="Q22" s="115">
        <v>39</v>
      </c>
      <c r="R22"/>
      <c r="S22"/>
      <c r="T22"/>
    </row>
    <row r="23" spans="1:20" x14ac:dyDescent="0.2">
      <c r="A23" s="39" t="s">
        <v>56</v>
      </c>
      <c r="B23" s="114">
        <v>6054</v>
      </c>
      <c r="C23" s="116">
        <v>772</v>
      </c>
      <c r="D23" s="116">
        <v>4039</v>
      </c>
      <c r="E23" s="116">
        <v>6933</v>
      </c>
      <c r="F23" s="423"/>
      <c r="G23" s="116">
        <v>2145</v>
      </c>
      <c r="H23" s="116">
        <v>182</v>
      </c>
      <c r="I23" s="116">
        <v>103</v>
      </c>
      <c r="J23" s="116">
        <v>92</v>
      </c>
      <c r="K23" s="115">
        <v>195</v>
      </c>
      <c r="L23" s="114">
        <v>1845</v>
      </c>
      <c r="M23" s="116">
        <v>32</v>
      </c>
      <c r="N23" s="116">
        <v>1792</v>
      </c>
      <c r="O23" s="116">
        <v>68</v>
      </c>
      <c r="P23" s="116">
        <v>150</v>
      </c>
      <c r="Q23" s="115">
        <v>30</v>
      </c>
      <c r="R23"/>
      <c r="S23"/>
      <c r="T23"/>
    </row>
    <row r="24" spans="1:20" x14ac:dyDescent="0.2">
      <c r="A24" s="39" t="s">
        <v>57</v>
      </c>
      <c r="B24" s="114">
        <v>20572</v>
      </c>
      <c r="C24" s="116">
        <v>2355</v>
      </c>
      <c r="D24" s="116">
        <v>11976</v>
      </c>
      <c r="E24" s="116">
        <v>19957</v>
      </c>
      <c r="F24" s="423"/>
      <c r="G24" s="116">
        <v>6708</v>
      </c>
      <c r="H24" s="116">
        <v>563</v>
      </c>
      <c r="I24" s="116">
        <v>305</v>
      </c>
      <c r="J24" s="116">
        <v>293</v>
      </c>
      <c r="K24" s="115">
        <v>598</v>
      </c>
      <c r="L24" s="114">
        <v>5912</v>
      </c>
      <c r="M24" s="116">
        <v>160</v>
      </c>
      <c r="N24" s="116">
        <v>5501</v>
      </c>
      <c r="O24" s="116">
        <v>351</v>
      </c>
      <c r="P24" s="116">
        <v>718</v>
      </c>
      <c r="Q24" s="115">
        <v>132</v>
      </c>
      <c r="R24"/>
      <c r="S24"/>
      <c r="T24"/>
    </row>
    <row r="25" spans="1:20" x14ac:dyDescent="0.2">
      <c r="A25" s="39" t="s">
        <v>64</v>
      </c>
      <c r="B25" s="114">
        <v>5225</v>
      </c>
      <c r="C25" s="116">
        <v>600</v>
      </c>
      <c r="D25" s="116">
        <v>2924</v>
      </c>
      <c r="E25" s="116">
        <v>4729</v>
      </c>
      <c r="F25" s="423"/>
      <c r="G25" s="116">
        <v>1501</v>
      </c>
      <c r="H25" s="116">
        <v>134</v>
      </c>
      <c r="I25" s="116">
        <v>78</v>
      </c>
      <c r="J25" s="116">
        <v>61</v>
      </c>
      <c r="K25" s="115">
        <v>139</v>
      </c>
      <c r="L25" s="114">
        <v>1530</v>
      </c>
      <c r="M25" s="116">
        <v>34</v>
      </c>
      <c r="N25" s="116">
        <v>1417</v>
      </c>
      <c r="O25" s="116">
        <v>112</v>
      </c>
      <c r="P25" s="116">
        <v>207</v>
      </c>
      <c r="Q25" s="115">
        <v>38</v>
      </c>
      <c r="R25"/>
      <c r="S25"/>
      <c r="T25"/>
    </row>
    <row r="26" spans="1:20" x14ac:dyDescent="0.2">
      <c r="A26" s="39" t="s">
        <v>65</v>
      </c>
      <c r="B26" s="114">
        <v>1023</v>
      </c>
      <c r="C26" s="116">
        <v>122</v>
      </c>
      <c r="D26" s="116">
        <v>750</v>
      </c>
      <c r="E26" s="116">
        <v>1234</v>
      </c>
      <c r="F26" s="423"/>
      <c r="G26" s="116">
        <v>254</v>
      </c>
      <c r="H26" s="116">
        <v>22</v>
      </c>
      <c r="I26" s="116">
        <v>14</v>
      </c>
      <c r="J26" s="116">
        <v>8</v>
      </c>
      <c r="K26" s="115">
        <v>22</v>
      </c>
      <c r="L26" s="114">
        <v>240</v>
      </c>
      <c r="M26" s="116">
        <v>5</v>
      </c>
      <c r="N26" s="116">
        <v>231</v>
      </c>
      <c r="O26" s="116">
        <v>15</v>
      </c>
      <c r="P26" s="116">
        <v>20</v>
      </c>
      <c r="Q26" s="115" t="s">
        <v>261</v>
      </c>
      <c r="R26"/>
      <c r="S26"/>
      <c r="T26"/>
    </row>
    <row r="27" spans="1:20" x14ac:dyDescent="0.2">
      <c r="A27" s="39" t="s">
        <v>66</v>
      </c>
      <c r="B27" s="114">
        <v>3630</v>
      </c>
      <c r="C27" s="116">
        <v>378</v>
      </c>
      <c r="D27" s="116">
        <v>2279</v>
      </c>
      <c r="E27" s="116">
        <v>3709</v>
      </c>
      <c r="F27" s="423"/>
      <c r="G27" s="116">
        <v>996</v>
      </c>
      <c r="H27" s="116">
        <v>100</v>
      </c>
      <c r="I27" s="116">
        <v>57</v>
      </c>
      <c r="J27" s="116">
        <v>49</v>
      </c>
      <c r="K27" s="115">
        <v>106</v>
      </c>
      <c r="L27" s="114">
        <v>967</v>
      </c>
      <c r="M27" s="116">
        <v>25</v>
      </c>
      <c r="N27" s="116">
        <v>916</v>
      </c>
      <c r="O27" s="116">
        <v>61</v>
      </c>
      <c r="P27" s="116">
        <v>113</v>
      </c>
      <c r="Q27" s="115">
        <v>26</v>
      </c>
      <c r="R27"/>
      <c r="S27"/>
      <c r="T27"/>
    </row>
    <row r="28" spans="1:20" x14ac:dyDescent="0.2">
      <c r="A28" s="39" t="s">
        <v>58</v>
      </c>
      <c r="B28" s="114">
        <v>5800</v>
      </c>
      <c r="C28" s="116">
        <v>724</v>
      </c>
      <c r="D28" s="116">
        <v>3888</v>
      </c>
      <c r="E28" s="116">
        <v>5997</v>
      </c>
      <c r="F28" s="423"/>
      <c r="G28" s="116">
        <v>1513</v>
      </c>
      <c r="H28" s="116">
        <v>204</v>
      </c>
      <c r="I28" s="116">
        <v>121</v>
      </c>
      <c r="J28" s="116">
        <v>98</v>
      </c>
      <c r="K28" s="115">
        <v>219</v>
      </c>
      <c r="L28" s="114">
        <v>1565</v>
      </c>
      <c r="M28" s="116">
        <v>40</v>
      </c>
      <c r="N28" s="116">
        <v>1518</v>
      </c>
      <c r="O28" s="116">
        <v>90</v>
      </c>
      <c r="P28" s="116">
        <v>226</v>
      </c>
      <c r="Q28" s="115">
        <v>39</v>
      </c>
      <c r="R28"/>
      <c r="S28"/>
      <c r="T28"/>
    </row>
    <row r="29" spans="1:20" x14ac:dyDescent="0.2">
      <c r="A29" s="39" t="s">
        <v>59</v>
      </c>
      <c r="B29" s="114">
        <v>5170</v>
      </c>
      <c r="C29" s="116">
        <v>599</v>
      </c>
      <c r="D29" s="116">
        <v>3277</v>
      </c>
      <c r="E29" s="116">
        <v>5048</v>
      </c>
      <c r="F29" s="423"/>
      <c r="G29" s="116">
        <v>1352</v>
      </c>
      <c r="H29" s="116">
        <v>149</v>
      </c>
      <c r="I29" s="116">
        <v>100</v>
      </c>
      <c r="J29" s="116">
        <v>60</v>
      </c>
      <c r="K29" s="115">
        <v>160</v>
      </c>
      <c r="L29" s="114">
        <v>1423</v>
      </c>
      <c r="M29" s="116">
        <v>34</v>
      </c>
      <c r="N29" s="116">
        <v>1285</v>
      </c>
      <c r="O29" s="116">
        <v>92</v>
      </c>
      <c r="P29" s="116">
        <v>275</v>
      </c>
      <c r="Q29" s="115">
        <v>38</v>
      </c>
      <c r="R29"/>
      <c r="S29"/>
      <c r="T29"/>
    </row>
    <row r="30" spans="1:20" x14ac:dyDescent="0.2">
      <c r="A30" s="39" t="s">
        <v>60</v>
      </c>
      <c r="B30" s="114">
        <v>8918</v>
      </c>
      <c r="C30" s="116">
        <v>1158</v>
      </c>
      <c r="D30" s="116">
        <v>6163</v>
      </c>
      <c r="E30" s="116">
        <v>10321</v>
      </c>
      <c r="F30" s="423"/>
      <c r="G30" s="116">
        <v>2838</v>
      </c>
      <c r="H30" s="116">
        <v>273</v>
      </c>
      <c r="I30" s="116">
        <v>164</v>
      </c>
      <c r="J30" s="116">
        <v>121</v>
      </c>
      <c r="K30" s="115">
        <v>285</v>
      </c>
      <c r="L30" s="114">
        <v>2658</v>
      </c>
      <c r="M30" s="116">
        <v>63</v>
      </c>
      <c r="N30" s="116">
        <v>2567</v>
      </c>
      <c r="O30" s="116">
        <v>111</v>
      </c>
      <c r="P30" s="116">
        <v>294</v>
      </c>
      <c r="Q30" s="115">
        <v>35</v>
      </c>
      <c r="R30"/>
      <c r="S30"/>
      <c r="T30"/>
    </row>
    <row r="31" spans="1:20" x14ac:dyDescent="0.2">
      <c r="A31" s="39" t="s">
        <v>61</v>
      </c>
      <c r="B31" s="114">
        <v>15702</v>
      </c>
      <c r="C31" s="116">
        <v>1600</v>
      </c>
      <c r="D31" s="116">
        <v>9185</v>
      </c>
      <c r="E31" s="116">
        <v>14505</v>
      </c>
      <c r="F31" s="423"/>
      <c r="G31" s="116">
        <v>4048</v>
      </c>
      <c r="H31" s="116">
        <v>438</v>
      </c>
      <c r="I31" s="116">
        <v>270</v>
      </c>
      <c r="J31" s="116">
        <v>189</v>
      </c>
      <c r="K31" s="115">
        <v>459</v>
      </c>
      <c r="L31" s="114">
        <v>3995</v>
      </c>
      <c r="M31" s="116">
        <v>86</v>
      </c>
      <c r="N31" s="116">
        <v>3558</v>
      </c>
      <c r="O31" s="116">
        <v>273</v>
      </c>
      <c r="P31" s="116">
        <v>908</v>
      </c>
      <c r="Q31" s="115">
        <v>99</v>
      </c>
      <c r="R31"/>
      <c r="S31"/>
      <c r="T31"/>
    </row>
    <row r="32" spans="1:20" x14ac:dyDescent="0.2">
      <c r="A32" s="39" t="s">
        <v>62</v>
      </c>
      <c r="B32" s="114">
        <v>795</v>
      </c>
      <c r="C32" s="116">
        <v>99</v>
      </c>
      <c r="D32" s="116">
        <v>553</v>
      </c>
      <c r="E32" s="116">
        <v>823</v>
      </c>
      <c r="F32" s="423"/>
      <c r="G32" s="116">
        <v>190</v>
      </c>
      <c r="H32" s="116">
        <v>30</v>
      </c>
      <c r="I32" s="116">
        <v>16</v>
      </c>
      <c r="J32" s="116">
        <v>14</v>
      </c>
      <c r="K32" s="115">
        <v>30</v>
      </c>
      <c r="L32" s="114">
        <v>173</v>
      </c>
      <c r="M32" s="116">
        <v>5</v>
      </c>
      <c r="N32" s="116">
        <v>171</v>
      </c>
      <c r="O32" s="116">
        <v>17</v>
      </c>
      <c r="P32" s="116">
        <v>20</v>
      </c>
      <c r="Q32" s="115" t="s">
        <v>261</v>
      </c>
      <c r="R32"/>
      <c r="S32"/>
      <c r="T32"/>
    </row>
    <row r="33" spans="1:20" x14ac:dyDescent="0.2">
      <c r="A33" s="39" t="s">
        <v>63</v>
      </c>
      <c r="B33" s="114">
        <v>12545</v>
      </c>
      <c r="C33" s="116">
        <v>1517</v>
      </c>
      <c r="D33" s="116">
        <v>7919</v>
      </c>
      <c r="E33" s="116">
        <v>12757</v>
      </c>
      <c r="F33" s="423"/>
      <c r="G33" s="116">
        <v>3755</v>
      </c>
      <c r="H33" s="116">
        <v>464</v>
      </c>
      <c r="I33" s="116">
        <v>292</v>
      </c>
      <c r="J33" s="116">
        <v>217</v>
      </c>
      <c r="K33" s="115">
        <v>509</v>
      </c>
      <c r="L33" s="114">
        <v>3598</v>
      </c>
      <c r="M33" s="116">
        <v>71</v>
      </c>
      <c r="N33" s="116">
        <v>3343</v>
      </c>
      <c r="O33" s="116">
        <v>216</v>
      </c>
      <c r="P33" s="116">
        <v>566</v>
      </c>
      <c r="Q33" s="115">
        <v>85</v>
      </c>
      <c r="R33"/>
      <c r="S33"/>
      <c r="T33"/>
    </row>
    <row r="34" spans="1:20" ht="13.5" thickBot="1" x14ac:dyDescent="0.25">
      <c r="A34" s="238" t="s">
        <v>67</v>
      </c>
      <c r="B34" s="236">
        <v>1120</v>
      </c>
      <c r="C34" s="232">
        <v>121</v>
      </c>
      <c r="D34" s="232">
        <v>758</v>
      </c>
      <c r="E34" s="232">
        <v>1136</v>
      </c>
      <c r="F34" s="423"/>
      <c r="G34" s="232">
        <v>310</v>
      </c>
      <c r="H34" s="232">
        <v>36</v>
      </c>
      <c r="I34" s="232">
        <v>21</v>
      </c>
      <c r="J34" s="232">
        <v>17</v>
      </c>
      <c r="K34" s="233">
        <v>38</v>
      </c>
      <c r="L34" s="236">
        <v>268</v>
      </c>
      <c r="M34" s="232">
        <v>10</v>
      </c>
      <c r="N34" s="232">
        <v>260</v>
      </c>
      <c r="O34" s="232">
        <v>17</v>
      </c>
      <c r="P34" s="232">
        <v>30</v>
      </c>
      <c r="Q34" s="233">
        <v>5</v>
      </c>
      <c r="R34"/>
      <c r="S34"/>
      <c r="T34"/>
    </row>
    <row r="35" spans="1:20" ht="24" thickTop="1" thickBot="1" x14ac:dyDescent="0.25">
      <c r="A35" s="40" t="s">
        <v>184</v>
      </c>
      <c r="B35" s="118">
        <v>50</v>
      </c>
      <c r="C35" s="120">
        <v>6</v>
      </c>
      <c r="D35" s="120">
        <v>34</v>
      </c>
      <c r="E35" s="120">
        <v>62</v>
      </c>
      <c r="F35" s="424"/>
      <c r="G35" s="120">
        <v>19</v>
      </c>
      <c r="H35" s="120">
        <v>0</v>
      </c>
      <c r="I35" s="120" t="s">
        <v>261</v>
      </c>
      <c r="J35" s="120" t="s">
        <v>261</v>
      </c>
      <c r="K35" s="119" t="s">
        <v>261</v>
      </c>
      <c r="L35" s="118">
        <v>33</v>
      </c>
      <c r="M35" s="120">
        <v>0</v>
      </c>
      <c r="N35" s="120">
        <v>32</v>
      </c>
      <c r="O35" s="120" t="s">
        <v>261</v>
      </c>
      <c r="P35" s="120" t="s">
        <v>261</v>
      </c>
      <c r="Q35" s="119">
        <v>0</v>
      </c>
      <c r="R35"/>
      <c r="S35"/>
      <c r="T35"/>
    </row>
    <row r="36" spans="1:20" s="5" customFormat="1" ht="14.25" thickTop="1" thickBot="1" x14ac:dyDescent="0.25">
      <c r="A36" s="41" t="s">
        <v>68</v>
      </c>
      <c r="B36" s="124">
        <v>129702</v>
      </c>
      <c r="C36" s="126">
        <v>15444</v>
      </c>
      <c r="D36" s="126">
        <v>81120</v>
      </c>
      <c r="E36" s="126">
        <v>131759</v>
      </c>
      <c r="F36" s="126">
        <v>23</v>
      </c>
      <c r="G36" s="126">
        <v>38038</v>
      </c>
      <c r="H36" s="126">
        <v>4027</v>
      </c>
      <c r="I36" s="126">
        <v>2406</v>
      </c>
      <c r="J36" s="126">
        <v>1884</v>
      </c>
      <c r="K36" s="126">
        <v>4290</v>
      </c>
      <c r="L36" s="124">
        <v>36584</v>
      </c>
      <c r="M36" s="126">
        <v>859</v>
      </c>
      <c r="N36" s="126">
        <v>34292</v>
      </c>
      <c r="O36" s="126">
        <v>2150</v>
      </c>
      <c r="P36" s="126">
        <v>5109</v>
      </c>
      <c r="Q36" s="125">
        <v>816</v>
      </c>
    </row>
    <row r="37" spans="1:20" s="5" customFormat="1" ht="4.5" customHeight="1" thickTop="1" x14ac:dyDescent="0.2">
      <c r="A37" s="226"/>
      <c r="B37" s="227"/>
      <c r="C37" s="227"/>
      <c r="D37" s="227"/>
      <c r="E37" s="227"/>
      <c r="F37" s="227"/>
      <c r="G37" s="227"/>
      <c r="H37" s="227"/>
      <c r="I37" s="227"/>
      <c r="J37" s="227"/>
      <c r="K37" s="227"/>
      <c r="L37" s="227"/>
      <c r="M37" s="227"/>
      <c r="N37" s="227"/>
      <c r="O37" s="227"/>
      <c r="P37" s="227"/>
      <c r="Q37" s="227"/>
    </row>
    <row r="38" spans="1:20" ht="27" x14ac:dyDescent="0.2">
      <c r="A38" s="2" t="s">
        <v>246</v>
      </c>
      <c r="B38" s="9" t="s">
        <v>92</v>
      </c>
      <c r="F38" s="6"/>
      <c r="G38" s="6"/>
      <c r="P38" s="50"/>
      <c r="Q38" s="50"/>
      <c r="R38" s="7"/>
      <c r="S38" s="7"/>
      <c r="T38" s="7"/>
    </row>
    <row r="39" spans="1:20" s="7" customFormat="1" ht="11.25" x14ac:dyDescent="0.2">
      <c r="B39" s="6" t="s">
        <v>270</v>
      </c>
    </row>
    <row r="40" spans="1:20" s="7" customFormat="1" ht="11.25" x14ac:dyDescent="0.2">
      <c r="B40" s="6"/>
    </row>
    <row r="41" spans="1:20" s="7" customFormat="1" ht="11.25" x14ac:dyDescent="0.2">
      <c r="B41" s="6" t="s">
        <v>113</v>
      </c>
    </row>
    <row r="42" spans="1:20" s="7" customFormat="1" ht="11.25" x14ac:dyDescent="0.2">
      <c r="B42" s="6"/>
    </row>
    <row r="43" spans="1:20" s="7" customFormat="1" ht="11.25" x14ac:dyDescent="0.2">
      <c r="B43" s="6" t="s">
        <v>186</v>
      </c>
    </row>
    <row r="44" spans="1:20" s="7" customFormat="1" ht="11.25" x14ac:dyDescent="0.2">
      <c r="B44" s="6"/>
    </row>
    <row r="45" spans="1:20" s="7" customFormat="1" ht="22.5" customHeight="1" x14ac:dyDescent="0.2">
      <c r="B45" s="409" t="s">
        <v>114</v>
      </c>
      <c r="C45" s="409"/>
      <c r="D45" s="409"/>
      <c r="E45" s="409"/>
      <c r="F45" s="409"/>
      <c r="G45" s="409"/>
      <c r="H45" s="409"/>
      <c r="I45" s="409"/>
      <c r="J45" s="409"/>
      <c r="K45" s="409"/>
      <c r="L45" s="409"/>
      <c r="M45" s="409"/>
      <c r="N45" s="409"/>
      <c r="O45" s="409"/>
      <c r="P45" s="409"/>
      <c r="Q45" s="163"/>
    </row>
    <row r="46" spans="1:20" s="7" customFormat="1" ht="11.25" x14ac:dyDescent="0.2">
      <c r="B46" s="6"/>
    </row>
    <row r="47" spans="1:20" s="7" customFormat="1" ht="11.25" x14ac:dyDescent="0.2">
      <c r="B47" s="6" t="s">
        <v>115</v>
      </c>
      <c r="M47" s="13"/>
    </row>
    <row r="48" spans="1:20" s="7" customFormat="1" ht="11.25" x14ac:dyDescent="0.2">
      <c r="B48" s="6"/>
      <c r="M48" s="13"/>
    </row>
    <row r="49" spans="2:17" s="7" customFormat="1" ht="11.25" x14ac:dyDescent="0.2">
      <c r="B49" s="6" t="s">
        <v>191</v>
      </c>
    </row>
    <row r="50" spans="2:17" s="7" customFormat="1" ht="11.25" x14ac:dyDescent="0.2">
      <c r="B50" s="6"/>
    </row>
    <row r="51" spans="2:17" s="7" customFormat="1" ht="22.5" customHeight="1" x14ac:dyDescent="0.2">
      <c r="B51" s="409" t="s">
        <v>249</v>
      </c>
      <c r="C51" s="409"/>
      <c r="D51" s="409"/>
      <c r="E51" s="409"/>
      <c r="F51" s="409"/>
      <c r="G51" s="409"/>
      <c r="H51" s="409"/>
      <c r="I51" s="409"/>
      <c r="J51" s="409"/>
      <c r="K51" s="409"/>
      <c r="L51" s="409"/>
      <c r="M51" s="409"/>
      <c r="N51" s="409"/>
      <c r="O51" s="409"/>
      <c r="P51" s="409"/>
      <c r="Q51" s="163"/>
    </row>
    <row r="52" spans="2:17" s="7" customFormat="1" ht="11.25" x14ac:dyDescent="0.2">
      <c r="B52" s="409"/>
      <c r="C52" s="409"/>
      <c r="D52" s="409"/>
      <c r="E52" s="409"/>
      <c r="F52" s="409"/>
      <c r="G52" s="409"/>
      <c r="H52" s="409"/>
      <c r="I52" s="409"/>
      <c r="J52" s="409"/>
      <c r="K52" s="409"/>
      <c r="L52" s="409"/>
      <c r="M52" s="409"/>
      <c r="N52" s="409"/>
      <c r="O52" s="409"/>
      <c r="P52" s="409"/>
      <c r="Q52" s="165"/>
    </row>
    <row r="53" spans="2:17" s="7" customFormat="1" ht="11.25" x14ac:dyDescent="0.2"/>
  </sheetData>
  <sortState ref="A13:Q37">
    <sortCondition ref="A13:A37"/>
  </sortState>
  <mergeCells count="20">
    <mergeCell ref="B3:P3"/>
    <mergeCell ref="B45:P45"/>
    <mergeCell ref="C9:C10"/>
    <mergeCell ref="B9:B10"/>
    <mergeCell ref="G9:G10"/>
    <mergeCell ref="F9:F10"/>
    <mergeCell ref="C5:O5"/>
    <mergeCell ref="F11:F35"/>
    <mergeCell ref="A8:A10"/>
    <mergeCell ref="O9:O10"/>
    <mergeCell ref="P9:P10"/>
    <mergeCell ref="N9:N10"/>
    <mergeCell ref="L9:L10"/>
    <mergeCell ref="B8:K8"/>
    <mergeCell ref="Q9:Q10"/>
    <mergeCell ref="L8:Q8"/>
    <mergeCell ref="B51:P52"/>
    <mergeCell ref="M9:M10"/>
    <mergeCell ref="D9:E9"/>
    <mergeCell ref="H9:K9"/>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59" orientation="landscape" r:id="rId1"/>
  <headerFooter alignWithMargins="0">
    <oddHeader>&amp;R&amp;"Arial,Italique"&amp;8Observatoire Statistiques et Etudes - CAF de la Réunion - Février 2016</oddHeader>
    <oddFooter>&amp;R&amp;8&amp;P/&amp;N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K52"/>
  <sheetViews>
    <sheetView showGridLines="0" zoomScaleNormal="100" zoomScaleSheetLayoutView="100" workbookViewId="0">
      <pane xSplit="1" topLeftCell="B1" activePane="topRight" state="frozen"/>
      <selection pane="topRight"/>
    </sheetView>
  </sheetViews>
  <sheetFormatPr baseColWidth="10" defaultRowHeight="12.75" x14ac:dyDescent="0.2"/>
  <cols>
    <col min="1" max="1" width="17.140625" style="3" customWidth="1"/>
    <col min="2" max="2" width="13.5703125" style="3" customWidth="1"/>
    <col min="3" max="4" width="14" style="3" customWidth="1"/>
    <col min="5" max="6" width="11.28515625" style="3" customWidth="1"/>
    <col min="7" max="7" width="3.140625" style="3" customWidth="1"/>
    <col min="8" max="12" width="14" style="3" customWidth="1"/>
    <col min="13" max="16384" width="11.42578125" style="3"/>
  </cols>
  <sheetData>
    <row r="3" spans="1:12" x14ac:dyDescent="0.2">
      <c r="B3" s="384" t="s">
        <v>245</v>
      </c>
      <c r="C3" s="384"/>
      <c r="D3" s="384"/>
      <c r="E3" s="384"/>
      <c r="F3" s="384"/>
      <c r="G3" s="384"/>
      <c r="H3" s="384"/>
      <c r="I3" s="384"/>
      <c r="J3" s="384"/>
    </row>
    <row r="5" spans="1:12" x14ac:dyDescent="0.2">
      <c r="C5" s="360" t="s">
        <v>118</v>
      </c>
      <c r="D5" s="360"/>
      <c r="E5" s="360"/>
      <c r="F5" s="360"/>
      <c r="G5" s="360"/>
      <c r="H5" s="360"/>
      <c r="I5" s="360"/>
    </row>
    <row r="6" spans="1:12" x14ac:dyDescent="0.2">
      <c r="G6" s="4"/>
      <c r="H6" s="4"/>
      <c r="I6" s="4"/>
      <c r="J6" s="4"/>
      <c r="K6" s="4"/>
      <c r="L6" s="4"/>
    </row>
    <row r="7" spans="1:12" x14ac:dyDescent="0.2">
      <c r="A7" s="95" t="s">
        <v>183</v>
      </c>
    </row>
    <row r="8" spans="1:12" ht="13.5" thickBot="1" x14ac:dyDescent="0.25">
      <c r="A8" s="4"/>
      <c r="B8" s="4"/>
      <c r="C8" s="4"/>
      <c r="D8" s="4"/>
      <c r="E8" s="4"/>
      <c r="F8" s="4"/>
    </row>
    <row r="9" spans="1:12" ht="12.75" customHeight="1" thickTop="1" x14ac:dyDescent="0.2">
      <c r="A9" s="374" t="s">
        <v>37</v>
      </c>
      <c r="B9" s="395" t="s">
        <v>120</v>
      </c>
      <c r="C9" s="396" t="s">
        <v>121</v>
      </c>
      <c r="D9" s="376" t="s">
        <v>68</v>
      </c>
      <c r="E9" s="395" t="s">
        <v>122</v>
      </c>
      <c r="F9" s="396" t="s">
        <v>123</v>
      </c>
    </row>
    <row r="10" spans="1:12" ht="22.5" customHeight="1" x14ac:dyDescent="0.2">
      <c r="A10" s="375"/>
      <c r="B10" s="397"/>
      <c r="C10" s="398"/>
      <c r="D10" s="377"/>
      <c r="E10" s="397"/>
      <c r="F10" s="398"/>
      <c r="H10" s="9" t="s">
        <v>92</v>
      </c>
    </row>
    <row r="11" spans="1:12" ht="13.5" thickBot="1" x14ac:dyDescent="0.25">
      <c r="A11" s="375"/>
      <c r="B11" s="421"/>
      <c r="C11" s="425"/>
      <c r="D11" s="378"/>
      <c r="E11" s="421"/>
      <c r="F11" s="425"/>
    </row>
    <row r="12" spans="1:12" ht="13.5" customHeight="1" thickTop="1" x14ac:dyDescent="0.2">
      <c r="A12" s="42" t="s">
        <v>44</v>
      </c>
      <c r="B12" s="111">
        <v>1075</v>
      </c>
      <c r="C12" s="247">
        <v>650</v>
      </c>
      <c r="D12" s="110">
        <v>1725</v>
      </c>
      <c r="E12" s="60">
        <v>296.52999999999997</v>
      </c>
      <c r="F12" s="59">
        <v>285.29000000000002</v>
      </c>
      <c r="H12" s="409" t="s">
        <v>124</v>
      </c>
      <c r="I12" s="409"/>
      <c r="J12" s="409"/>
    </row>
    <row r="13" spans="1:12" x14ac:dyDescent="0.2">
      <c r="A13" s="43" t="s">
        <v>45</v>
      </c>
      <c r="B13" s="114">
        <v>307</v>
      </c>
      <c r="C13" s="248">
        <v>164</v>
      </c>
      <c r="D13" s="127">
        <v>471</v>
      </c>
      <c r="E13" s="63">
        <v>315.08</v>
      </c>
      <c r="F13" s="64">
        <v>319.68</v>
      </c>
      <c r="H13" s="409"/>
      <c r="I13" s="409"/>
      <c r="J13" s="409"/>
    </row>
    <row r="14" spans="1:12" x14ac:dyDescent="0.2">
      <c r="A14" s="43" t="s">
        <v>46</v>
      </c>
      <c r="B14" s="114">
        <v>393</v>
      </c>
      <c r="C14" s="248">
        <v>317</v>
      </c>
      <c r="D14" s="127">
        <v>710</v>
      </c>
      <c r="E14" s="63">
        <v>272.08</v>
      </c>
      <c r="F14" s="64">
        <v>256.23</v>
      </c>
      <c r="H14" s="409"/>
      <c r="I14" s="409"/>
      <c r="J14" s="409"/>
    </row>
    <row r="15" spans="1:12" x14ac:dyDescent="0.2">
      <c r="A15" s="43" t="s">
        <v>47</v>
      </c>
      <c r="B15" s="114">
        <v>663</v>
      </c>
      <c r="C15" s="248">
        <v>379</v>
      </c>
      <c r="D15" s="127">
        <v>1042</v>
      </c>
      <c r="E15" s="63">
        <v>292.95</v>
      </c>
      <c r="F15" s="64">
        <v>292.18</v>
      </c>
      <c r="H15" s="409"/>
      <c r="I15" s="409"/>
      <c r="J15" s="409"/>
    </row>
    <row r="16" spans="1:12" ht="12.75" customHeight="1" x14ac:dyDescent="0.2">
      <c r="A16" s="43" t="s">
        <v>48</v>
      </c>
      <c r="B16" s="114">
        <v>2234</v>
      </c>
      <c r="C16" s="248">
        <v>1177</v>
      </c>
      <c r="D16" s="127">
        <v>3411</v>
      </c>
      <c r="E16" s="63">
        <v>293.07</v>
      </c>
      <c r="F16" s="64">
        <v>287.3</v>
      </c>
      <c r="H16" s="409"/>
      <c r="I16" s="409"/>
      <c r="J16" s="409"/>
    </row>
    <row r="17" spans="1:37" x14ac:dyDescent="0.2">
      <c r="A17" s="43" t="s">
        <v>49</v>
      </c>
      <c r="B17" s="114">
        <v>3797</v>
      </c>
      <c r="C17" s="248">
        <v>2776</v>
      </c>
      <c r="D17" s="127">
        <v>6573</v>
      </c>
      <c r="E17" s="63">
        <v>279.33999999999997</v>
      </c>
      <c r="F17" s="64">
        <v>256.23</v>
      </c>
      <c r="G17" s="5"/>
      <c r="H17" s="409"/>
      <c r="I17" s="409"/>
      <c r="J17" s="409"/>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13.5" customHeight="1" x14ac:dyDescent="0.2">
      <c r="A18" s="43" t="s">
        <v>50</v>
      </c>
      <c r="B18" s="114">
        <v>6389</v>
      </c>
      <c r="C18" s="248">
        <v>5254</v>
      </c>
      <c r="D18" s="127">
        <v>11643</v>
      </c>
      <c r="E18" s="63">
        <v>294.27</v>
      </c>
      <c r="F18" s="64">
        <v>257.27</v>
      </c>
      <c r="H18" s="409" t="s">
        <v>125</v>
      </c>
      <c r="I18" s="409"/>
      <c r="J18" s="409"/>
    </row>
    <row r="19" spans="1:37" x14ac:dyDescent="0.2">
      <c r="A19" s="43" t="s">
        <v>51</v>
      </c>
      <c r="B19" s="114">
        <v>671</v>
      </c>
      <c r="C19" s="248">
        <v>395</v>
      </c>
      <c r="D19" s="127">
        <v>1066</v>
      </c>
      <c r="E19" s="63">
        <v>294.06</v>
      </c>
      <c r="F19" s="64">
        <v>288.07</v>
      </c>
      <c r="H19" s="409"/>
      <c r="I19" s="409"/>
      <c r="J19" s="409"/>
    </row>
    <row r="20" spans="1:37" x14ac:dyDescent="0.2">
      <c r="A20" s="43" t="s">
        <v>52</v>
      </c>
      <c r="B20" s="114">
        <v>806</v>
      </c>
      <c r="C20" s="248">
        <v>503</v>
      </c>
      <c r="D20" s="127">
        <v>1309</v>
      </c>
      <c r="E20" s="63">
        <v>302.95999999999998</v>
      </c>
      <c r="F20" s="64">
        <v>304.19</v>
      </c>
      <c r="H20" s="409"/>
      <c r="I20" s="409"/>
      <c r="J20" s="409"/>
    </row>
    <row r="21" spans="1:37" x14ac:dyDescent="0.2">
      <c r="A21" s="43" t="s">
        <v>53</v>
      </c>
      <c r="B21" s="114">
        <v>550</v>
      </c>
      <c r="C21" s="248">
        <v>235</v>
      </c>
      <c r="D21" s="127">
        <v>785</v>
      </c>
      <c r="E21" s="63">
        <v>316.23</v>
      </c>
      <c r="F21" s="64">
        <v>324.39999999999998</v>
      </c>
    </row>
    <row r="22" spans="1:37" x14ac:dyDescent="0.2">
      <c r="A22" s="43" t="s">
        <v>54</v>
      </c>
      <c r="B22" s="114">
        <v>354</v>
      </c>
      <c r="C22" s="248">
        <v>160</v>
      </c>
      <c r="D22" s="127">
        <v>514</v>
      </c>
      <c r="E22" s="63">
        <v>312.99</v>
      </c>
      <c r="F22" s="64">
        <v>323.24</v>
      </c>
    </row>
    <row r="23" spans="1:37" x14ac:dyDescent="0.2">
      <c r="A23" s="43" t="s">
        <v>55</v>
      </c>
      <c r="B23" s="114">
        <v>5794</v>
      </c>
      <c r="C23" s="248">
        <v>2919</v>
      </c>
      <c r="D23" s="127">
        <v>8713</v>
      </c>
      <c r="E23" s="63">
        <v>320.20999999999998</v>
      </c>
      <c r="F23" s="64">
        <v>329.84</v>
      </c>
      <c r="H23" s="409" t="s">
        <v>258</v>
      </c>
      <c r="I23" s="409"/>
      <c r="J23" s="409"/>
    </row>
    <row r="24" spans="1:37" x14ac:dyDescent="0.2">
      <c r="A24" s="43" t="s">
        <v>56</v>
      </c>
      <c r="B24" s="114">
        <v>3624</v>
      </c>
      <c r="C24" s="248">
        <v>2154</v>
      </c>
      <c r="D24" s="127">
        <v>5778</v>
      </c>
      <c r="E24" s="63">
        <v>312.43</v>
      </c>
      <c r="F24" s="64">
        <v>314.64</v>
      </c>
      <c r="H24" s="409"/>
      <c r="I24" s="409"/>
      <c r="J24" s="409"/>
    </row>
    <row r="25" spans="1:37" x14ac:dyDescent="0.2">
      <c r="A25" s="43" t="s">
        <v>57</v>
      </c>
      <c r="B25" s="114">
        <v>12051</v>
      </c>
      <c r="C25" s="248">
        <v>15053</v>
      </c>
      <c r="D25" s="127">
        <v>27104</v>
      </c>
      <c r="E25" s="63">
        <v>265.69</v>
      </c>
      <c r="F25" s="64">
        <v>256.23</v>
      </c>
      <c r="G25" s="7"/>
      <c r="H25" s="409"/>
      <c r="I25" s="409"/>
      <c r="J25" s="409"/>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x14ac:dyDescent="0.2">
      <c r="A26" s="43" t="s">
        <v>64</v>
      </c>
      <c r="B26" s="114">
        <v>2323</v>
      </c>
      <c r="C26" s="248">
        <v>1146</v>
      </c>
      <c r="D26" s="127">
        <v>3469</v>
      </c>
      <c r="E26" s="63">
        <v>308.77999999999997</v>
      </c>
      <c r="F26" s="64">
        <v>313.39999999999998</v>
      </c>
    </row>
    <row r="27" spans="1:37" x14ac:dyDescent="0.2">
      <c r="A27" s="43" t="s">
        <v>65</v>
      </c>
      <c r="B27" s="114">
        <v>460</v>
      </c>
      <c r="C27" s="248">
        <v>217</v>
      </c>
      <c r="D27" s="127">
        <v>677</v>
      </c>
      <c r="E27" s="63">
        <v>305.08</v>
      </c>
      <c r="F27" s="64">
        <v>322.42</v>
      </c>
    </row>
    <row r="28" spans="1:37" x14ac:dyDescent="0.2">
      <c r="A28" s="43" t="s">
        <v>66</v>
      </c>
      <c r="B28" s="114">
        <v>1768</v>
      </c>
      <c r="C28" s="248">
        <v>809</v>
      </c>
      <c r="D28" s="127">
        <v>2577</v>
      </c>
      <c r="E28" s="63">
        <v>313.47000000000003</v>
      </c>
      <c r="F28" s="64">
        <v>330.37</v>
      </c>
    </row>
    <row r="29" spans="1:37" x14ac:dyDescent="0.2">
      <c r="A29" s="43" t="s">
        <v>58</v>
      </c>
      <c r="B29" s="114">
        <v>2904</v>
      </c>
      <c r="C29" s="248">
        <v>2174</v>
      </c>
      <c r="D29" s="127">
        <v>5078</v>
      </c>
      <c r="E29" s="63">
        <v>299.86</v>
      </c>
      <c r="F29" s="64">
        <v>290.42</v>
      </c>
    </row>
    <row r="30" spans="1:37" x14ac:dyDescent="0.2">
      <c r="A30" s="43" t="s">
        <v>59</v>
      </c>
      <c r="B30" s="114">
        <v>2034</v>
      </c>
      <c r="C30" s="248">
        <v>1072</v>
      </c>
      <c r="D30" s="127">
        <v>3106</v>
      </c>
      <c r="E30" s="63">
        <v>302.81</v>
      </c>
      <c r="F30" s="64">
        <v>313.39999999999998</v>
      </c>
      <c r="H30" s="27"/>
      <c r="I30" s="27"/>
      <c r="J30" s="27"/>
    </row>
    <row r="31" spans="1:37" x14ac:dyDescent="0.2">
      <c r="A31" s="43" t="s">
        <v>60</v>
      </c>
      <c r="B31" s="114">
        <v>4882</v>
      </c>
      <c r="C31" s="248">
        <v>2015</v>
      </c>
      <c r="D31" s="127">
        <v>6897</v>
      </c>
      <c r="E31" s="63">
        <v>324.49</v>
      </c>
      <c r="F31" s="64">
        <v>349.91</v>
      </c>
      <c r="H31" s="27"/>
      <c r="I31" s="27"/>
      <c r="J31" s="27"/>
    </row>
    <row r="32" spans="1:37" x14ac:dyDescent="0.2">
      <c r="A32" s="43" t="s">
        <v>61</v>
      </c>
      <c r="B32" s="114">
        <v>5030</v>
      </c>
      <c r="C32" s="248">
        <v>2884</v>
      </c>
      <c r="D32" s="127">
        <v>7914</v>
      </c>
      <c r="E32" s="63">
        <v>289.76</v>
      </c>
      <c r="F32" s="64">
        <v>272.48</v>
      </c>
    </row>
    <row r="33" spans="1:37" x14ac:dyDescent="0.2">
      <c r="A33" s="43" t="s">
        <v>62</v>
      </c>
      <c r="B33" s="114">
        <v>376</v>
      </c>
      <c r="C33" s="248">
        <v>195</v>
      </c>
      <c r="D33" s="127">
        <v>571</v>
      </c>
      <c r="E33" s="63">
        <v>302.14</v>
      </c>
      <c r="F33" s="64">
        <v>313.39999999999998</v>
      </c>
    </row>
    <row r="34" spans="1:37" x14ac:dyDescent="0.2">
      <c r="A34" s="43" t="s">
        <v>63</v>
      </c>
      <c r="B34" s="114">
        <v>6497</v>
      </c>
      <c r="C34" s="248">
        <v>5417</v>
      </c>
      <c r="D34" s="127">
        <v>11914</v>
      </c>
      <c r="E34" s="63">
        <v>285.81</v>
      </c>
      <c r="F34" s="64">
        <v>256.23</v>
      </c>
    </row>
    <row r="35" spans="1:37" ht="13.5" thickBot="1" x14ac:dyDescent="0.25">
      <c r="A35" s="235" t="s">
        <v>67</v>
      </c>
      <c r="B35" s="236">
        <v>349</v>
      </c>
      <c r="C35" s="249">
        <v>139</v>
      </c>
      <c r="D35" s="239">
        <v>488</v>
      </c>
      <c r="E35" s="250">
        <v>297.93</v>
      </c>
      <c r="F35" s="237">
        <v>313.39999999999998</v>
      </c>
    </row>
    <row r="36" spans="1:37" ht="24" thickTop="1" thickBot="1" x14ac:dyDescent="0.25">
      <c r="A36" s="40" t="s">
        <v>184</v>
      </c>
      <c r="B36" s="118">
        <v>5</v>
      </c>
      <c r="C36" s="119" t="s">
        <v>261</v>
      </c>
      <c r="D36" s="117">
        <v>9</v>
      </c>
      <c r="E36" s="61">
        <v>306.83999999999997</v>
      </c>
      <c r="F36" s="62">
        <v>335.53</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s="5" customFormat="1" ht="14.25" thickTop="1" thickBot="1" x14ac:dyDescent="0.25">
      <c r="A37" s="41" t="s">
        <v>68</v>
      </c>
      <c r="B37" s="128">
        <v>65336</v>
      </c>
      <c r="C37" s="129">
        <v>48208</v>
      </c>
      <c r="D37" s="128">
        <v>113544</v>
      </c>
      <c r="E37" s="65">
        <v>291.88</v>
      </c>
      <c r="F37" s="67">
        <v>260.72000000000003</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s="5" customFormat="1" ht="4.5" customHeight="1" thickTop="1" x14ac:dyDescent="0.2">
      <c r="A38" s="226"/>
      <c r="B38" s="229"/>
      <c r="C38" s="229"/>
      <c r="D38" s="229"/>
      <c r="E38" s="230"/>
      <c r="F38" s="230"/>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ht="27" x14ac:dyDescent="0.2">
      <c r="A39" s="2" t="s">
        <v>246</v>
      </c>
      <c r="E39" s="54"/>
      <c r="F39" s="6"/>
      <c r="G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s="7" customFormat="1" ht="21" customHeight="1" x14ac:dyDescent="0.2">
      <c r="C40" s="52"/>
      <c r="D40" s="18"/>
      <c r="E40" s="54"/>
      <c r="F40" s="18"/>
      <c r="G40" s="18"/>
    </row>
    <row r="41" spans="1:37" s="7" customFormat="1" ht="11.25" x14ac:dyDescent="0.2">
      <c r="E41" s="54"/>
    </row>
    <row r="42" spans="1:37" s="7" customFormat="1" ht="19.5" customHeight="1" x14ac:dyDescent="0.2">
      <c r="C42" s="18"/>
      <c r="D42" s="18"/>
      <c r="E42" s="54"/>
      <c r="F42" s="18"/>
      <c r="G42" s="18"/>
    </row>
    <row r="43" spans="1:37" s="7" customFormat="1" ht="11.25" x14ac:dyDescent="0.2">
      <c r="E43" s="54"/>
    </row>
    <row r="44" spans="1:37" s="7" customFormat="1" ht="20.25" customHeight="1" x14ac:dyDescent="0.2">
      <c r="C44" s="27"/>
      <c r="D44" s="27"/>
      <c r="E44" s="54"/>
      <c r="F44" s="27"/>
      <c r="G44" s="27"/>
    </row>
    <row r="45" spans="1:37" s="7" customFormat="1" ht="11.25" x14ac:dyDescent="0.2">
      <c r="E45" s="109"/>
    </row>
    <row r="46" spans="1:37" s="7" customFormat="1" ht="11.25" x14ac:dyDescent="0.2">
      <c r="E46" s="54"/>
    </row>
    <row r="47" spans="1:37" s="7" customFormat="1" ht="11.25" x14ac:dyDescent="0.2"/>
    <row r="48" spans="1:37" s="7" customFormat="1" ht="11.25" x14ac:dyDescent="0.2"/>
    <row r="49" spans="2:37" s="7" customFormat="1" x14ac:dyDescent="0.2">
      <c r="G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s="7" customFormat="1" x14ac:dyDescent="0.2">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s="7" customFormat="1" x14ac:dyDescent="0.2">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s="7" customFormat="1" x14ac:dyDescent="0.2">
      <c r="B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sheetData>
  <sortState ref="A13:F37">
    <sortCondition ref="A13:A37"/>
  </sortState>
  <mergeCells count="11">
    <mergeCell ref="H23:J25"/>
    <mergeCell ref="H18:J20"/>
    <mergeCell ref="A9:A11"/>
    <mergeCell ref="B9:B11"/>
    <mergeCell ref="C9:C11"/>
    <mergeCell ref="H12:J17"/>
    <mergeCell ref="B3:J3"/>
    <mergeCell ref="C5:I5"/>
    <mergeCell ref="D9:D11"/>
    <mergeCell ref="E9:E11"/>
    <mergeCell ref="F9:F11"/>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83" orientation="landscape" r:id="rId1"/>
  <headerFooter alignWithMargins="0">
    <oddHeader>&amp;R&amp;"Arial,Italique"&amp;8Observatoire Statistiques et Etudes - CAF de la Réunion - Février 2016</oddHeader>
    <oddFooter>&amp;R&amp;8&amp;P/&amp;N</oddFooter>
  </headerFooter>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3:AB61"/>
  <sheetViews>
    <sheetView showGridLines="0" zoomScale="85" zoomScaleNormal="85" zoomScaleSheetLayoutView="85" workbookViewId="0">
      <pane xSplit="1" topLeftCell="C1" activePane="topRight" state="frozen"/>
      <selection pane="topRight"/>
    </sheetView>
  </sheetViews>
  <sheetFormatPr baseColWidth="10" defaultRowHeight="12.75" x14ac:dyDescent="0.2"/>
  <cols>
    <col min="1" max="1" width="17.140625" style="3" customWidth="1"/>
    <col min="2" max="2" width="11.42578125" style="3"/>
    <col min="3" max="3" width="12.42578125" style="3" customWidth="1"/>
    <col min="4" max="4" width="11" style="3" customWidth="1"/>
    <col min="5" max="7" width="9.5703125" style="3" customWidth="1"/>
    <col min="8" max="8" width="10.7109375" style="3" customWidth="1"/>
    <col min="9" max="9" width="14.140625" style="3" customWidth="1"/>
    <col min="10" max="10" width="11.85546875" style="3" customWidth="1"/>
    <col min="11" max="11" width="12.42578125" style="3" customWidth="1"/>
    <col min="12" max="13" width="10.7109375" style="3" customWidth="1"/>
    <col min="14" max="14" width="10.42578125" style="3" customWidth="1"/>
    <col min="15" max="15" width="12.5703125" style="3" customWidth="1"/>
    <col min="16" max="16" width="13" style="3" customWidth="1"/>
    <col min="17" max="17" width="12.85546875" style="3" customWidth="1"/>
    <col min="18" max="18" width="13" style="3" customWidth="1"/>
    <col min="19" max="16384" width="11.42578125" style="3"/>
  </cols>
  <sheetData>
    <row r="3" spans="1:28" x14ac:dyDescent="0.2">
      <c r="B3" s="384" t="s">
        <v>245</v>
      </c>
      <c r="C3" s="384"/>
      <c r="D3" s="384"/>
      <c r="E3" s="384"/>
      <c r="F3" s="384"/>
      <c r="G3" s="384"/>
      <c r="H3" s="384"/>
      <c r="I3" s="384"/>
      <c r="J3" s="384"/>
      <c r="K3" s="384"/>
      <c r="L3" s="384"/>
      <c r="M3" s="384"/>
      <c r="N3" s="384"/>
      <c r="O3" s="384"/>
      <c r="P3" s="384" t="s">
        <v>245</v>
      </c>
      <c r="Q3" s="384"/>
      <c r="R3" s="384"/>
      <c r="S3" s="384"/>
      <c r="T3" s="384"/>
      <c r="U3" s="384"/>
      <c r="V3" s="384"/>
      <c r="W3" s="384"/>
      <c r="X3" s="384"/>
      <c r="Y3" s="384"/>
      <c r="Z3" s="384"/>
      <c r="AA3" s="384"/>
      <c r="AB3" s="384"/>
    </row>
    <row r="5" spans="1:28" x14ac:dyDescent="0.2">
      <c r="C5" s="360" t="s">
        <v>148</v>
      </c>
      <c r="D5" s="426"/>
      <c r="E5" s="426"/>
      <c r="F5" s="426"/>
      <c r="G5" s="426"/>
      <c r="H5" s="426"/>
      <c r="I5" s="426"/>
      <c r="J5" s="426"/>
      <c r="K5" s="426"/>
      <c r="L5" s="426"/>
      <c r="M5" s="426"/>
      <c r="N5" s="426"/>
      <c r="Q5" s="360" t="s">
        <v>148</v>
      </c>
      <c r="R5" s="360"/>
      <c r="S5" s="360"/>
      <c r="T5" s="360"/>
      <c r="U5" s="360"/>
      <c r="V5" s="360"/>
      <c r="W5" s="360"/>
      <c r="X5" s="360"/>
      <c r="Y5" s="360"/>
      <c r="Z5" s="360"/>
      <c r="AA5" s="360"/>
    </row>
    <row r="7" spans="1:28" ht="13.5" thickBot="1" x14ac:dyDescent="0.25">
      <c r="A7" s="95" t="s">
        <v>183</v>
      </c>
      <c r="B7" s="10"/>
      <c r="C7" s="10"/>
      <c r="D7" s="10"/>
      <c r="E7" s="10"/>
      <c r="F7" s="10"/>
      <c r="G7" s="10"/>
      <c r="H7" s="10"/>
      <c r="I7" s="10"/>
      <c r="J7" s="10"/>
      <c r="K7" s="10"/>
      <c r="L7" s="10"/>
      <c r="M7" s="10"/>
      <c r="N7" s="10"/>
      <c r="O7" s="10"/>
      <c r="P7" s="10"/>
      <c r="Q7" s="10"/>
    </row>
    <row r="8" spans="1:28" s="20" customFormat="1" ht="12.75" customHeight="1" thickTop="1" x14ac:dyDescent="0.2">
      <c r="A8" s="374" t="s">
        <v>37</v>
      </c>
      <c r="B8" s="449" t="s">
        <v>179</v>
      </c>
      <c r="C8" s="450"/>
      <c r="D8" s="451"/>
      <c r="E8" s="451"/>
      <c r="F8" s="451"/>
      <c r="G8" s="451"/>
      <c r="H8" s="451"/>
      <c r="I8" s="451"/>
      <c r="J8" s="451"/>
      <c r="K8" s="451"/>
      <c r="L8" s="451"/>
      <c r="M8" s="451"/>
      <c r="N8" s="451"/>
      <c r="O8" s="452"/>
      <c r="P8" s="381" t="s">
        <v>128</v>
      </c>
      <c r="Q8" s="383"/>
      <c r="R8" s="381" t="s">
        <v>129</v>
      </c>
      <c r="S8" s="382"/>
      <c r="T8" s="382"/>
      <c r="U8" s="429"/>
      <c r="V8" s="430" t="s">
        <v>145</v>
      </c>
      <c r="W8" s="431"/>
      <c r="X8" s="432"/>
    </row>
    <row r="9" spans="1:28" s="20" customFormat="1" ht="21.75" customHeight="1" x14ac:dyDescent="0.2">
      <c r="A9" s="375"/>
      <c r="B9" s="397" t="s">
        <v>194</v>
      </c>
      <c r="C9" s="419" t="s">
        <v>195</v>
      </c>
      <c r="D9" s="419" t="s">
        <v>90</v>
      </c>
      <c r="E9" s="446" t="s">
        <v>88</v>
      </c>
      <c r="F9" s="412"/>
      <c r="G9" s="412"/>
      <c r="H9" s="412"/>
      <c r="I9" s="410" t="s">
        <v>196</v>
      </c>
      <c r="J9" s="410"/>
      <c r="K9" s="410"/>
      <c r="L9" s="410"/>
      <c r="M9" s="447" t="s">
        <v>193</v>
      </c>
      <c r="N9" s="447"/>
      <c r="O9" s="448"/>
      <c r="P9" s="397" t="s">
        <v>38</v>
      </c>
      <c r="Q9" s="398" t="s">
        <v>90</v>
      </c>
      <c r="R9" s="397" t="s">
        <v>38</v>
      </c>
      <c r="S9" s="419" t="s">
        <v>90</v>
      </c>
      <c r="T9" s="427" t="s">
        <v>142</v>
      </c>
      <c r="U9" s="428"/>
      <c r="V9" s="440" t="s">
        <v>1</v>
      </c>
      <c r="W9" s="438" t="s">
        <v>2</v>
      </c>
      <c r="X9" s="436" t="s">
        <v>3</v>
      </c>
    </row>
    <row r="10" spans="1:28" s="20" customFormat="1" ht="33" customHeight="1" thickBot="1" x14ac:dyDescent="0.25">
      <c r="A10" s="445"/>
      <c r="B10" s="433"/>
      <c r="C10" s="434"/>
      <c r="D10" s="434"/>
      <c r="E10" s="72" t="s">
        <v>6</v>
      </c>
      <c r="F10" s="68" t="s">
        <v>131</v>
      </c>
      <c r="G10" s="31" t="s">
        <v>132</v>
      </c>
      <c r="H10" s="31" t="s">
        <v>133</v>
      </c>
      <c r="I10" s="31" t="s">
        <v>134</v>
      </c>
      <c r="J10" s="31" t="s">
        <v>135</v>
      </c>
      <c r="K10" s="31" t="s">
        <v>136</v>
      </c>
      <c r="L10" s="31" t="s">
        <v>137</v>
      </c>
      <c r="M10" s="31" t="s">
        <v>138</v>
      </c>
      <c r="N10" s="31" t="s">
        <v>139</v>
      </c>
      <c r="O10" s="44" t="s">
        <v>140</v>
      </c>
      <c r="P10" s="433"/>
      <c r="Q10" s="453"/>
      <c r="R10" s="421"/>
      <c r="S10" s="420"/>
      <c r="T10" s="21" t="s">
        <v>143</v>
      </c>
      <c r="U10" s="51" t="s">
        <v>144</v>
      </c>
      <c r="V10" s="441"/>
      <c r="W10" s="439"/>
      <c r="X10" s="437"/>
    </row>
    <row r="11" spans="1:28" ht="13.5" thickTop="1" x14ac:dyDescent="0.2">
      <c r="A11" s="42" t="s">
        <v>44</v>
      </c>
      <c r="B11" s="130">
        <v>1607</v>
      </c>
      <c r="C11" s="113">
        <v>240</v>
      </c>
      <c r="D11" s="113">
        <v>3670</v>
      </c>
      <c r="E11" s="131">
        <v>130</v>
      </c>
      <c r="F11" s="132">
        <v>728</v>
      </c>
      <c r="G11" s="132">
        <v>353</v>
      </c>
      <c r="H11" s="132">
        <v>396</v>
      </c>
      <c r="I11" s="132">
        <v>682</v>
      </c>
      <c r="J11" s="132">
        <v>599</v>
      </c>
      <c r="K11" s="132">
        <v>67</v>
      </c>
      <c r="L11" s="132">
        <v>259</v>
      </c>
      <c r="M11" s="132">
        <v>479</v>
      </c>
      <c r="N11" s="132">
        <v>450</v>
      </c>
      <c r="O11" s="133">
        <v>678</v>
      </c>
      <c r="P11" s="131">
        <v>66</v>
      </c>
      <c r="Q11" s="112">
        <v>73</v>
      </c>
      <c r="R11" s="130">
        <v>266</v>
      </c>
      <c r="S11" s="132">
        <v>435</v>
      </c>
      <c r="T11" s="132">
        <v>151</v>
      </c>
      <c r="U11" s="134">
        <v>115</v>
      </c>
      <c r="V11" s="442" t="s">
        <v>261</v>
      </c>
      <c r="W11" s="135">
        <v>36</v>
      </c>
      <c r="X11" s="136">
        <v>5</v>
      </c>
    </row>
    <row r="12" spans="1:28" x14ac:dyDescent="0.2">
      <c r="A12" s="43" t="s">
        <v>45</v>
      </c>
      <c r="B12" s="137">
        <v>878</v>
      </c>
      <c r="C12" s="116">
        <v>100</v>
      </c>
      <c r="D12" s="116">
        <v>1994</v>
      </c>
      <c r="E12" s="138">
        <v>71</v>
      </c>
      <c r="F12" s="139">
        <v>354</v>
      </c>
      <c r="G12" s="139">
        <v>250</v>
      </c>
      <c r="H12" s="139">
        <v>203</v>
      </c>
      <c r="I12" s="139">
        <v>377</v>
      </c>
      <c r="J12" s="139">
        <v>246</v>
      </c>
      <c r="K12" s="139">
        <v>48</v>
      </c>
      <c r="L12" s="139">
        <v>207</v>
      </c>
      <c r="M12" s="139">
        <v>191</v>
      </c>
      <c r="N12" s="139">
        <v>258</v>
      </c>
      <c r="O12" s="140">
        <v>429</v>
      </c>
      <c r="P12" s="138">
        <v>42</v>
      </c>
      <c r="Q12" s="115">
        <v>46</v>
      </c>
      <c r="R12" s="137">
        <v>119</v>
      </c>
      <c r="S12" s="139">
        <v>175</v>
      </c>
      <c r="T12" s="139">
        <v>68</v>
      </c>
      <c r="U12" s="141">
        <v>51</v>
      </c>
      <c r="V12" s="443"/>
      <c r="W12" s="142">
        <v>13</v>
      </c>
      <c r="X12" s="143" t="s">
        <v>261</v>
      </c>
    </row>
    <row r="13" spans="1:28" x14ac:dyDescent="0.2">
      <c r="A13" s="43" t="s">
        <v>46</v>
      </c>
      <c r="B13" s="137">
        <v>660</v>
      </c>
      <c r="C13" s="116">
        <v>71</v>
      </c>
      <c r="D13" s="116">
        <v>1559</v>
      </c>
      <c r="E13" s="138">
        <v>53</v>
      </c>
      <c r="F13" s="139">
        <v>279</v>
      </c>
      <c r="G13" s="139">
        <v>172</v>
      </c>
      <c r="H13" s="139">
        <v>156</v>
      </c>
      <c r="I13" s="139">
        <v>238</v>
      </c>
      <c r="J13" s="139">
        <v>214</v>
      </c>
      <c r="K13" s="139">
        <v>38</v>
      </c>
      <c r="L13" s="139">
        <v>170</v>
      </c>
      <c r="M13" s="139">
        <v>242</v>
      </c>
      <c r="N13" s="139">
        <v>210</v>
      </c>
      <c r="O13" s="140">
        <v>208</v>
      </c>
      <c r="P13" s="138">
        <v>25</v>
      </c>
      <c r="Q13" s="115">
        <v>27</v>
      </c>
      <c r="R13" s="137">
        <v>118</v>
      </c>
      <c r="S13" s="139">
        <v>182</v>
      </c>
      <c r="T13" s="139">
        <v>63</v>
      </c>
      <c r="U13" s="141">
        <v>55</v>
      </c>
      <c r="V13" s="443"/>
      <c r="W13" s="142">
        <v>17</v>
      </c>
      <c r="X13" s="143" t="s">
        <v>261</v>
      </c>
    </row>
    <row r="14" spans="1:28" x14ac:dyDescent="0.2">
      <c r="A14" s="43" t="s">
        <v>47</v>
      </c>
      <c r="B14" s="137">
        <v>1530</v>
      </c>
      <c r="C14" s="116">
        <v>168</v>
      </c>
      <c r="D14" s="116">
        <v>3232</v>
      </c>
      <c r="E14" s="138">
        <v>97</v>
      </c>
      <c r="F14" s="139">
        <v>633</v>
      </c>
      <c r="G14" s="139">
        <v>394</v>
      </c>
      <c r="H14" s="139">
        <v>406</v>
      </c>
      <c r="I14" s="139">
        <v>710</v>
      </c>
      <c r="J14" s="139">
        <v>467</v>
      </c>
      <c r="K14" s="139">
        <v>75</v>
      </c>
      <c r="L14" s="139">
        <v>278</v>
      </c>
      <c r="M14" s="139">
        <v>392</v>
      </c>
      <c r="N14" s="139">
        <v>473</v>
      </c>
      <c r="O14" s="140">
        <v>665</v>
      </c>
      <c r="P14" s="138">
        <v>64</v>
      </c>
      <c r="Q14" s="115">
        <v>70</v>
      </c>
      <c r="R14" s="137">
        <v>201</v>
      </c>
      <c r="S14" s="139">
        <v>284</v>
      </c>
      <c r="T14" s="139">
        <v>121</v>
      </c>
      <c r="U14" s="141">
        <v>80</v>
      </c>
      <c r="V14" s="443"/>
      <c r="W14" s="142">
        <v>15</v>
      </c>
      <c r="X14" s="143" t="s">
        <v>261</v>
      </c>
    </row>
    <row r="15" spans="1:28" x14ac:dyDescent="0.2">
      <c r="A15" s="43" t="s">
        <v>48</v>
      </c>
      <c r="B15" s="137">
        <v>3214</v>
      </c>
      <c r="C15" s="116">
        <v>597</v>
      </c>
      <c r="D15" s="116">
        <v>7904</v>
      </c>
      <c r="E15" s="138">
        <v>304</v>
      </c>
      <c r="F15" s="139">
        <v>1452</v>
      </c>
      <c r="G15" s="139">
        <v>815</v>
      </c>
      <c r="H15" s="139">
        <v>643</v>
      </c>
      <c r="I15" s="139">
        <v>1179</v>
      </c>
      <c r="J15" s="139">
        <v>1427</v>
      </c>
      <c r="K15" s="139">
        <v>93</v>
      </c>
      <c r="L15" s="139">
        <v>515</v>
      </c>
      <c r="M15" s="139">
        <v>908</v>
      </c>
      <c r="N15" s="139">
        <v>1053</v>
      </c>
      <c r="O15" s="140">
        <v>1253</v>
      </c>
      <c r="P15" s="138">
        <v>102</v>
      </c>
      <c r="Q15" s="115">
        <v>110</v>
      </c>
      <c r="R15" s="137">
        <v>478</v>
      </c>
      <c r="S15" s="139">
        <v>720</v>
      </c>
      <c r="T15" s="139">
        <v>270</v>
      </c>
      <c r="U15" s="141">
        <v>208</v>
      </c>
      <c r="V15" s="443"/>
      <c r="W15" s="142">
        <v>57</v>
      </c>
      <c r="X15" s="143">
        <v>6</v>
      </c>
    </row>
    <row r="16" spans="1:28" x14ac:dyDescent="0.2">
      <c r="A16" s="43" t="s">
        <v>49</v>
      </c>
      <c r="B16" s="114">
        <v>6559</v>
      </c>
      <c r="C16" s="116">
        <v>1068</v>
      </c>
      <c r="D16" s="116">
        <v>15639</v>
      </c>
      <c r="E16" s="138">
        <v>531</v>
      </c>
      <c r="F16" s="139">
        <v>2732</v>
      </c>
      <c r="G16" s="116">
        <v>1661</v>
      </c>
      <c r="H16" s="139">
        <v>1635</v>
      </c>
      <c r="I16" s="139">
        <v>2684</v>
      </c>
      <c r="J16" s="116">
        <v>2861</v>
      </c>
      <c r="K16" s="139">
        <v>202</v>
      </c>
      <c r="L16" s="139">
        <v>812</v>
      </c>
      <c r="M16" s="139">
        <v>1415</v>
      </c>
      <c r="N16" s="139">
        <v>2024</v>
      </c>
      <c r="O16" s="115">
        <v>3120</v>
      </c>
      <c r="P16" s="144">
        <v>266</v>
      </c>
      <c r="Q16" s="115">
        <v>292</v>
      </c>
      <c r="R16" s="137">
        <v>713</v>
      </c>
      <c r="S16" s="139">
        <v>1021</v>
      </c>
      <c r="T16" s="139">
        <v>417</v>
      </c>
      <c r="U16" s="141">
        <v>296</v>
      </c>
      <c r="V16" s="443"/>
      <c r="W16" s="142">
        <v>112</v>
      </c>
      <c r="X16" s="143">
        <v>14</v>
      </c>
    </row>
    <row r="17" spans="1:24" x14ac:dyDescent="0.2">
      <c r="A17" s="43" t="s">
        <v>50</v>
      </c>
      <c r="B17" s="114">
        <v>10299</v>
      </c>
      <c r="C17" s="116">
        <v>1566</v>
      </c>
      <c r="D17" s="116">
        <v>24620</v>
      </c>
      <c r="E17" s="138">
        <v>1021</v>
      </c>
      <c r="F17" s="116">
        <v>4345</v>
      </c>
      <c r="G17" s="139">
        <v>2509</v>
      </c>
      <c r="H17" s="139">
        <v>2424</v>
      </c>
      <c r="I17" s="139">
        <v>3751</v>
      </c>
      <c r="J17" s="139">
        <v>3976</v>
      </c>
      <c r="K17" s="139">
        <v>527</v>
      </c>
      <c r="L17" s="116">
        <v>2045</v>
      </c>
      <c r="M17" s="139">
        <v>2502</v>
      </c>
      <c r="N17" s="139">
        <v>2939</v>
      </c>
      <c r="O17" s="115">
        <v>4858</v>
      </c>
      <c r="P17" s="144">
        <v>562</v>
      </c>
      <c r="Q17" s="115">
        <v>620</v>
      </c>
      <c r="R17" s="137">
        <v>1508</v>
      </c>
      <c r="S17" s="139">
        <v>2283</v>
      </c>
      <c r="T17" s="139">
        <v>806</v>
      </c>
      <c r="U17" s="141">
        <v>702</v>
      </c>
      <c r="V17" s="443"/>
      <c r="W17" s="142">
        <v>252</v>
      </c>
      <c r="X17" s="143">
        <v>26</v>
      </c>
    </row>
    <row r="18" spans="1:24" x14ac:dyDescent="0.2">
      <c r="A18" s="43" t="s">
        <v>51</v>
      </c>
      <c r="B18" s="137">
        <v>1118</v>
      </c>
      <c r="C18" s="116">
        <v>151</v>
      </c>
      <c r="D18" s="116">
        <v>2487</v>
      </c>
      <c r="E18" s="138">
        <v>95</v>
      </c>
      <c r="F18" s="139">
        <v>431</v>
      </c>
      <c r="G18" s="139">
        <v>322</v>
      </c>
      <c r="H18" s="139">
        <v>270</v>
      </c>
      <c r="I18" s="139">
        <v>449</v>
      </c>
      <c r="J18" s="139">
        <v>411</v>
      </c>
      <c r="K18" s="139">
        <v>44</v>
      </c>
      <c r="L18" s="139">
        <v>214</v>
      </c>
      <c r="M18" s="139">
        <v>301</v>
      </c>
      <c r="N18" s="139">
        <v>383</v>
      </c>
      <c r="O18" s="140">
        <v>434</v>
      </c>
      <c r="P18" s="138">
        <v>53</v>
      </c>
      <c r="Q18" s="115">
        <v>60</v>
      </c>
      <c r="R18" s="137">
        <v>164</v>
      </c>
      <c r="S18" s="139">
        <v>243</v>
      </c>
      <c r="T18" s="139">
        <v>96</v>
      </c>
      <c r="U18" s="141">
        <v>68</v>
      </c>
      <c r="V18" s="443"/>
      <c r="W18" s="142">
        <v>20</v>
      </c>
      <c r="X18" s="143" t="s">
        <v>261</v>
      </c>
    </row>
    <row r="19" spans="1:24" x14ac:dyDescent="0.2">
      <c r="A19" s="43" t="s">
        <v>52</v>
      </c>
      <c r="B19" s="137">
        <v>1492</v>
      </c>
      <c r="C19" s="116">
        <v>162</v>
      </c>
      <c r="D19" s="116">
        <v>3474</v>
      </c>
      <c r="E19" s="138">
        <v>116</v>
      </c>
      <c r="F19" s="139">
        <v>607</v>
      </c>
      <c r="G19" s="139">
        <v>383</v>
      </c>
      <c r="H19" s="139">
        <v>386</v>
      </c>
      <c r="I19" s="139">
        <v>533</v>
      </c>
      <c r="J19" s="139">
        <v>505</v>
      </c>
      <c r="K19" s="139">
        <v>116</v>
      </c>
      <c r="L19" s="139">
        <v>338</v>
      </c>
      <c r="M19" s="139">
        <v>341</v>
      </c>
      <c r="N19" s="139">
        <v>463</v>
      </c>
      <c r="O19" s="140">
        <v>688</v>
      </c>
      <c r="P19" s="138">
        <v>108</v>
      </c>
      <c r="Q19" s="115">
        <v>119</v>
      </c>
      <c r="R19" s="137">
        <v>252</v>
      </c>
      <c r="S19" s="139">
        <v>396</v>
      </c>
      <c r="T19" s="139">
        <v>131</v>
      </c>
      <c r="U19" s="141">
        <v>121</v>
      </c>
      <c r="V19" s="443"/>
      <c r="W19" s="142">
        <v>29</v>
      </c>
      <c r="X19" s="143" t="s">
        <v>261</v>
      </c>
    </row>
    <row r="20" spans="1:24" x14ac:dyDescent="0.2">
      <c r="A20" s="43" t="s">
        <v>53</v>
      </c>
      <c r="B20" s="137">
        <v>708</v>
      </c>
      <c r="C20" s="116">
        <v>110</v>
      </c>
      <c r="D20" s="116">
        <v>1945</v>
      </c>
      <c r="E20" s="138">
        <v>49</v>
      </c>
      <c r="F20" s="139">
        <v>329</v>
      </c>
      <c r="G20" s="139">
        <v>173</v>
      </c>
      <c r="H20" s="139">
        <v>157</v>
      </c>
      <c r="I20" s="139">
        <v>229</v>
      </c>
      <c r="J20" s="139">
        <v>287</v>
      </c>
      <c r="K20" s="139">
        <v>30</v>
      </c>
      <c r="L20" s="139">
        <v>162</v>
      </c>
      <c r="M20" s="139">
        <v>200</v>
      </c>
      <c r="N20" s="139">
        <v>229</v>
      </c>
      <c r="O20" s="140">
        <v>279</v>
      </c>
      <c r="P20" s="138">
        <v>21</v>
      </c>
      <c r="Q20" s="115">
        <v>23</v>
      </c>
      <c r="R20" s="137">
        <v>133</v>
      </c>
      <c r="S20" s="139">
        <v>224</v>
      </c>
      <c r="T20" s="139">
        <v>82</v>
      </c>
      <c r="U20" s="141">
        <v>51</v>
      </c>
      <c r="V20" s="443"/>
      <c r="W20" s="142">
        <v>15</v>
      </c>
      <c r="X20" s="143">
        <v>5</v>
      </c>
    </row>
    <row r="21" spans="1:24" x14ac:dyDescent="0.2">
      <c r="A21" s="43" t="s">
        <v>54</v>
      </c>
      <c r="B21" s="114">
        <v>1193</v>
      </c>
      <c r="C21" s="116">
        <v>136</v>
      </c>
      <c r="D21" s="116">
        <v>2899</v>
      </c>
      <c r="E21" s="138">
        <v>94</v>
      </c>
      <c r="F21" s="139">
        <v>496</v>
      </c>
      <c r="G21" s="116">
        <v>306</v>
      </c>
      <c r="H21" s="139">
        <v>297</v>
      </c>
      <c r="I21" s="139">
        <v>457</v>
      </c>
      <c r="J21" s="139">
        <v>318</v>
      </c>
      <c r="K21" s="139">
        <v>85</v>
      </c>
      <c r="L21" s="116">
        <v>333</v>
      </c>
      <c r="M21" s="139">
        <v>298</v>
      </c>
      <c r="N21" s="139">
        <v>312</v>
      </c>
      <c r="O21" s="115">
        <v>583</v>
      </c>
      <c r="P21" s="144">
        <v>70</v>
      </c>
      <c r="Q21" s="115">
        <v>79</v>
      </c>
      <c r="R21" s="137">
        <v>196</v>
      </c>
      <c r="S21" s="139">
        <v>304</v>
      </c>
      <c r="T21" s="139">
        <v>110</v>
      </c>
      <c r="U21" s="141">
        <v>86</v>
      </c>
      <c r="V21" s="443"/>
      <c r="W21" s="142">
        <v>18</v>
      </c>
      <c r="X21" s="143" t="s">
        <v>261</v>
      </c>
    </row>
    <row r="22" spans="1:24" x14ac:dyDescent="0.2">
      <c r="A22" s="43" t="s">
        <v>55</v>
      </c>
      <c r="B22" s="114">
        <v>9000</v>
      </c>
      <c r="C22" s="116">
        <v>1605</v>
      </c>
      <c r="D22" s="116">
        <v>23275</v>
      </c>
      <c r="E22" s="138">
        <v>885</v>
      </c>
      <c r="F22" s="139">
        <v>3904</v>
      </c>
      <c r="G22" s="116">
        <v>2121</v>
      </c>
      <c r="H22" s="139">
        <v>2090</v>
      </c>
      <c r="I22" s="139">
        <v>3189</v>
      </c>
      <c r="J22" s="139">
        <v>3822</v>
      </c>
      <c r="K22" s="139">
        <v>369</v>
      </c>
      <c r="L22" s="116">
        <v>1620</v>
      </c>
      <c r="M22" s="139">
        <v>2199</v>
      </c>
      <c r="N22" s="116">
        <v>2486</v>
      </c>
      <c r="O22" s="140">
        <v>4315</v>
      </c>
      <c r="P22" s="144">
        <v>299</v>
      </c>
      <c r="Q22" s="115">
        <v>330</v>
      </c>
      <c r="R22" s="137">
        <v>1150</v>
      </c>
      <c r="S22" s="139">
        <v>1762</v>
      </c>
      <c r="T22" s="139">
        <v>651</v>
      </c>
      <c r="U22" s="141">
        <v>499</v>
      </c>
      <c r="V22" s="443"/>
      <c r="W22" s="142">
        <v>142</v>
      </c>
      <c r="X22" s="143">
        <v>23</v>
      </c>
    </row>
    <row r="23" spans="1:24" x14ac:dyDescent="0.2">
      <c r="A23" s="43" t="s">
        <v>56</v>
      </c>
      <c r="B23" s="137">
        <v>6332</v>
      </c>
      <c r="C23" s="116">
        <v>1098</v>
      </c>
      <c r="D23" s="116">
        <v>15720</v>
      </c>
      <c r="E23" s="138">
        <v>659</v>
      </c>
      <c r="F23" s="139">
        <v>2675</v>
      </c>
      <c r="G23" s="139">
        <v>1476</v>
      </c>
      <c r="H23" s="139">
        <v>1522</v>
      </c>
      <c r="I23" s="139">
        <v>2366</v>
      </c>
      <c r="J23" s="139">
        <v>2642</v>
      </c>
      <c r="K23" s="139">
        <v>238</v>
      </c>
      <c r="L23" s="139">
        <v>1086</v>
      </c>
      <c r="M23" s="139">
        <v>1456</v>
      </c>
      <c r="N23" s="139">
        <v>1634</v>
      </c>
      <c r="O23" s="140">
        <v>3242</v>
      </c>
      <c r="P23" s="145">
        <v>280</v>
      </c>
      <c r="Q23" s="115">
        <v>314</v>
      </c>
      <c r="R23" s="137">
        <v>928</v>
      </c>
      <c r="S23" s="139">
        <v>1383</v>
      </c>
      <c r="T23" s="139">
        <v>531</v>
      </c>
      <c r="U23" s="141">
        <v>397</v>
      </c>
      <c r="V23" s="443"/>
      <c r="W23" s="142">
        <v>92</v>
      </c>
      <c r="X23" s="143">
        <v>20</v>
      </c>
    </row>
    <row r="24" spans="1:24" x14ac:dyDescent="0.2">
      <c r="A24" s="43" t="s">
        <v>57</v>
      </c>
      <c r="B24" s="114">
        <v>18422</v>
      </c>
      <c r="C24" s="116">
        <v>3040</v>
      </c>
      <c r="D24" s="116">
        <v>42376</v>
      </c>
      <c r="E24" s="144">
        <v>1570</v>
      </c>
      <c r="F24" s="139">
        <v>8138</v>
      </c>
      <c r="G24" s="116">
        <v>4600</v>
      </c>
      <c r="H24" s="116">
        <v>4114</v>
      </c>
      <c r="I24" s="116">
        <v>7954</v>
      </c>
      <c r="J24" s="116">
        <v>7660</v>
      </c>
      <c r="K24" s="139">
        <v>595</v>
      </c>
      <c r="L24" s="139">
        <v>2213</v>
      </c>
      <c r="M24" s="116">
        <v>5293</v>
      </c>
      <c r="N24" s="116">
        <v>5756</v>
      </c>
      <c r="O24" s="115">
        <v>7373</v>
      </c>
      <c r="P24" s="144">
        <v>934</v>
      </c>
      <c r="Q24" s="115">
        <v>1027</v>
      </c>
      <c r="R24" s="137">
        <v>2829</v>
      </c>
      <c r="S24" s="139">
        <v>3941</v>
      </c>
      <c r="T24" s="139">
        <v>1578</v>
      </c>
      <c r="U24" s="141">
        <v>1251</v>
      </c>
      <c r="V24" s="443"/>
      <c r="W24" s="142">
        <v>493</v>
      </c>
      <c r="X24" s="143">
        <v>54</v>
      </c>
    </row>
    <row r="25" spans="1:24" x14ac:dyDescent="0.2">
      <c r="A25" s="43" t="s">
        <v>64</v>
      </c>
      <c r="B25" s="137">
        <v>3805</v>
      </c>
      <c r="C25" s="116">
        <v>707</v>
      </c>
      <c r="D25" s="116">
        <v>9299</v>
      </c>
      <c r="E25" s="138">
        <v>388</v>
      </c>
      <c r="F25" s="139">
        <v>1751</v>
      </c>
      <c r="G25" s="139">
        <v>924</v>
      </c>
      <c r="H25" s="139">
        <v>742</v>
      </c>
      <c r="I25" s="139">
        <v>1382</v>
      </c>
      <c r="J25" s="139">
        <v>1664</v>
      </c>
      <c r="K25" s="139">
        <v>153</v>
      </c>
      <c r="L25" s="139">
        <v>606</v>
      </c>
      <c r="M25" s="139">
        <v>1008</v>
      </c>
      <c r="N25" s="139">
        <v>1135</v>
      </c>
      <c r="O25" s="140">
        <v>1662</v>
      </c>
      <c r="P25" s="138">
        <v>172</v>
      </c>
      <c r="Q25" s="115">
        <v>189</v>
      </c>
      <c r="R25" s="137">
        <v>611</v>
      </c>
      <c r="S25" s="139">
        <v>924</v>
      </c>
      <c r="T25" s="139">
        <v>360</v>
      </c>
      <c r="U25" s="141">
        <v>251</v>
      </c>
      <c r="V25" s="443"/>
      <c r="W25" s="142">
        <v>58</v>
      </c>
      <c r="X25" s="143">
        <v>5</v>
      </c>
    </row>
    <row r="26" spans="1:24" x14ac:dyDescent="0.2">
      <c r="A26" s="43" t="s">
        <v>65</v>
      </c>
      <c r="B26" s="137">
        <v>1143</v>
      </c>
      <c r="C26" s="116">
        <v>132</v>
      </c>
      <c r="D26" s="116">
        <v>2751</v>
      </c>
      <c r="E26" s="138">
        <v>92</v>
      </c>
      <c r="F26" s="139">
        <v>456</v>
      </c>
      <c r="G26" s="139">
        <v>281</v>
      </c>
      <c r="H26" s="139">
        <v>314</v>
      </c>
      <c r="I26" s="139">
        <v>450</v>
      </c>
      <c r="J26" s="139">
        <v>342</v>
      </c>
      <c r="K26" s="139">
        <v>71</v>
      </c>
      <c r="L26" s="139">
        <v>280</v>
      </c>
      <c r="M26" s="139">
        <v>268</v>
      </c>
      <c r="N26" s="139">
        <v>299</v>
      </c>
      <c r="O26" s="140">
        <v>576</v>
      </c>
      <c r="P26" s="138">
        <v>53</v>
      </c>
      <c r="Q26" s="115">
        <v>56</v>
      </c>
      <c r="R26" s="137">
        <v>126</v>
      </c>
      <c r="S26" s="139">
        <v>180</v>
      </c>
      <c r="T26" s="139">
        <v>73</v>
      </c>
      <c r="U26" s="141">
        <v>53</v>
      </c>
      <c r="V26" s="443"/>
      <c r="W26" s="142">
        <v>6</v>
      </c>
      <c r="X26" s="143" t="s">
        <v>261</v>
      </c>
    </row>
    <row r="27" spans="1:24" x14ac:dyDescent="0.2">
      <c r="A27" s="43" t="s">
        <v>66</v>
      </c>
      <c r="B27" s="137">
        <v>2957</v>
      </c>
      <c r="C27" s="116">
        <v>466</v>
      </c>
      <c r="D27" s="116">
        <v>7225</v>
      </c>
      <c r="E27" s="138">
        <v>269</v>
      </c>
      <c r="F27" s="139">
        <v>1266</v>
      </c>
      <c r="G27" s="139">
        <v>747</v>
      </c>
      <c r="H27" s="139">
        <v>675</v>
      </c>
      <c r="I27" s="139">
        <v>1098</v>
      </c>
      <c r="J27" s="139">
        <v>1174</v>
      </c>
      <c r="K27" s="139">
        <v>125</v>
      </c>
      <c r="L27" s="139">
        <v>560</v>
      </c>
      <c r="M27" s="139">
        <v>829</v>
      </c>
      <c r="N27" s="139">
        <v>920</v>
      </c>
      <c r="O27" s="140">
        <v>1208</v>
      </c>
      <c r="P27" s="138">
        <v>113</v>
      </c>
      <c r="Q27" s="115">
        <v>119</v>
      </c>
      <c r="R27" s="137">
        <v>424</v>
      </c>
      <c r="S27" s="139">
        <v>664</v>
      </c>
      <c r="T27" s="139">
        <v>234</v>
      </c>
      <c r="U27" s="141">
        <v>190</v>
      </c>
      <c r="V27" s="443"/>
      <c r="W27" s="142">
        <v>41</v>
      </c>
      <c r="X27" s="143" t="s">
        <v>261</v>
      </c>
    </row>
    <row r="28" spans="1:24" x14ac:dyDescent="0.2">
      <c r="A28" s="43" t="s">
        <v>58</v>
      </c>
      <c r="B28" s="114">
        <v>5757</v>
      </c>
      <c r="C28" s="116">
        <v>733</v>
      </c>
      <c r="D28" s="116">
        <v>13649</v>
      </c>
      <c r="E28" s="138">
        <v>482</v>
      </c>
      <c r="F28" s="116">
        <v>2410</v>
      </c>
      <c r="G28" s="139">
        <v>1546</v>
      </c>
      <c r="H28" s="139">
        <v>1319</v>
      </c>
      <c r="I28" s="116">
        <v>2131</v>
      </c>
      <c r="J28" s="139">
        <v>1939</v>
      </c>
      <c r="K28" s="139">
        <v>402</v>
      </c>
      <c r="L28" s="139">
        <v>1285</v>
      </c>
      <c r="M28" s="139">
        <v>1254</v>
      </c>
      <c r="N28" s="139">
        <v>1531</v>
      </c>
      <c r="O28" s="115">
        <v>2972</v>
      </c>
      <c r="P28" s="144">
        <v>346</v>
      </c>
      <c r="Q28" s="115">
        <v>375</v>
      </c>
      <c r="R28" s="137">
        <v>922</v>
      </c>
      <c r="S28" s="139">
        <v>1369</v>
      </c>
      <c r="T28" s="139">
        <v>533</v>
      </c>
      <c r="U28" s="141">
        <v>389</v>
      </c>
      <c r="V28" s="443"/>
      <c r="W28" s="142">
        <v>134</v>
      </c>
      <c r="X28" s="143">
        <v>27</v>
      </c>
    </row>
    <row r="29" spans="1:24" x14ac:dyDescent="0.2">
      <c r="A29" s="43" t="s">
        <v>59</v>
      </c>
      <c r="B29" s="114">
        <v>4816</v>
      </c>
      <c r="C29" s="116">
        <v>565</v>
      </c>
      <c r="D29" s="116">
        <v>10898</v>
      </c>
      <c r="E29" s="138">
        <v>347</v>
      </c>
      <c r="F29" s="139">
        <v>2035</v>
      </c>
      <c r="G29" s="116">
        <v>1291</v>
      </c>
      <c r="H29" s="139">
        <v>1143</v>
      </c>
      <c r="I29" s="116">
        <v>2019</v>
      </c>
      <c r="J29" s="139">
        <v>1549</v>
      </c>
      <c r="K29" s="139">
        <v>253</v>
      </c>
      <c r="L29" s="139">
        <v>995</v>
      </c>
      <c r="M29" s="139">
        <v>1385</v>
      </c>
      <c r="N29" s="116">
        <v>1322</v>
      </c>
      <c r="O29" s="140">
        <v>2109</v>
      </c>
      <c r="P29" s="144">
        <v>154</v>
      </c>
      <c r="Q29" s="115">
        <v>173</v>
      </c>
      <c r="R29" s="137">
        <v>627</v>
      </c>
      <c r="S29" s="139">
        <v>966</v>
      </c>
      <c r="T29" s="139">
        <v>355</v>
      </c>
      <c r="U29" s="141">
        <v>272</v>
      </c>
      <c r="V29" s="443"/>
      <c r="W29" s="142">
        <v>58</v>
      </c>
      <c r="X29" s="143">
        <v>7</v>
      </c>
    </row>
    <row r="30" spans="1:24" x14ac:dyDescent="0.2">
      <c r="A30" s="43" t="s">
        <v>60</v>
      </c>
      <c r="B30" s="114">
        <v>8998</v>
      </c>
      <c r="C30" s="116">
        <v>1487</v>
      </c>
      <c r="D30" s="116">
        <v>22758</v>
      </c>
      <c r="E30" s="138">
        <v>886</v>
      </c>
      <c r="F30" s="139">
        <v>3909</v>
      </c>
      <c r="G30" s="116">
        <v>2271</v>
      </c>
      <c r="H30" s="139">
        <v>1932</v>
      </c>
      <c r="I30" s="139">
        <v>3269</v>
      </c>
      <c r="J30" s="116">
        <v>3600</v>
      </c>
      <c r="K30" s="139">
        <v>382</v>
      </c>
      <c r="L30" s="139">
        <v>1747</v>
      </c>
      <c r="M30" s="139">
        <v>1958</v>
      </c>
      <c r="N30" s="139">
        <v>2694</v>
      </c>
      <c r="O30" s="115">
        <v>4346</v>
      </c>
      <c r="P30" s="144">
        <v>410</v>
      </c>
      <c r="Q30" s="115">
        <v>484</v>
      </c>
      <c r="R30" s="137">
        <v>1013</v>
      </c>
      <c r="S30" s="139">
        <v>1528</v>
      </c>
      <c r="T30" s="139">
        <v>573</v>
      </c>
      <c r="U30" s="141">
        <v>440</v>
      </c>
      <c r="V30" s="443"/>
      <c r="W30" s="142">
        <v>117</v>
      </c>
      <c r="X30" s="143">
        <v>11</v>
      </c>
    </row>
    <row r="31" spans="1:24" x14ac:dyDescent="0.2">
      <c r="A31" s="43" t="s">
        <v>61</v>
      </c>
      <c r="B31" s="114">
        <v>13459</v>
      </c>
      <c r="C31" s="116">
        <v>1694</v>
      </c>
      <c r="D31" s="116">
        <v>30329</v>
      </c>
      <c r="E31" s="138">
        <v>933</v>
      </c>
      <c r="F31" s="139">
        <v>5587</v>
      </c>
      <c r="G31" s="116">
        <v>3840</v>
      </c>
      <c r="H31" s="116">
        <v>3099</v>
      </c>
      <c r="I31" s="139">
        <v>5774</v>
      </c>
      <c r="J31" s="139">
        <v>4660</v>
      </c>
      <c r="K31" s="139">
        <v>587</v>
      </c>
      <c r="L31" s="116">
        <v>2438</v>
      </c>
      <c r="M31" s="139">
        <v>3294</v>
      </c>
      <c r="N31" s="139">
        <v>3989</v>
      </c>
      <c r="O31" s="115">
        <v>6176</v>
      </c>
      <c r="P31" s="144">
        <v>726</v>
      </c>
      <c r="Q31" s="115">
        <v>795</v>
      </c>
      <c r="R31" s="137">
        <v>1834</v>
      </c>
      <c r="S31" s="139">
        <v>2549</v>
      </c>
      <c r="T31" s="139">
        <v>1078</v>
      </c>
      <c r="U31" s="141">
        <v>756</v>
      </c>
      <c r="V31" s="443"/>
      <c r="W31" s="142">
        <v>150</v>
      </c>
      <c r="X31" s="143">
        <v>42</v>
      </c>
    </row>
    <row r="32" spans="1:24" x14ac:dyDescent="0.2">
      <c r="A32" s="43" t="s">
        <v>62</v>
      </c>
      <c r="B32" s="114">
        <v>785</v>
      </c>
      <c r="C32" s="116">
        <v>89</v>
      </c>
      <c r="D32" s="116">
        <v>1786</v>
      </c>
      <c r="E32" s="138">
        <v>55</v>
      </c>
      <c r="F32" s="139">
        <v>319</v>
      </c>
      <c r="G32" s="116">
        <v>197</v>
      </c>
      <c r="H32" s="139">
        <v>214</v>
      </c>
      <c r="I32" s="139">
        <v>298</v>
      </c>
      <c r="J32" s="139">
        <v>261</v>
      </c>
      <c r="K32" s="139">
        <v>46</v>
      </c>
      <c r="L32" s="116">
        <v>180</v>
      </c>
      <c r="M32" s="139">
        <v>251</v>
      </c>
      <c r="N32" s="139">
        <v>193</v>
      </c>
      <c r="O32" s="115">
        <v>341</v>
      </c>
      <c r="P32" s="144">
        <v>41</v>
      </c>
      <c r="Q32" s="115">
        <v>48</v>
      </c>
      <c r="R32" s="137">
        <v>123</v>
      </c>
      <c r="S32" s="139">
        <v>178</v>
      </c>
      <c r="T32" s="139">
        <v>75</v>
      </c>
      <c r="U32" s="141">
        <v>48</v>
      </c>
      <c r="V32" s="443"/>
      <c r="W32" s="142">
        <v>15</v>
      </c>
      <c r="X32" s="143" t="s">
        <v>261</v>
      </c>
    </row>
    <row r="33" spans="1:27" x14ac:dyDescent="0.2">
      <c r="A33" s="43" t="s">
        <v>63</v>
      </c>
      <c r="B33" s="114">
        <v>12355</v>
      </c>
      <c r="C33" s="116">
        <v>1707</v>
      </c>
      <c r="D33" s="116">
        <v>28307</v>
      </c>
      <c r="E33" s="138">
        <v>938</v>
      </c>
      <c r="F33" s="116">
        <v>5210</v>
      </c>
      <c r="G33" s="139">
        <v>3181</v>
      </c>
      <c r="H33" s="116">
        <v>3026</v>
      </c>
      <c r="I33" s="139">
        <v>5197</v>
      </c>
      <c r="J33" s="116">
        <v>4616</v>
      </c>
      <c r="K33" s="116">
        <v>597</v>
      </c>
      <c r="L33" s="139">
        <v>1945</v>
      </c>
      <c r="M33" s="116">
        <v>2957</v>
      </c>
      <c r="N33" s="139">
        <v>3485</v>
      </c>
      <c r="O33" s="115">
        <v>5913</v>
      </c>
      <c r="P33" s="144">
        <v>514</v>
      </c>
      <c r="Q33" s="115">
        <v>560</v>
      </c>
      <c r="R33" s="137">
        <v>2059</v>
      </c>
      <c r="S33" s="139">
        <v>2859</v>
      </c>
      <c r="T33" s="139">
        <v>1170</v>
      </c>
      <c r="U33" s="141">
        <v>889</v>
      </c>
      <c r="V33" s="443"/>
      <c r="W33" s="142">
        <v>247</v>
      </c>
      <c r="X33" s="143">
        <v>25</v>
      </c>
    </row>
    <row r="34" spans="1:27" ht="13.5" thickBot="1" x14ac:dyDescent="0.25">
      <c r="A34" s="235" t="s">
        <v>67</v>
      </c>
      <c r="B34" s="240">
        <v>1077</v>
      </c>
      <c r="C34" s="232">
        <v>134</v>
      </c>
      <c r="D34" s="232">
        <v>2368</v>
      </c>
      <c r="E34" s="241">
        <v>78</v>
      </c>
      <c r="F34" s="242">
        <v>444</v>
      </c>
      <c r="G34" s="242">
        <v>271</v>
      </c>
      <c r="H34" s="242">
        <v>284</v>
      </c>
      <c r="I34" s="242">
        <v>476</v>
      </c>
      <c r="J34" s="242">
        <v>353</v>
      </c>
      <c r="K34" s="242">
        <v>44</v>
      </c>
      <c r="L34" s="242">
        <v>204</v>
      </c>
      <c r="M34" s="242">
        <v>305</v>
      </c>
      <c r="N34" s="242">
        <v>297</v>
      </c>
      <c r="O34" s="243">
        <v>475</v>
      </c>
      <c r="P34" s="241">
        <v>32</v>
      </c>
      <c r="Q34" s="233">
        <v>35</v>
      </c>
      <c r="R34" s="240">
        <v>117</v>
      </c>
      <c r="S34" s="242">
        <v>172</v>
      </c>
      <c r="T34" s="242">
        <v>70</v>
      </c>
      <c r="U34" s="244">
        <v>47</v>
      </c>
      <c r="V34" s="443"/>
      <c r="W34" s="245">
        <v>8</v>
      </c>
      <c r="X34" s="246" t="s">
        <v>261</v>
      </c>
    </row>
    <row r="35" spans="1:27" ht="24" thickTop="1" thickBot="1" x14ac:dyDescent="0.25">
      <c r="A35" s="70" t="s">
        <v>184</v>
      </c>
      <c r="B35" s="147">
        <v>61</v>
      </c>
      <c r="C35" s="120">
        <v>17</v>
      </c>
      <c r="D35" s="120">
        <v>153</v>
      </c>
      <c r="E35" s="148">
        <v>9</v>
      </c>
      <c r="F35" s="149">
        <v>35</v>
      </c>
      <c r="G35" s="149">
        <v>10</v>
      </c>
      <c r="H35" s="149">
        <v>7</v>
      </c>
      <c r="I35" s="149">
        <v>21</v>
      </c>
      <c r="J35" s="149">
        <v>30</v>
      </c>
      <c r="K35" s="149">
        <v>0</v>
      </c>
      <c r="L35" s="149">
        <v>10</v>
      </c>
      <c r="M35" s="149">
        <v>27</v>
      </c>
      <c r="N35" s="149">
        <v>20</v>
      </c>
      <c r="O35" s="150">
        <v>14</v>
      </c>
      <c r="P35" s="148">
        <v>0</v>
      </c>
      <c r="Q35" s="119">
        <v>0</v>
      </c>
      <c r="R35" s="147">
        <v>5</v>
      </c>
      <c r="S35" s="149">
        <v>9</v>
      </c>
      <c r="T35" s="149" t="s">
        <v>261</v>
      </c>
      <c r="U35" s="151" t="s">
        <v>261</v>
      </c>
      <c r="V35" s="444"/>
      <c r="W35" s="152">
        <v>0</v>
      </c>
      <c r="X35" s="153" t="s">
        <v>261</v>
      </c>
    </row>
    <row r="36" spans="1:27" s="19" customFormat="1" ht="14.25" thickTop="1" thickBot="1" x14ac:dyDescent="0.25">
      <c r="A36" s="71" t="s">
        <v>68</v>
      </c>
      <c r="B36" s="124">
        <v>118225</v>
      </c>
      <c r="C36" s="126">
        <v>17843</v>
      </c>
      <c r="D36" s="126">
        <v>280317</v>
      </c>
      <c r="E36" s="154">
        <v>10152</v>
      </c>
      <c r="F36" s="126">
        <v>50525</v>
      </c>
      <c r="G36" s="126">
        <v>30094</v>
      </c>
      <c r="H36" s="126">
        <v>27454</v>
      </c>
      <c r="I36" s="126">
        <v>46913</v>
      </c>
      <c r="J36" s="126">
        <v>45623</v>
      </c>
      <c r="K36" s="126">
        <v>5187</v>
      </c>
      <c r="L36" s="126">
        <v>20502</v>
      </c>
      <c r="M36" s="126">
        <v>29753</v>
      </c>
      <c r="N36" s="126">
        <v>34555</v>
      </c>
      <c r="O36" s="125">
        <v>53917</v>
      </c>
      <c r="P36" s="124">
        <v>5453</v>
      </c>
      <c r="Q36" s="125">
        <v>6024</v>
      </c>
      <c r="R36" s="124">
        <v>16916</v>
      </c>
      <c r="S36" s="126">
        <v>24751</v>
      </c>
      <c r="T36" s="126">
        <v>9598</v>
      </c>
      <c r="U36" s="126">
        <v>7318</v>
      </c>
      <c r="V36" s="155" t="s">
        <v>261</v>
      </c>
      <c r="W36" s="156">
        <v>2145</v>
      </c>
      <c r="X36" s="157">
        <v>299</v>
      </c>
    </row>
    <row r="37" spans="1:27" s="19" customFormat="1" ht="4.5" customHeight="1" thickTop="1" x14ac:dyDescent="0.2">
      <c r="A37" s="226"/>
      <c r="B37" s="227"/>
      <c r="C37" s="227"/>
      <c r="D37" s="227"/>
      <c r="E37" s="227"/>
      <c r="F37" s="227"/>
      <c r="G37" s="227"/>
      <c r="H37" s="227"/>
      <c r="I37" s="227"/>
      <c r="J37" s="227"/>
      <c r="K37" s="227"/>
      <c r="L37" s="227"/>
      <c r="M37" s="227"/>
      <c r="N37" s="227"/>
      <c r="O37" s="227"/>
      <c r="P37" s="227"/>
      <c r="Q37" s="227"/>
      <c r="R37" s="227"/>
      <c r="S37" s="227"/>
      <c r="T37" s="227"/>
      <c r="U37" s="227"/>
      <c r="V37" s="231"/>
      <c r="W37" s="231"/>
      <c r="X37" s="231"/>
    </row>
    <row r="38" spans="1:27" ht="27" x14ac:dyDescent="0.2">
      <c r="A38" s="2" t="s">
        <v>246</v>
      </c>
      <c r="B38" s="9" t="s">
        <v>92</v>
      </c>
      <c r="F38" s="6"/>
      <c r="G38" s="6"/>
      <c r="I38" s="30"/>
      <c r="P38" s="9" t="s">
        <v>92</v>
      </c>
      <c r="Q38" s="7"/>
      <c r="R38" s="7"/>
      <c r="S38" s="7"/>
      <c r="T38" s="7"/>
    </row>
    <row r="39" spans="1:27" s="7" customFormat="1" ht="11.25" customHeight="1" x14ac:dyDescent="0.2">
      <c r="B39" s="409" t="s">
        <v>192</v>
      </c>
      <c r="C39" s="435"/>
      <c r="D39" s="435"/>
      <c r="E39" s="435"/>
      <c r="F39" s="435"/>
      <c r="G39" s="435"/>
      <c r="H39" s="435"/>
      <c r="I39" s="435"/>
      <c r="J39" s="435"/>
      <c r="K39" s="435"/>
      <c r="L39" s="435"/>
      <c r="M39" s="435"/>
      <c r="N39" s="435"/>
      <c r="P39" s="409" t="s">
        <v>259</v>
      </c>
      <c r="Q39" s="409"/>
      <c r="R39" s="409"/>
      <c r="S39" s="409"/>
      <c r="T39" s="409"/>
      <c r="U39" s="409"/>
      <c r="V39" s="409"/>
      <c r="W39" s="409"/>
      <c r="X39" s="409"/>
      <c r="Y39" s="409"/>
      <c r="Z39" s="409"/>
      <c r="AA39" s="409"/>
    </row>
    <row r="40" spans="1:27" s="7" customFormat="1" ht="20.25" customHeight="1" x14ac:dyDescent="0.2">
      <c r="B40" s="435"/>
      <c r="C40" s="435"/>
      <c r="D40" s="435"/>
      <c r="E40" s="435"/>
      <c r="F40" s="435"/>
      <c r="G40" s="435"/>
      <c r="H40" s="435"/>
      <c r="I40" s="435"/>
      <c r="J40" s="435"/>
      <c r="K40" s="435"/>
      <c r="L40" s="435"/>
      <c r="M40" s="435"/>
      <c r="N40" s="435"/>
      <c r="P40" s="409"/>
      <c r="Q40" s="409"/>
      <c r="R40" s="409"/>
      <c r="S40" s="409"/>
      <c r="T40" s="409"/>
      <c r="U40" s="409"/>
      <c r="V40" s="409"/>
      <c r="W40" s="409"/>
      <c r="X40" s="409"/>
      <c r="Y40" s="409"/>
      <c r="Z40" s="409"/>
      <c r="AA40" s="409"/>
    </row>
    <row r="41" spans="1:27" s="7" customFormat="1" ht="11.25" x14ac:dyDescent="0.2">
      <c r="B41" s="435"/>
      <c r="C41" s="435"/>
      <c r="D41" s="435"/>
      <c r="E41" s="435"/>
      <c r="F41" s="435"/>
      <c r="G41" s="435"/>
      <c r="H41" s="435"/>
      <c r="I41" s="435"/>
      <c r="J41" s="435"/>
      <c r="K41" s="435"/>
      <c r="L41" s="435"/>
      <c r="M41" s="435"/>
      <c r="N41" s="435"/>
    </row>
    <row r="42" spans="1:27" s="7" customFormat="1" ht="11.25" customHeight="1" x14ac:dyDescent="0.2">
      <c r="P42" s="409" t="s">
        <v>150</v>
      </c>
      <c r="Q42" s="409"/>
      <c r="R42" s="409"/>
      <c r="S42" s="409"/>
      <c r="T42" s="409"/>
      <c r="U42" s="409"/>
      <c r="V42" s="409"/>
      <c r="W42" s="409"/>
      <c r="X42" s="409"/>
      <c r="Y42" s="409"/>
      <c r="Z42" s="409"/>
      <c r="AA42" s="409"/>
    </row>
    <row r="43" spans="1:27" s="7" customFormat="1" ht="11.25" x14ac:dyDescent="0.2">
      <c r="P43" s="409"/>
      <c r="Q43" s="409"/>
      <c r="R43" s="409"/>
      <c r="S43" s="409"/>
      <c r="T43" s="409"/>
      <c r="U43" s="409"/>
      <c r="V43" s="409"/>
      <c r="W43" s="409"/>
      <c r="X43" s="409"/>
      <c r="Y43" s="409"/>
      <c r="Z43" s="409"/>
      <c r="AA43" s="409"/>
    </row>
    <row r="44" spans="1:27" s="7" customFormat="1" ht="11.25" x14ac:dyDescent="0.2">
      <c r="B44" s="14"/>
      <c r="C44" s="23"/>
      <c r="D44" s="23"/>
      <c r="E44" s="23"/>
      <c r="F44" s="23"/>
      <c r="G44" s="23"/>
      <c r="H44" s="23"/>
      <c r="I44" s="23"/>
      <c r="J44" s="23"/>
      <c r="K44" s="23"/>
      <c r="L44" s="23"/>
      <c r="M44" s="23"/>
      <c r="N44" s="23"/>
      <c r="P44" s="12" t="s">
        <v>187</v>
      </c>
    </row>
    <row r="45" spans="1:27" s="7" customFormat="1" ht="11.25" x14ac:dyDescent="0.2">
      <c r="B45" s="22"/>
      <c r="C45" s="23"/>
      <c r="D45" s="23"/>
      <c r="E45" s="23"/>
      <c r="F45" s="23"/>
      <c r="G45" s="23"/>
      <c r="H45" s="23"/>
      <c r="I45" s="23"/>
      <c r="J45" s="23"/>
      <c r="K45" s="23"/>
      <c r="L45" s="23"/>
      <c r="M45" s="23"/>
      <c r="N45" s="23"/>
    </row>
    <row r="46" spans="1:27" s="7" customFormat="1" ht="11.25" x14ac:dyDescent="0.2">
      <c r="B46" s="52"/>
      <c r="C46" s="18"/>
      <c r="D46" s="18"/>
      <c r="E46" s="18"/>
      <c r="F46" s="18"/>
      <c r="G46" s="18"/>
      <c r="H46" s="18"/>
      <c r="I46" s="18"/>
      <c r="J46" s="18"/>
      <c r="K46" s="18"/>
      <c r="L46" s="18"/>
      <c r="M46" s="18"/>
      <c r="N46" s="18"/>
      <c r="O46" s="23"/>
    </row>
    <row r="47" spans="1:27" s="7" customFormat="1" ht="11.25" x14ac:dyDescent="0.2">
      <c r="B47" s="53"/>
      <c r="C47" s="23"/>
      <c r="D47" s="23"/>
      <c r="E47" s="23"/>
      <c r="F47" s="23"/>
      <c r="G47" s="23"/>
      <c r="H47" s="23"/>
      <c r="I47" s="23"/>
      <c r="J47" s="23"/>
      <c r="K47" s="23"/>
      <c r="L47" s="23"/>
      <c r="M47" s="23"/>
      <c r="N47" s="23"/>
      <c r="O47" s="23"/>
    </row>
    <row r="48" spans="1:27" s="7" customFormat="1" ht="22.5" customHeight="1" x14ac:dyDescent="0.2">
      <c r="B48" s="22"/>
      <c r="C48" s="23"/>
      <c r="D48" s="23"/>
      <c r="E48" s="23"/>
      <c r="F48" s="23"/>
      <c r="G48" s="23"/>
      <c r="H48" s="23"/>
      <c r="I48" s="23"/>
      <c r="J48" s="24"/>
      <c r="K48" s="23"/>
      <c r="L48" s="23"/>
      <c r="M48" s="23"/>
      <c r="N48" s="23"/>
      <c r="O48" s="18"/>
      <c r="P48" s="26"/>
    </row>
    <row r="49" spans="2:28" s="7" customFormat="1" ht="11.25" x14ac:dyDescent="0.2">
      <c r="B49" s="22"/>
      <c r="C49" s="23"/>
      <c r="D49" s="23"/>
      <c r="E49" s="23"/>
      <c r="F49" s="23"/>
      <c r="G49" s="23"/>
      <c r="H49" s="23"/>
      <c r="I49" s="23"/>
      <c r="J49" s="24"/>
      <c r="K49" s="23"/>
      <c r="L49" s="23"/>
      <c r="M49" s="23"/>
      <c r="N49" s="23"/>
      <c r="O49" s="26"/>
      <c r="P49" s="18"/>
      <c r="Q49" s="26"/>
    </row>
    <row r="50" spans="2:28" s="7" customFormat="1" ht="20.25" customHeight="1" x14ac:dyDescent="0.2">
      <c r="B50" s="22"/>
      <c r="C50" s="23"/>
      <c r="D50" s="23"/>
      <c r="E50" s="23"/>
      <c r="F50" s="23"/>
      <c r="G50" s="23"/>
      <c r="H50" s="23"/>
      <c r="I50" s="23"/>
      <c r="J50" s="23"/>
      <c r="K50" s="23"/>
      <c r="L50" s="23"/>
      <c r="M50" s="23"/>
      <c r="N50" s="23"/>
      <c r="O50" s="18"/>
      <c r="Q50" s="18"/>
    </row>
    <row r="51" spans="2:28" s="7" customFormat="1" ht="11.25" x14ac:dyDescent="0.2">
      <c r="B51" s="22"/>
      <c r="C51" s="23"/>
      <c r="D51" s="23"/>
      <c r="E51" s="23"/>
      <c r="F51" s="23"/>
      <c r="G51" s="23"/>
      <c r="H51" s="23"/>
      <c r="I51" s="23"/>
      <c r="J51" s="23"/>
      <c r="K51" s="23"/>
      <c r="L51" s="23"/>
      <c r="M51" s="23"/>
      <c r="N51" s="23"/>
    </row>
    <row r="52" spans="2:28" s="7" customFormat="1" ht="19.5" customHeight="1" x14ac:dyDescent="0.2">
      <c r="B52" s="18"/>
      <c r="C52" s="18"/>
      <c r="D52" s="18"/>
      <c r="E52" s="18"/>
      <c r="F52" s="18"/>
      <c r="G52" s="18"/>
      <c r="H52" s="18"/>
      <c r="I52" s="18"/>
      <c r="J52" s="18"/>
      <c r="K52" s="18"/>
      <c r="L52" s="18"/>
      <c r="M52" s="18"/>
      <c r="N52" s="18"/>
      <c r="O52" s="18"/>
      <c r="P52" s="26"/>
    </row>
    <row r="53" spans="2:28" s="7" customFormat="1" ht="11.25" x14ac:dyDescent="0.2">
      <c r="B53" s="25"/>
      <c r="C53" s="26"/>
      <c r="D53" s="26"/>
      <c r="E53" s="26"/>
      <c r="F53" s="26"/>
      <c r="G53" s="26"/>
      <c r="H53" s="26"/>
      <c r="I53" s="26"/>
      <c r="J53" s="26"/>
      <c r="K53" s="26"/>
      <c r="L53" s="26"/>
      <c r="M53" s="26"/>
      <c r="N53" s="26"/>
      <c r="O53" s="26"/>
      <c r="P53" s="18"/>
      <c r="Q53" s="26"/>
    </row>
    <row r="54" spans="2:28" s="7" customFormat="1" ht="22.5" customHeight="1" x14ac:dyDescent="0.2">
      <c r="B54" s="18"/>
      <c r="C54" s="18"/>
      <c r="D54" s="18"/>
      <c r="E54" s="18"/>
      <c r="F54" s="18"/>
      <c r="G54" s="18"/>
      <c r="H54" s="18"/>
      <c r="I54" s="18"/>
      <c r="J54" s="18"/>
      <c r="K54" s="18"/>
      <c r="L54" s="18"/>
      <c r="M54" s="18"/>
      <c r="N54" s="18"/>
      <c r="O54" s="18"/>
      <c r="Q54" s="18"/>
    </row>
    <row r="55" spans="2:28" s="7" customFormat="1" x14ac:dyDescent="0.2">
      <c r="B55" s="25"/>
      <c r="C55" s="26"/>
      <c r="D55" s="26"/>
      <c r="E55" s="26"/>
      <c r="F55" s="26"/>
      <c r="G55" s="26"/>
      <c r="H55" s="26"/>
      <c r="I55" s="26"/>
      <c r="J55" s="26"/>
      <c r="K55" s="26"/>
      <c r="L55" s="26"/>
      <c r="M55" s="26"/>
      <c r="N55" s="26"/>
      <c r="O55" s="26"/>
      <c r="P55" s="3"/>
    </row>
    <row r="56" spans="2:28" s="7" customFormat="1" ht="19.5" customHeight="1" x14ac:dyDescent="0.2">
      <c r="B56" s="18"/>
      <c r="C56" s="18"/>
      <c r="D56" s="18"/>
      <c r="E56" s="18"/>
      <c r="F56" s="18"/>
      <c r="G56" s="18"/>
      <c r="H56" s="18"/>
      <c r="I56" s="18"/>
      <c r="J56" s="18"/>
      <c r="K56" s="18"/>
      <c r="L56" s="18"/>
      <c r="M56" s="18"/>
      <c r="N56" s="18"/>
      <c r="O56" s="18"/>
      <c r="P56" s="3"/>
      <c r="Q56" s="3"/>
      <c r="R56" s="3"/>
      <c r="S56" s="3"/>
      <c r="T56" s="3"/>
      <c r="U56" s="3"/>
      <c r="V56" s="3"/>
      <c r="W56" s="3"/>
      <c r="X56" s="3"/>
      <c r="Y56" s="3"/>
      <c r="Z56" s="3"/>
      <c r="AA56" s="3"/>
    </row>
    <row r="57" spans="2:28" s="7" customFormat="1" x14ac:dyDescent="0.2">
      <c r="B57" s="25"/>
      <c r="C57" s="26"/>
      <c r="D57" s="26"/>
      <c r="E57" s="26"/>
      <c r="F57" s="26"/>
      <c r="G57" s="26"/>
      <c r="H57" s="26"/>
      <c r="I57" s="26"/>
      <c r="J57" s="26"/>
      <c r="K57" s="26"/>
      <c r="L57" s="26"/>
      <c r="M57" s="26"/>
      <c r="N57" s="26"/>
      <c r="P57" s="3"/>
      <c r="Q57" s="3"/>
      <c r="R57" s="3"/>
      <c r="S57" s="3"/>
      <c r="T57" s="3"/>
      <c r="U57" s="3"/>
      <c r="V57" s="3"/>
      <c r="W57" s="3"/>
      <c r="X57" s="3"/>
      <c r="Y57" s="3"/>
      <c r="Z57" s="3"/>
      <c r="AA57" s="3"/>
      <c r="AB57" s="3"/>
    </row>
    <row r="58" spans="2:28" x14ac:dyDescent="0.2">
      <c r="B58" s="18"/>
      <c r="C58" s="18"/>
      <c r="D58" s="18"/>
      <c r="E58" s="18"/>
      <c r="F58" s="18"/>
      <c r="G58" s="18"/>
      <c r="H58" s="18"/>
      <c r="I58" s="18"/>
      <c r="J58" s="18"/>
      <c r="K58" s="18"/>
      <c r="L58" s="18"/>
      <c r="M58" s="18"/>
      <c r="N58" s="18"/>
    </row>
    <row r="59" spans="2:28" x14ac:dyDescent="0.2">
      <c r="B59" s="25"/>
      <c r="C59" s="26"/>
      <c r="D59" s="26"/>
      <c r="E59" s="26"/>
      <c r="F59" s="26"/>
      <c r="G59" s="26"/>
      <c r="H59" s="26"/>
      <c r="I59" s="26"/>
      <c r="J59" s="26"/>
      <c r="K59" s="26"/>
      <c r="L59" s="26"/>
      <c r="M59" s="26"/>
      <c r="N59" s="26"/>
    </row>
    <row r="60" spans="2:28" x14ac:dyDescent="0.2">
      <c r="B60" s="18"/>
      <c r="C60" s="18"/>
      <c r="D60" s="18"/>
      <c r="E60" s="18"/>
      <c r="F60" s="18"/>
      <c r="G60" s="18"/>
      <c r="H60" s="18"/>
      <c r="I60" s="18"/>
      <c r="J60" s="18"/>
      <c r="K60" s="18"/>
      <c r="L60" s="18"/>
      <c r="M60" s="18"/>
      <c r="N60" s="18"/>
    </row>
    <row r="61" spans="2:28" x14ac:dyDescent="0.2">
      <c r="B61" s="7"/>
      <c r="C61" s="7"/>
      <c r="D61" s="7"/>
      <c r="E61" s="7"/>
      <c r="F61" s="7"/>
      <c r="G61" s="7"/>
      <c r="H61" s="7"/>
      <c r="I61" s="7"/>
      <c r="J61" s="7"/>
      <c r="K61" s="7"/>
      <c r="L61" s="7"/>
      <c r="M61" s="7"/>
      <c r="N61" s="7"/>
    </row>
  </sheetData>
  <sortState ref="A11:X34">
    <sortCondition ref="A11:A34"/>
  </sortState>
  <mergeCells count="27">
    <mergeCell ref="A8:A10"/>
    <mergeCell ref="E9:H9"/>
    <mergeCell ref="P8:Q8"/>
    <mergeCell ref="I9:L9"/>
    <mergeCell ref="M9:O9"/>
    <mergeCell ref="C9:C10"/>
    <mergeCell ref="B8:O8"/>
    <mergeCell ref="P9:P10"/>
    <mergeCell ref="Q9:Q10"/>
    <mergeCell ref="P42:AA43"/>
    <mergeCell ref="P39:AA40"/>
    <mergeCell ref="B9:B10"/>
    <mergeCell ref="D9:D10"/>
    <mergeCell ref="B39:N41"/>
    <mergeCell ref="S9:S10"/>
    <mergeCell ref="X9:X10"/>
    <mergeCell ref="W9:W10"/>
    <mergeCell ref="V9:V10"/>
    <mergeCell ref="V11:V35"/>
    <mergeCell ref="P3:AB3"/>
    <mergeCell ref="C5:N5"/>
    <mergeCell ref="T9:U9"/>
    <mergeCell ref="R9:R10"/>
    <mergeCell ref="R8:U8"/>
    <mergeCell ref="V8:X8"/>
    <mergeCell ref="Q5:AA5"/>
    <mergeCell ref="B3:O3"/>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70" orientation="landscape" r:id="rId1"/>
  <headerFooter alignWithMargins="0">
    <oddHeader>&amp;R&amp;"Arial,Italique"&amp;8Observatoire Statistiques et Etudes - CAF de la Réunion - Février 2016</oddHeader>
    <oddFooter>&amp;R&amp;8&amp;P/&amp;N</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AN61"/>
  <sheetViews>
    <sheetView showGridLines="0" zoomScaleNormal="100" zoomScaleSheetLayoutView="100" workbookViewId="0">
      <pane xSplit="1" topLeftCell="B1" activePane="topRight" state="frozen"/>
      <selection pane="topRight"/>
    </sheetView>
  </sheetViews>
  <sheetFormatPr baseColWidth="10" defaultRowHeight="12.75" x14ac:dyDescent="0.2"/>
  <cols>
    <col min="1" max="1" width="16.85546875" style="3" bestFit="1" customWidth="1"/>
    <col min="2" max="2" width="11.28515625" style="3" customWidth="1"/>
    <col min="3" max="3" width="11.42578125" style="3"/>
    <col min="4" max="7" width="9.5703125" style="3" customWidth="1"/>
    <col min="8" max="8" width="11.28515625" style="3" customWidth="1"/>
    <col min="9" max="9" width="14" style="3" customWidth="1"/>
    <col min="10" max="10" width="11.85546875" style="3" customWidth="1"/>
    <col min="11" max="11" width="12.42578125" style="3" customWidth="1"/>
    <col min="12" max="14" width="10.140625" style="3" customWidth="1"/>
    <col min="15" max="16384" width="11.42578125" style="3"/>
  </cols>
  <sheetData>
    <row r="3" spans="1:40" x14ac:dyDescent="0.2">
      <c r="B3" s="384" t="s">
        <v>245</v>
      </c>
      <c r="C3" s="384"/>
      <c r="D3" s="384"/>
      <c r="E3" s="384"/>
      <c r="F3" s="384"/>
      <c r="G3" s="384"/>
      <c r="H3" s="384"/>
      <c r="I3" s="384"/>
      <c r="J3" s="384"/>
      <c r="K3" s="384"/>
      <c r="L3" s="384"/>
      <c r="M3" s="384"/>
      <c r="N3" s="384"/>
      <c r="O3" s="384"/>
      <c r="P3" s="384"/>
      <c r="Q3" s="384"/>
      <c r="R3" s="384"/>
    </row>
    <row r="5" spans="1:40" x14ac:dyDescent="0.2">
      <c r="C5" s="360" t="s">
        <v>149</v>
      </c>
      <c r="D5" s="360"/>
      <c r="E5" s="360"/>
      <c r="F5" s="360"/>
      <c r="G5" s="360"/>
      <c r="H5" s="360"/>
      <c r="I5" s="360"/>
      <c r="J5" s="360"/>
      <c r="K5" s="360"/>
      <c r="L5" s="360"/>
      <c r="M5" s="360"/>
      <c r="N5" s="360"/>
      <c r="O5" s="360"/>
      <c r="P5" s="360"/>
      <c r="Q5" s="360"/>
    </row>
    <row r="7" spans="1:40" ht="13.5" thickBot="1" x14ac:dyDescent="0.25">
      <c r="A7" s="95" t="s">
        <v>183</v>
      </c>
      <c r="B7" s="10"/>
      <c r="C7" s="10"/>
      <c r="D7" s="10"/>
      <c r="E7" s="10"/>
      <c r="F7" s="10"/>
      <c r="G7" s="10"/>
      <c r="H7" s="10"/>
      <c r="I7" s="10"/>
      <c r="J7" s="10"/>
      <c r="K7" s="10"/>
      <c r="L7" s="10"/>
      <c r="M7" s="10"/>
      <c r="N7" s="10"/>
      <c r="O7" s="10"/>
      <c r="P7" s="10"/>
      <c r="Q7" s="10"/>
    </row>
    <row r="8" spans="1:40" s="7" customFormat="1" ht="12.75" customHeight="1" thickTop="1" thickBot="1" x14ac:dyDescent="0.25">
      <c r="A8" s="374" t="s">
        <v>37</v>
      </c>
      <c r="B8" s="463" t="s">
        <v>197</v>
      </c>
      <c r="C8" s="464"/>
      <c r="D8" s="464"/>
      <c r="E8" s="464"/>
      <c r="F8" s="464"/>
      <c r="G8" s="464"/>
      <c r="H8" s="464"/>
      <c r="I8" s="464"/>
      <c r="J8" s="464"/>
      <c r="K8" s="464"/>
      <c r="L8" s="464"/>
      <c r="M8" s="464"/>
      <c r="N8" s="464"/>
      <c r="O8" s="464"/>
      <c r="P8" s="464"/>
      <c r="Q8" s="464"/>
      <c r="R8" s="465"/>
    </row>
    <row r="9" spans="1:40" s="7" customFormat="1" ht="12.75" customHeight="1" thickTop="1" x14ac:dyDescent="0.2">
      <c r="A9" s="375"/>
      <c r="B9" s="395" t="s">
        <v>38</v>
      </c>
      <c r="C9" s="460" t="s">
        <v>90</v>
      </c>
      <c r="D9" s="459" t="s">
        <v>88</v>
      </c>
      <c r="E9" s="459"/>
      <c r="F9" s="459"/>
      <c r="G9" s="459"/>
      <c r="H9" s="459"/>
      <c r="I9" s="459"/>
      <c r="J9" s="457" t="s">
        <v>39</v>
      </c>
      <c r="K9" s="457"/>
      <c r="L9" s="457"/>
      <c r="M9" s="457"/>
      <c r="N9" s="457"/>
      <c r="O9" s="457"/>
      <c r="P9" s="457"/>
      <c r="Q9" s="457"/>
      <c r="R9" s="458"/>
    </row>
    <row r="10" spans="1:40" s="7" customFormat="1" ht="15.75" customHeight="1" x14ac:dyDescent="0.2">
      <c r="A10" s="375"/>
      <c r="B10" s="397"/>
      <c r="C10" s="419"/>
      <c r="D10" s="454" t="s">
        <v>6</v>
      </c>
      <c r="E10" s="461" t="s">
        <v>141</v>
      </c>
      <c r="F10" s="454" t="s">
        <v>146</v>
      </c>
      <c r="G10" s="454" t="s">
        <v>132</v>
      </c>
      <c r="H10" s="454" t="s">
        <v>147</v>
      </c>
      <c r="I10" s="454" t="s">
        <v>81</v>
      </c>
      <c r="J10" s="454" t="s">
        <v>40</v>
      </c>
      <c r="K10" s="454"/>
      <c r="L10" s="454" t="s">
        <v>41</v>
      </c>
      <c r="M10" s="454"/>
      <c r="N10" s="454"/>
      <c r="O10" s="454" t="s">
        <v>42</v>
      </c>
      <c r="P10" s="454" t="s">
        <v>43</v>
      </c>
      <c r="Q10" s="454"/>
      <c r="R10" s="456"/>
    </row>
    <row r="11" spans="1:40" s="7" customFormat="1" ht="28.5" customHeight="1" thickBot="1" x14ac:dyDescent="0.25">
      <c r="A11" s="445"/>
      <c r="B11" s="433"/>
      <c r="C11" s="434"/>
      <c r="D11" s="455"/>
      <c r="E11" s="462"/>
      <c r="F11" s="455"/>
      <c r="G11" s="455"/>
      <c r="H11" s="455"/>
      <c r="I11" s="455"/>
      <c r="J11" s="31" t="s">
        <v>72</v>
      </c>
      <c r="K11" s="31" t="s">
        <v>71</v>
      </c>
      <c r="L11" s="31" t="s">
        <v>73</v>
      </c>
      <c r="M11" s="31" t="s">
        <v>74</v>
      </c>
      <c r="N11" s="31" t="s">
        <v>75</v>
      </c>
      <c r="O11" s="455"/>
      <c r="P11" s="31" t="s">
        <v>73</v>
      </c>
      <c r="Q11" s="31" t="s">
        <v>74</v>
      </c>
      <c r="R11" s="44" t="s">
        <v>75</v>
      </c>
    </row>
    <row r="12" spans="1:40" ht="13.5" thickTop="1" x14ac:dyDescent="0.2">
      <c r="A12" s="38" t="s">
        <v>44</v>
      </c>
      <c r="B12" s="111">
        <v>1609</v>
      </c>
      <c r="C12" s="113">
        <v>3344</v>
      </c>
      <c r="D12" s="113">
        <v>127</v>
      </c>
      <c r="E12" s="113">
        <v>250</v>
      </c>
      <c r="F12" s="113">
        <v>377</v>
      </c>
      <c r="G12" s="113">
        <v>328</v>
      </c>
      <c r="H12" s="113">
        <v>376</v>
      </c>
      <c r="I12" s="113">
        <v>151</v>
      </c>
      <c r="J12" s="113">
        <v>523</v>
      </c>
      <c r="K12" s="113">
        <v>318</v>
      </c>
      <c r="L12" s="113">
        <v>230</v>
      </c>
      <c r="M12" s="113">
        <v>154</v>
      </c>
      <c r="N12" s="113">
        <v>106</v>
      </c>
      <c r="O12" s="113">
        <v>94</v>
      </c>
      <c r="P12" s="113">
        <v>52</v>
      </c>
      <c r="Q12" s="113">
        <v>71</v>
      </c>
      <c r="R12" s="112">
        <v>61</v>
      </c>
      <c r="AN12" s="66"/>
    </row>
    <row r="13" spans="1:40" x14ac:dyDescent="0.2">
      <c r="A13" s="39" t="s">
        <v>45</v>
      </c>
      <c r="B13" s="114">
        <v>888</v>
      </c>
      <c r="C13" s="116">
        <v>1861</v>
      </c>
      <c r="D13" s="116">
        <v>67</v>
      </c>
      <c r="E13" s="116">
        <v>98</v>
      </c>
      <c r="F13" s="116">
        <v>205</v>
      </c>
      <c r="G13" s="116">
        <v>229</v>
      </c>
      <c r="H13" s="116">
        <v>214</v>
      </c>
      <c r="I13" s="116">
        <v>75</v>
      </c>
      <c r="J13" s="116">
        <v>319</v>
      </c>
      <c r="K13" s="116">
        <v>143</v>
      </c>
      <c r="L13" s="116">
        <v>97</v>
      </c>
      <c r="M13" s="116">
        <v>72</v>
      </c>
      <c r="N13" s="116">
        <v>30</v>
      </c>
      <c r="O13" s="116">
        <v>64</v>
      </c>
      <c r="P13" s="116">
        <v>58</v>
      </c>
      <c r="Q13" s="116">
        <v>53</v>
      </c>
      <c r="R13" s="115">
        <v>52</v>
      </c>
    </row>
    <row r="14" spans="1:40" x14ac:dyDescent="0.2">
      <c r="A14" s="39" t="s">
        <v>46</v>
      </c>
      <c r="B14" s="114">
        <v>600</v>
      </c>
      <c r="C14" s="116">
        <v>1264</v>
      </c>
      <c r="D14" s="116">
        <v>50</v>
      </c>
      <c r="E14" s="116">
        <v>92</v>
      </c>
      <c r="F14" s="116">
        <v>125</v>
      </c>
      <c r="G14" s="116">
        <v>131</v>
      </c>
      <c r="H14" s="116">
        <v>143</v>
      </c>
      <c r="I14" s="116">
        <v>59</v>
      </c>
      <c r="J14" s="116">
        <v>153</v>
      </c>
      <c r="K14" s="116">
        <v>122</v>
      </c>
      <c r="L14" s="116">
        <v>89</v>
      </c>
      <c r="M14" s="116">
        <v>49</v>
      </c>
      <c r="N14" s="116">
        <v>23</v>
      </c>
      <c r="O14" s="116">
        <v>49</v>
      </c>
      <c r="P14" s="116">
        <v>51</v>
      </c>
      <c r="Q14" s="116">
        <v>40</v>
      </c>
      <c r="R14" s="115">
        <v>24</v>
      </c>
    </row>
    <row r="15" spans="1:40" x14ac:dyDescent="0.2">
      <c r="A15" s="39" t="s">
        <v>47</v>
      </c>
      <c r="B15" s="114">
        <v>1466</v>
      </c>
      <c r="C15" s="116">
        <v>2831</v>
      </c>
      <c r="D15" s="116">
        <v>92</v>
      </c>
      <c r="E15" s="116">
        <v>206</v>
      </c>
      <c r="F15" s="116">
        <v>327</v>
      </c>
      <c r="G15" s="116">
        <v>339</v>
      </c>
      <c r="H15" s="116">
        <v>337</v>
      </c>
      <c r="I15" s="116">
        <v>165</v>
      </c>
      <c r="J15" s="116">
        <v>525</v>
      </c>
      <c r="K15" s="116">
        <v>277</v>
      </c>
      <c r="L15" s="116">
        <v>208</v>
      </c>
      <c r="M15" s="116">
        <v>97</v>
      </c>
      <c r="N15" s="116">
        <v>71</v>
      </c>
      <c r="O15" s="116">
        <v>96</v>
      </c>
      <c r="P15" s="116">
        <v>77</v>
      </c>
      <c r="Q15" s="116">
        <v>67</v>
      </c>
      <c r="R15" s="115">
        <v>48</v>
      </c>
    </row>
    <row r="16" spans="1:40" x14ac:dyDescent="0.2">
      <c r="A16" s="39" t="s">
        <v>48</v>
      </c>
      <c r="B16" s="114">
        <v>3116</v>
      </c>
      <c r="C16" s="116">
        <v>7019</v>
      </c>
      <c r="D16" s="116">
        <v>280</v>
      </c>
      <c r="E16" s="116">
        <v>485</v>
      </c>
      <c r="F16" s="116">
        <v>755</v>
      </c>
      <c r="G16" s="116">
        <v>744</v>
      </c>
      <c r="H16" s="116">
        <v>638</v>
      </c>
      <c r="I16" s="116">
        <v>214</v>
      </c>
      <c r="J16" s="116">
        <v>925</v>
      </c>
      <c r="K16" s="116">
        <v>561</v>
      </c>
      <c r="L16" s="116">
        <v>493</v>
      </c>
      <c r="M16" s="116">
        <v>335</v>
      </c>
      <c r="N16" s="116">
        <v>304</v>
      </c>
      <c r="O16" s="116">
        <v>141</v>
      </c>
      <c r="P16" s="116">
        <v>114</v>
      </c>
      <c r="Q16" s="116">
        <v>114</v>
      </c>
      <c r="R16" s="115">
        <v>129</v>
      </c>
    </row>
    <row r="17" spans="1:18" x14ac:dyDescent="0.2">
      <c r="A17" s="39" t="s">
        <v>49</v>
      </c>
      <c r="B17" s="114">
        <v>6514</v>
      </c>
      <c r="C17" s="116">
        <v>14437</v>
      </c>
      <c r="D17" s="116">
        <v>524</v>
      </c>
      <c r="E17" s="116">
        <v>958</v>
      </c>
      <c r="F17" s="116">
        <v>1462</v>
      </c>
      <c r="G17" s="116">
        <v>1571</v>
      </c>
      <c r="H17" s="116">
        <v>1452</v>
      </c>
      <c r="I17" s="116">
        <v>547</v>
      </c>
      <c r="J17" s="116">
        <v>2015</v>
      </c>
      <c r="K17" s="116">
        <v>1228</v>
      </c>
      <c r="L17" s="116">
        <v>1059</v>
      </c>
      <c r="M17" s="116">
        <v>717</v>
      </c>
      <c r="N17" s="116">
        <v>659</v>
      </c>
      <c r="O17" s="116">
        <v>258</v>
      </c>
      <c r="P17" s="116">
        <v>168</v>
      </c>
      <c r="Q17" s="116">
        <v>164</v>
      </c>
      <c r="R17" s="115">
        <v>246</v>
      </c>
    </row>
    <row r="18" spans="1:18" x14ac:dyDescent="0.2">
      <c r="A18" s="39" t="s">
        <v>50</v>
      </c>
      <c r="B18" s="114">
        <v>10626</v>
      </c>
      <c r="C18" s="116">
        <v>23361</v>
      </c>
      <c r="D18" s="116">
        <v>1010</v>
      </c>
      <c r="E18" s="116">
        <v>1551</v>
      </c>
      <c r="F18" s="116">
        <v>2351</v>
      </c>
      <c r="G18" s="116">
        <v>2431</v>
      </c>
      <c r="H18" s="116">
        <v>2396</v>
      </c>
      <c r="I18" s="116">
        <v>887</v>
      </c>
      <c r="J18" s="116">
        <v>2938</v>
      </c>
      <c r="K18" s="116">
        <v>1934</v>
      </c>
      <c r="L18" s="116">
        <v>1656</v>
      </c>
      <c r="M18" s="116">
        <v>997</v>
      </c>
      <c r="N18" s="116">
        <v>701</v>
      </c>
      <c r="O18" s="116">
        <v>760</v>
      </c>
      <c r="P18" s="116">
        <v>589</v>
      </c>
      <c r="Q18" s="116">
        <v>582</v>
      </c>
      <c r="R18" s="115">
        <v>469</v>
      </c>
    </row>
    <row r="19" spans="1:18" x14ac:dyDescent="0.2">
      <c r="A19" s="39" t="s">
        <v>51</v>
      </c>
      <c r="B19" s="114">
        <v>1120</v>
      </c>
      <c r="C19" s="116">
        <v>2289</v>
      </c>
      <c r="D19" s="116">
        <v>83</v>
      </c>
      <c r="E19" s="116">
        <v>134</v>
      </c>
      <c r="F19" s="116">
        <v>237</v>
      </c>
      <c r="G19" s="116">
        <v>303</v>
      </c>
      <c r="H19" s="116">
        <v>256</v>
      </c>
      <c r="I19" s="116">
        <v>107</v>
      </c>
      <c r="J19" s="116">
        <v>335</v>
      </c>
      <c r="K19" s="116">
        <v>206</v>
      </c>
      <c r="L19" s="116">
        <v>207</v>
      </c>
      <c r="M19" s="116">
        <v>79</v>
      </c>
      <c r="N19" s="116">
        <v>55</v>
      </c>
      <c r="O19" s="116">
        <v>77</v>
      </c>
      <c r="P19" s="116">
        <v>73</v>
      </c>
      <c r="Q19" s="116">
        <v>52</v>
      </c>
      <c r="R19" s="115">
        <v>36</v>
      </c>
    </row>
    <row r="20" spans="1:18" x14ac:dyDescent="0.2">
      <c r="A20" s="39" t="s">
        <v>52</v>
      </c>
      <c r="B20" s="114">
        <v>1602</v>
      </c>
      <c r="C20" s="116">
        <v>3366</v>
      </c>
      <c r="D20" s="116">
        <v>102</v>
      </c>
      <c r="E20" s="116">
        <v>204</v>
      </c>
      <c r="F20" s="116">
        <v>336</v>
      </c>
      <c r="G20" s="116">
        <v>388</v>
      </c>
      <c r="H20" s="116">
        <v>405</v>
      </c>
      <c r="I20" s="116">
        <v>167</v>
      </c>
      <c r="J20" s="116">
        <v>469</v>
      </c>
      <c r="K20" s="116">
        <v>291</v>
      </c>
      <c r="L20" s="116">
        <v>216</v>
      </c>
      <c r="M20" s="116">
        <v>126</v>
      </c>
      <c r="N20" s="116">
        <v>72</v>
      </c>
      <c r="O20" s="116">
        <v>157</v>
      </c>
      <c r="P20" s="116">
        <v>119</v>
      </c>
      <c r="Q20" s="116">
        <v>85</v>
      </c>
      <c r="R20" s="115">
        <v>67</v>
      </c>
    </row>
    <row r="21" spans="1:18" x14ac:dyDescent="0.2">
      <c r="A21" s="39" t="s">
        <v>53</v>
      </c>
      <c r="B21" s="114">
        <v>709</v>
      </c>
      <c r="C21" s="116">
        <v>1792</v>
      </c>
      <c r="D21" s="116">
        <v>52</v>
      </c>
      <c r="E21" s="116">
        <v>118</v>
      </c>
      <c r="F21" s="116">
        <v>184</v>
      </c>
      <c r="G21" s="116">
        <v>160</v>
      </c>
      <c r="H21" s="116">
        <v>136</v>
      </c>
      <c r="I21" s="116">
        <v>59</v>
      </c>
      <c r="J21" s="116">
        <v>186</v>
      </c>
      <c r="K21" s="116">
        <v>115</v>
      </c>
      <c r="L21" s="116">
        <v>80</v>
      </c>
      <c r="M21" s="116">
        <v>77</v>
      </c>
      <c r="N21" s="116">
        <v>75</v>
      </c>
      <c r="O21" s="116">
        <v>36</v>
      </c>
      <c r="P21" s="116">
        <v>38</v>
      </c>
      <c r="Q21" s="116">
        <v>46</v>
      </c>
      <c r="R21" s="115">
        <v>56</v>
      </c>
    </row>
    <row r="22" spans="1:18" x14ac:dyDescent="0.2">
      <c r="A22" s="39" t="s">
        <v>54</v>
      </c>
      <c r="B22" s="114">
        <v>1274</v>
      </c>
      <c r="C22" s="116">
        <v>2803</v>
      </c>
      <c r="D22" s="116">
        <v>102</v>
      </c>
      <c r="E22" s="116">
        <v>148</v>
      </c>
      <c r="F22" s="116">
        <v>297</v>
      </c>
      <c r="G22" s="116">
        <v>291</v>
      </c>
      <c r="H22" s="116">
        <v>290</v>
      </c>
      <c r="I22" s="116">
        <v>146</v>
      </c>
      <c r="J22" s="116">
        <v>402</v>
      </c>
      <c r="K22" s="116">
        <v>215</v>
      </c>
      <c r="L22" s="116">
        <v>119</v>
      </c>
      <c r="M22" s="116">
        <v>84</v>
      </c>
      <c r="N22" s="116">
        <v>54</v>
      </c>
      <c r="O22" s="116">
        <v>115</v>
      </c>
      <c r="P22" s="116">
        <v>110</v>
      </c>
      <c r="Q22" s="116">
        <v>98</v>
      </c>
      <c r="R22" s="115">
        <v>77</v>
      </c>
    </row>
    <row r="23" spans="1:18" x14ac:dyDescent="0.2">
      <c r="A23" s="39" t="s">
        <v>55</v>
      </c>
      <c r="B23" s="114">
        <v>9045</v>
      </c>
      <c r="C23" s="116">
        <v>21785</v>
      </c>
      <c r="D23" s="116">
        <v>883</v>
      </c>
      <c r="E23" s="116">
        <v>1355</v>
      </c>
      <c r="F23" s="116">
        <v>2119</v>
      </c>
      <c r="G23" s="116">
        <v>2057</v>
      </c>
      <c r="H23" s="116">
        <v>1837</v>
      </c>
      <c r="I23" s="116">
        <v>794</v>
      </c>
      <c r="J23" s="116">
        <v>2426</v>
      </c>
      <c r="K23" s="116">
        <v>1540</v>
      </c>
      <c r="L23" s="116">
        <v>1321</v>
      </c>
      <c r="M23" s="116">
        <v>960</v>
      </c>
      <c r="N23" s="116">
        <v>974</v>
      </c>
      <c r="O23" s="116">
        <v>533</v>
      </c>
      <c r="P23" s="116">
        <v>422</v>
      </c>
      <c r="Q23" s="116">
        <v>419</v>
      </c>
      <c r="R23" s="115">
        <v>450</v>
      </c>
    </row>
    <row r="24" spans="1:18" x14ac:dyDescent="0.2">
      <c r="A24" s="39" t="s">
        <v>56</v>
      </c>
      <c r="B24" s="114">
        <v>6696</v>
      </c>
      <c r="C24" s="116">
        <v>15319</v>
      </c>
      <c r="D24" s="116">
        <v>668</v>
      </c>
      <c r="E24" s="116">
        <v>974</v>
      </c>
      <c r="F24" s="116">
        <v>1513</v>
      </c>
      <c r="G24" s="116">
        <v>1475</v>
      </c>
      <c r="H24" s="116">
        <v>1459</v>
      </c>
      <c r="I24" s="116">
        <v>607</v>
      </c>
      <c r="J24" s="116">
        <v>1958</v>
      </c>
      <c r="K24" s="116">
        <v>1159</v>
      </c>
      <c r="L24" s="116">
        <v>995</v>
      </c>
      <c r="M24" s="116">
        <v>652</v>
      </c>
      <c r="N24" s="116">
        <v>651</v>
      </c>
      <c r="O24" s="116">
        <v>391</v>
      </c>
      <c r="P24" s="116">
        <v>294</v>
      </c>
      <c r="Q24" s="116">
        <v>262</v>
      </c>
      <c r="R24" s="115">
        <v>334</v>
      </c>
    </row>
    <row r="25" spans="1:18" x14ac:dyDescent="0.2">
      <c r="A25" s="39" t="s">
        <v>57</v>
      </c>
      <c r="B25" s="114">
        <v>18912</v>
      </c>
      <c r="C25" s="116">
        <v>40087</v>
      </c>
      <c r="D25" s="116">
        <v>1560</v>
      </c>
      <c r="E25" s="116">
        <v>2777</v>
      </c>
      <c r="F25" s="116">
        <v>4391</v>
      </c>
      <c r="G25" s="116">
        <v>4494</v>
      </c>
      <c r="H25" s="116">
        <v>4038</v>
      </c>
      <c r="I25" s="116">
        <v>1652</v>
      </c>
      <c r="J25" s="116">
        <v>6184</v>
      </c>
      <c r="K25" s="116">
        <v>3774</v>
      </c>
      <c r="L25" s="116">
        <v>2766</v>
      </c>
      <c r="M25" s="116">
        <v>1768</v>
      </c>
      <c r="N25" s="116">
        <v>1762</v>
      </c>
      <c r="O25" s="116">
        <v>906</v>
      </c>
      <c r="P25" s="116">
        <v>593</v>
      </c>
      <c r="Q25" s="116">
        <v>513</v>
      </c>
      <c r="R25" s="115">
        <v>646</v>
      </c>
    </row>
    <row r="26" spans="1:18" x14ac:dyDescent="0.2">
      <c r="A26" s="39" t="s">
        <v>64</v>
      </c>
      <c r="B26" s="114">
        <v>3828</v>
      </c>
      <c r="C26" s="116">
        <v>8605</v>
      </c>
      <c r="D26" s="116">
        <v>389</v>
      </c>
      <c r="E26" s="116">
        <v>623</v>
      </c>
      <c r="F26" s="116">
        <v>912</v>
      </c>
      <c r="G26" s="116">
        <v>866</v>
      </c>
      <c r="H26" s="116">
        <v>748</v>
      </c>
      <c r="I26" s="116">
        <v>290</v>
      </c>
      <c r="J26" s="116">
        <v>1093</v>
      </c>
      <c r="K26" s="116">
        <v>719</v>
      </c>
      <c r="L26" s="116">
        <v>582</v>
      </c>
      <c r="M26" s="116">
        <v>399</v>
      </c>
      <c r="N26" s="116">
        <v>367</v>
      </c>
      <c r="O26" s="116">
        <v>206</v>
      </c>
      <c r="P26" s="116">
        <v>152</v>
      </c>
      <c r="Q26" s="116">
        <v>148</v>
      </c>
      <c r="R26" s="115">
        <v>162</v>
      </c>
    </row>
    <row r="27" spans="1:18" x14ac:dyDescent="0.2">
      <c r="A27" s="39" t="s">
        <v>65</v>
      </c>
      <c r="B27" s="114">
        <v>1143</v>
      </c>
      <c r="C27" s="116">
        <v>2527</v>
      </c>
      <c r="D27" s="116">
        <v>86</v>
      </c>
      <c r="E27" s="116">
        <v>130</v>
      </c>
      <c r="F27" s="116">
        <v>271</v>
      </c>
      <c r="G27" s="116">
        <v>263</v>
      </c>
      <c r="H27" s="116">
        <v>273</v>
      </c>
      <c r="I27" s="116">
        <v>120</v>
      </c>
      <c r="J27" s="116">
        <v>373</v>
      </c>
      <c r="K27" s="116">
        <v>185</v>
      </c>
      <c r="L27" s="116">
        <v>135</v>
      </c>
      <c r="M27" s="116">
        <v>87</v>
      </c>
      <c r="N27" s="116">
        <v>61</v>
      </c>
      <c r="O27" s="116">
        <v>82</v>
      </c>
      <c r="P27" s="116">
        <v>77</v>
      </c>
      <c r="Q27" s="116">
        <v>67</v>
      </c>
      <c r="R27" s="115">
        <v>76</v>
      </c>
    </row>
    <row r="28" spans="1:18" x14ac:dyDescent="0.2">
      <c r="A28" s="39" t="s">
        <v>66</v>
      </c>
      <c r="B28" s="114">
        <v>3009</v>
      </c>
      <c r="C28" s="116">
        <v>6738</v>
      </c>
      <c r="D28" s="116">
        <v>266</v>
      </c>
      <c r="E28" s="116">
        <v>474</v>
      </c>
      <c r="F28" s="116">
        <v>648</v>
      </c>
      <c r="G28" s="116">
        <v>723</v>
      </c>
      <c r="H28" s="116">
        <v>640</v>
      </c>
      <c r="I28" s="116">
        <v>258</v>
      </c>
      <c r="J28" s="116">
        <v>863</v>
      </c>
      <c r="K28" s="116">
        <v>537</v>
      </c>
      <c r="L28" s="116">
        <v>424</v>
      </c>
      <c r="M28" s="116">
        <v>325</v>
      </c>
      <c r="N28" s="116">
        <v>226</v>
      </c>
      <c r="O28" s="116">
        <v>198</v>
      </c>
      <c r="P28" s="116">
        <v>142</v>
      </c>
      <c r="Q28" s="116">
        <v>155</v>
      </c>
      <c r="R28" s="115">
        <v>139</v>
      </c>
    </row>
    <row r="29" spans="1:18" x14ac:dyDescent="0.2">
      <c r="A29" s="39" t="s">
        <v>58</v>
      </c>
      <c r="B29" s="114">
        <v>6029</v>
      </c>
      <c r="C29" s="116">
        <v>12870</v>
      </c>
      <c r="D29" s="116">
        <v>482</v>
      </c>
      <c r="E29" s="116">
        <v>770</v>
      </c>
      <c r="F29" s="116">
        <v>1330</v>
      </c>
      <c r="G29" s="116">
        <v>1484</v>
      </c>
      <c r="H29" s="116">
        <v>1435</v>
      </c>
      <c r="I29" s="116">
        <v>528</v>
      </c>
      <c r="J29" s="116">
        <v>1840</v>
      </c>
      <c r="K29" s="116">
        <v>1042</v>
      </c>
      <c r="L29" s="116">
        <v>824</v>
      </c>
      <c r="M29" s="116">
        <v>492</v>
      </c>
      <c r="N29" s="116">
        <v>297</v>
      </c>
      <c r="O29" s="116">
        <v>536</v>
      </c>
      <c r="P29" s="116">
        <v>365</v>
      </c>
      <c r="Q29" s="116">
        <v>375</v>
      </c>
      <c r="R29" s="115">
        <v>258</v>
      </c>
    </row>
    <row r="30" spans="1:18" x14ac:dyDescent="0.2">
      <c r="A30" s="39" t="s">
        <v>59</v>
      </c>
      <c r="B30" s="114">
        <v>4775</v>
      </c>
      <c r="C30" s="116">
        <v>9989</v>
      </c>
      <c r="D30" s="116">
        <v>318</v>
      </c>
      <c r="E30" s="116">
        <v>650</v>
      </c>
      <c r="F30" s="116">
        <v>1125</v>
      </c>
      <c r="G30" s="116">
        <v>1224</v>
      </c>
      <c r="H30" s="116">
        <v>1041</v>
      </c>
      <c r="I30" s="116">
        <v>417</v>
      </c>
      <c r="J30" s="116">
        <v>1580</v>
      </c>
      <c r="K30" s="116">
        <v>815</v>
      </c>
      <c r="L30" s="116">
        <v>661</v>
      </c>
      <c r="M30" s="116">
        <v>385</v>
      </c>
      <c r="N30" s="116">
        <v>231</v>
      </c>
      <c r="O30" s="116">
        <v>343</v>
      </c>
      <c r="P30" s="116">
        <v>296</v>
      </c>
      <c r="Q30" s="116">
        <v>256</v>
      </c>
      <c r="R30" s="115">
        <v>208</v>
      </c>
    </row>
    <row r="31" spans="1:18" x14ac:dyDescent="0.2">
      <c r="A31" s="39" t="s">
        <v>60</v>
      </c>
      <c r="B31" s="114">
        <v>9005</v>
      </c>
      <c r="C31" s="116">
        <v>21110</v>
      </c>
      <c r="D31" s="116">
        <v>883</v>
      </c>
      <c r="E31" s="116">
        <v>1347</v>
      </c>
      <c r="F31" s="116">
        <v>2118</v>
      </c>
      <c r="G31" s="116">
        <v>2103</v>
      </c>
      <c r="H31" s="116">
        <v>1757</v>
      </c>
      <c r="I31" s="116">
        <v>797</v>
      </c>
      <c r="J31" s="116">
        <v>2504</v>
      </c>
      <c r="K31" s="116">
        <v>1530</v>
      </c>
      <c r="L31" s="116">
        <v>1356</v>
      </c>
      <c r="M31" s="116">
        <v>912</v>
      </c>
      <c r="N31" s="116">
        <v>817</v>
      </c>
      <c r="O31" s="116">
        <v>561</v>
      </c>
      <c r="P31" s="116">
        <v>448</v>
      </c>
      <c r="Q31" s="116">
        <v>401</v>
      </c>
      <c r="R31" s="115">
        <v>476</v>
      </c>
    </row>
    <row r="32" spans="1:18" x14ac:dyDescent="0.2">
      <c r="A32" s="39" t="s">
        <v>61</v>
      </c>
      <c r="B32" s="114">
        <v>13539</v>
      </c>
      <c r="C32" s="116">
        <v>27627</v>
      </c>
      <c r="D32" s="116">
        <v>916</v>
      </c>
      <c r="E32" s="116">
        <v>1727</v>
      </c>
      <c r="F32" s="116">
        <v>3046</v>
      </c>
      <c r="G32" s="116">
        <v>3633</v>
      </c>
      <c r="H32" s="116">
        <v>3016</v>
      </c>
      <c r="I32" s="116">
        <v>1201</v>
      </c>
      <c r="J32" s="116">
        <v>4699</v>
      </c>
      <c r="K32" s="116">
        <v>2518</v>
      </c>
      <c r="L32" s="116">
        <v>1912</v>
      </c>
      <c r="M32" s="116">
        <v>1138</v>
      </c>
      <c r="N32" s="116">
        <v>726</v>
      </c>
      <c r="O32" s="116">
        <v>814</v>
      </c>
      <c r="P32" s="116">
        <v>601</v>
      </c>
      <c r="Q32" s="116">
        <v>605</v>
      </c>
      <c r="R32" s="115">
        <v>526</v>
      </c>
    </row>
    <row r="33" spans="1:20" x14ac:dyDescent="0.2">
      <c r="A33" s="39" t="s">
        <v>62</v>
      </c>
      <c r="B33" s="114">
        <v>814</v>
      </c>
      <c r="C33" s="116">
        <v>1689</v>
      </c>
      <c r="D33" s="116">
        <v>58</v>
      </c>
      <c r="E33" s="116">
        <v>115</v>
      </c>
      <c r="F33" s="116">
        <v>164</v>
      </c>
      <c r="G33" s="116">
        <v>182</v>
      </c>
      <c r="H33" s="116">
        <v>224</v>
      </c>
      <c r="I33" s="116">
        <v>71</v>
      </c>
      <c r="J33" s="116">
        <v>238</v>
      </c>
      <c r="K33" s="116">
        <v>146</v>
      </c>
      <c r="L33" s="116">
        <v>110</v>
      </c>
      <c r="M33" s="116">
        <v>77</v>
      </c>
      <c r="N33" s="116">
        <v>27</v>
      </c>
      <c r="O33" s="116">
        <v>78</v>
      </c>
      <c r="P33" s="116">
        <v>56</v>
      </c>
      <c r="Q33" s="116">
        <v>57</v>
      </c>
      <c r="R33" s="115">
        <v>25</v>
      </c>
    </row>
    <row r="34" spans="1:20" x14ac:dyDescent="0.2">
      <c r="A34" s="39" t="s">
        <v>63</v>
      </c>
      <c r="B34" s="114">
        <v>12927</v>
      </c>
      <c r="C34" s="116">
        <v>26981</v>
      </c>
      <c r="D34" s="116">
        <v>950</v>
      </c>
      <c r="E34" s="116">
        <v>1834</v>
      </c>
      <c r="F34" s="116">
        <v>2926</v>
      </c>
      <c r="G34" s="116">
        <v>3167</v>
      </c>
      <c r="H34" s="116">
        <v>2883</v>
      </c>
      <c r="I34" s="116">
        <v>1167</v>
      </c>
      <c r="J34" s="116">
        <v>4206</v>
      </c>
      <c r="K34" s="116">
        <v>2539</v>
      </c>
      <c r="L34" s="116">
        <v>1779</v>
      </c>
      <c r="M34" s="116">
        <v>1150</v>
      </c>
      <c r="N34" s="116">
        <v>924</v>
      </c>
      <c r="O34" s="116">
        <v>841</v>
      </c>
      <c r="P34" s="116">
        <v>531</v>
      </c>
      <c r="Q34" s="116">
        <v>500</v>
      </c>
      <c r="R34" s="115">
        <v>457</v>
      </c>
    </row>
    <row r="35" spans="1:20" ht="13.5" thickBot="1" x14ac:dyDescent="0.25">
      <c r="A35" s="238" t="s">
        <v>67</v>
      </c>
      <c r="B35" s="236">
        <v>992</v>
      </c>
      <c r="C35" s="232">
        <v>2023</v>
      </c>
      <c r="D35" s="232">
        <v>63</v>
      </c>
      <c r="E35" s="232">
        <v>151</v>
      </c>
      <c r="F35" s="232">
        <v>212</v>
      </c>
      <c r="G35" s="232">
        <v>239</v>
      </c>
      <c r="H35" s="232">
        <v>229</v>
      </c>
      <c r="I35" s="232">
        <v>98</v>
      </c>
      <c r="J35" s="232">
        <v>345</v>
      </c>
      <c r="K35" s="232">
        <v>192</v>
      </c>
      <c r="L35" s="232">
        <v>116</v>
      </c>
      <c r="M35" s="232">
        <v>93</v>
      </c>
      <c r="N35" s="232">
        <v>47</v>
      </c>
      <c r="O35" s="232">
        <v>57</v>
      </c>
      <c r="P35" s="232">
        <v>53</v>
      </c>
      <c r="Q35" s="232">
        <v>54</v>
      </c>
      <c r="R35" s="233">
        <v>35</v>
      </c>
    </row>
    <row r="36" spans="1:20" ht="24" thickTop="1" thickBot="1" x14ac:dyDescent="0.25">
      <c r="A36" s="40" t="s">
        <v>184</v>
      </c>
      <c r="B36" s="118">
        <v>58</v>
      </c>
      <c r="C36" s="120">
        <v>133</v>
      </c>
      <c r="D36" s="120">
        <v>8</v>
      </c>
      <c r="E36" s="120">
        <v>15</v>
      </c>
      <c r="F36" s="120">
        <v>16</v>
      </c>
      <c r="G36" s="120">
        <v>9</v>
      </c>
      <c r="H36" s="120">
        <v>7</v>
      </c>
      <c r="I36" s="120" t="s">
        <v>261</v>
      </c>
      <c r="J36" s="120">
        <v>16</v>
      </c>
      <c r="K36" s="120">
        <v>8</v>
      </c>
      <c r="L36" s="120">
        <v>15</v>
      </c>
      <c r="M36" s="120">
        <v>7</v>
      </c>
      <c r="N36" s="120">
        <v>6</v>
      </c>
      <c r="O36" s="120">
        <v>0</v>
      </c>
      <c r="P36" s="120" t="s">
        <v>261</v>
      </c>
      <c r="Q36" s="120" t="s">
        <v>261</v>
      </c>
      <c r="R36" s="119" t="s">
        <v>261</v>
      </c>
    </row>
    <row r="37" spans="1:20" s="5" customFormat="1" ht="14.25" thickTop="1" thickBot="1" x14ac:dyDescent="0.25">
      <c r="A37" s="41" t="s">
        <v>68</v>
      </c>
      <c r="B37" s="124">
        <v>120296</v>
      </c>
      <c r="C37" s="126">
        <v>261850</v>
      </c>
      <c r="D37" s="126">
        <v>10019</v>
      </c>
      <c r="E37" s="126">
        <v>17186</v>
      </c>
      <c r="F37" s="126">
        <v>27447</v>
      </c>
      <c r="G37" s="126">
        <v>28834</v>
      </c>
      <c r="H37" s="126">
        <v>26230</v>
      </c>
      <c r="I37" s="126">
        <v>10580</v>
      </c>
      <c r="J37" s="126">
        <v>37115</v>
      </c>
      <c r="K37" s="126">
        <v>22114</v>
      </c>
      <c r="L37" s="126">
        <v>17450</v>
      </c>
      <c r="M37" s="126">
        <v>11232</v>
      </c>
      <c r="N37" s="126">
        <v>9266</v>
      </c>
      <c r="O37" s="126">
        <v>7393</v>
      </c>
      <c r="P37" s="126">
        <v>5480</v>
      </c>
      <c r="Q37" s="126">
        <v>5185</v>
      </c>
      <c r="R37" s="125">
        <v>5061</v>
      </c>
    </row>
    <row r="38" spans="1:20" s="5" customFormat="1" ht="4.5" customHeight="1" thickTop="1" x14ac:dyDescent="0.2">
      <c r="A38" s="226"/>
      <c r="B38" s="227"/>
      <c r="C38" s="227"/>
      <c r="D38" s="227"/>
      <c r="E38" s="227"/>
      <c r="F38" s="227"/>
      <c r="G38" s="227"/>
      <c r="H38" s="227"/>
      <c r="I38" s="227"/>
      <c r="J38" s="227"/>
      <c r="K38" s="227"/>
      <c r="L38" s="227"/>
      <c r="M38" s="227"/>
      <c r="N38" s="227"/>
      <c r="O38" s="227"/>
      <c r="P38" s="227"/>
      <c r="Q38" s="227"/>
      <c r="R38" s="227"/>
    </row>
    <row r="39" spans="1:20" ht="27" x14ac:dyDescent="0.2">
      <c r="A39" s="2" t="s">
        <v>246</v>
      </c>
      <c r="B39" s="9"/>
      <c r="F39" s="6"/>
      <c r="G39" s="6"/>
      <c r="P39" s="7"/>
      <c r="Q39" s="7"/>
      <c r="R39" s="7"/>
      <c r="S39" s="7"/>
      <c r="T39" s="7"/>
    </row>
    <row r="40" spans="1:20" s="7" customFormat="1" ht="11.25" x14ac:dyDescent="0.2"/>
    <row r="41" spans="1:20" s="7" customFormat="1" ht="11.25" x14ac:dyDescent="0.2"/>
    <row r="42" spans="1:20" s="7" customFormat="1" ht="11.25" x14ac:dyDescent="0.2"/>
    <row r="43" spans="1:20" s="7" customFormat="1" ht="11.25" x14ac:dyDescent="0.2"/>
    <row r="44" spans="1:20" s="7" customFormat="1" ht="11.25" x14ac:dyDescent="0.2"/>
    <row r="45" spans="1:20" s="7" customFormat="1" ht="11.25" x14ac:dyDescent="0.2"/>
    <row r="46" spans="1:20" s="7" customFormat="1" ht="22.5" customHeight="1" x14ac:dyDescent="0.2"/>
    <row r="47" spans="1:20" s="7" customFormat="1" ht="11.25" x14ac:dyDescent="0.2"/>
    <row r="48" spans="1:20" s="7" customFormat="1" ht="11.25" x14ac:dyDescent="0.2"/>
    <row r="49" s="7" customFormat="1" ht="11.25" x14ac:dyDescent="0.2"/>
    <row r="50" s="7" customFormat="1" ht="11.25" x14ac:dyDescent="0.2"/>
    <row r="51" s="7" customFormat="1" ht="11.25" x14ac:dyDescent="0.2"/>
    <row r="52" s="7" customFormat="1" ht="22.5" customHeight="1" x14ac:dyDescent="0.2"/>
    <row r="53" s="7" customFormat="1" ht="11.25" x14ac:dyDescent="0.2"/>
    <row r="54" s="7" customFormat="1" ht="20.25" customHeight="1" x14ac:dyDescent="0.2"/>
    <row r="55" s="7" customFormat="1" ht="11.25" x14ac:dyDescent="0.2"/>
    <row r="56" s="7" customFormat="1" ht="19.5" customHeight="1" x14ac:dyDescent="0.2"/>
    <row r="57" s="7" customFormat="1" ht="11.25" x14ac:dyDescent="0.2"/>
    <row r="58" s="7" customFormat="1" ht="22.5" customHeight="1" x14ac:dyDescent="0.2"/>
    <row r="59" s="7" customFormat="1" ht="11.25" x14ac:dyDescent="0.2"/>
    <row r="60" s="7" customFormat="1" ht="19.5" customHeight="1" x14ac:dyDescent="0.2"/>
    <row r="61" s="7" customFormat="1" ht="11.25" x14ac:dyDescent="0.2"/>
  </sheetData>
  <sortState ref="A12:R35">
    <sortCondition ref="A12:A35"/>
  </sortState>
  <mergeCells count="18">
    <mergeCell ref="B8:R8"/>
    <mergeCell ref="O10:O11"/>
    <mergeCell ref="I10:I11"/>
    <mergeCell ref="H10:H11"/>
    <mergeCell ref="G10:G11"/>
    <mergeCell ref="A8:A11"/>
    <mergeCell ref="B3:R3"/>
    <mergeCell ref="C5:Q5"/>
    <mergeCell ref="B9:B11"/>
    <mergeCell ref="P10:R10"/>
    <mergeCell ref="J9:R9"/>
    <mergeCell ref="J10:K10"/>
    <mergeCell ref="L10:N10"/>
    <mergeCell ref="D9:I9"/>
    <mergeCell ref="C9:C11"/>
    <mergeCell ref="F10:F11"/>
    <mergeCell ref="E10:E11"/>
    <mergeCell ref="D10:D11"/>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Février 2016</oddHeader>
    <oddFooter>&amp;R&amp;8&amp;P/&amp;N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3:R61"/>
  <sheetViews>
    <sheetView showGridLines="0" zoomScaleNormal="100" zoomScaleSheetLayoutView="100" workbookViewId="0">
      <pane xSplit="1" topLeftCell="B1" activePane="topRight" state="frozen"/>
      <selection pane="topRight"/>
    </sheetView>
  </sheetViews>
  <sheetFormatPr baseColWidth="10" defaultRowHeight="12.75" x14ac:dyDescent="0.2"/>
  <cols>
    <col min="1" max="1" width="17.140625" style="3" customWidth="1"/>
    <col min="2" max="2" width="13.5703125" style="3" customWidth="1"/>
    <col min="3" max="5" width="14" style="3" customWidth="1"/>
    <col min="6" max="7" width="11.28515625" style="3" customWidth="1"/>
    <col min="8" max="13" width="14" style="3" customWidth="1"/>
    <col min="14" max="14" width="11.42578125" style="3"/>
    <col min="15" max="15" width="13.140625" style="3" customWidth="1"/>
    <col min="16" max="16384" width="11.42578125" style="3"/>
  </cols>
  <sheetData>
    <row r="3" spans="1:15" x14ac:dyDescent="0.2">
      <c r="B3" s="384" t="s">
        <v>245</v>
      </c>
      <c r="C3" s="384"/>
      <c r="D3" s="384"/>
      <c r="E3" s="384"/>
      <c r="F3" s="384"/>
      <c r="G3" s="384"/>
      <c r="H3" s="384"/>
      <c r="I3" s="384"/>
      <c r="J3" s="384"/>
      <c r="K3" s="384"/>
      <c r="L3" s="384"/>
      <c r="M3" s="384"/>
      <c r="N3" s="384"/>
      <c r="O3" s="384"/>
    </row>
    <row r="5" spans="1:15" x14ac:dyDescent="0.2">
      <c r="C5" s="360" t="s">
        <v>153</v>
      </c>
      <c r="D5" s="360"/>
      <c r="E5" s="360"/>
      <c r="F5" s="360"/>
      <c r="G5" s="360"/>
      <c r="H5" s="360"/>
      <c r="I5" s="360"/>
      <c r="J5" s="360"/>
      <c r="K5" s="360"/>
      <c r="L5" s="360"/>
      <c r="M5" s="360"/>
      <c r="N5" s="360"/>
      <c r="O5" s="17"/>
    </row>
    <row r="7" spans="1:15" ht="13.5" thickBot="1" x14ac:dyDescent="0.25">
      <c r="A7" s="95" t="s">
        <v>183</v>
      </c>
      <c r="B7" s="10"/>
      <c r="C7" s="10"/>
      <c r="D7" s="10"/>
      <c r="E7" s="10"/>
      <c r="F7" s="10"/>
      <c r="G7" s="10"/>
      <c r="H7" s="10"/>
      <c r="I7" s="10"/>
      <c r="J7" s="10"/>
      <c r="K7" s="10"/>
      <c r="L7" s="10"/>
      <c r="M7" s="10"/>
      <c r="N7" s="10"/>
      <c r="O7" s="10"/>
    </row>
    <row r="8" spans="1:15" s="20" customFormat="1" thickTop="1" thickBot="1" x14ac:dyDescent="0.25">
      <c r="A8" s="374" t="s">
        <v>37</v>
      </c>
      <c r="B8" s="469" t="s">
        <v>165</v>
      </c>
      <c r="C8" s="470"/>
      <c r="D8" s="470"/>
      <c r="E8" s="470"/>
      <c r="F8" s="470"/>
      <c r="G8" s="470"/>
      <c r="H8" s="466" t="s">
        <v>155</v>
      </c>
      <c r="I8" s="467"/>
      <c r="J8" s="467"/>
      <c r="K8" s="468"/>
      <c r="L8" s="466" t="s">
        <v>238</v>
      </c>
      <c r="M8" s="467"/>
      <c r="N8" s="468"/>
      <c r="O8" s="471" t="s">
        <v>164</v>
      </c>
    </row>
    <row r="9" spans="1:15" s="20" customFormat="1" ht="39" customHeight="1" thickTop="1" thickBot="1" x14ac:dyDescent="0.25">
      <c r="A9" s="375"/>
      <c r="B9" s="28" t="s">
        <v>166</v>
      </c>
      <c r="C9" s="29" t="s">
        <v>167</v>
      </c>
      <c r="D9" s="29" t="s">
        <v>168</v>
      </c>
      <c r="E9" s="29" t="s">
        <v>169</v>
      </c>
      <c r="F9" s="29" t="s">
        <v>170</v>
      </c>
      <c r="G9" s="108" t="s">
        <v>237</v>
      </c>
      <c r="H9" s="103" t="s">
        <v>171</v>
      </c>
      <c r="I9" s="102" t="s">
        <v>172</v>
      </c>
      <c r="J9" s="102" t="s">
        <v>173</v>
      </c>
      <c r="K9" s="160" t="s">
        <v>261</v>
      </c>
      <c r="L9" s="105" t="s">
        <v>163</v>
      </c>
      <c r="M9" s="106" t="s">
        <v>175</v>
      </c>
      <c r="N9" s="107" t="s">
        <v>174</v>
      </c>
      <c r="O9" s="472"/>
    </row>
    <row r="10" spans="1:15" ht="13.5" thickTop="1" x14ac:dyDescent="0.2">
      <c r="A10" s="38" t="s">
        <v>44</v>
      </c>
      <c r="B10" s="111">
        <v>179</v>
      </c>
      <c r="C10" s="113">
        <v>668</v>
      </c>
      <c r="D10" s="113">
        <v>1368</v>
      </c>
      <c r="E10" s="113">
        <v>1127</v>
      </c>
      <c r="F10" s="113">
        <v>97</v>
      </c>
      <c r="G10" s="146">
        <v>72</v>
      </c>
      <c r="H10" s="111">
        <v>1627</v>
      </c>
      <c r="I10" s="113">
        <v>412</v>
      </c>
      <c r="J10" s="113">
        <v>315</v>
      </c>
      <c r="K10" s="112">
        <v>1094</v>
      </c>
      <c r="L10" s="111">
        <v>1094</v>
      </c>
      <c r="M10" s="113">
        <v>1559</v>
      </c>
      <c r="N10" s="112">
        <v>795</v>
      </c>
      <c r="O10" s="110">
        <v>63</v>
      </c>
    </row>
    <row r="11" spans="1:15" x14ac:dyDescent="0.2">
      <c r="A11" s="39" t="s">
        <v>45</v>
      </c>
      <c r="B11" s="114">
        <v>106</v>
      </c>
      <c r="C11" s="116">
        <v>486</v>
      </c>
      <c r="D11" s="116">
        <v>574</v>
      </c>
      <c r="E11" s="116">
        <v>348</v>
      </c>
      <c r="F11" s="116">
        <v>12</v>
      </c>
      <c r="G11" s="144">
        <v>24</v>
      </c>
      <c r="H11" s="114">
        <v>612</v>
      </c>
      <c r="I11" s="116">
        <v>185</v>
      </c>
      <c r="J11" s="116">
        <v>142</v>
      </c>
      <c r="K11" s="115">
        <v>599</v>
      </c>
      <c r="L11" s="114">
        <v>599</v>
      </c>
      <c r="M11" s="116">
        <v>692</v>
      </c>
      <c r="N11" s="115">
        <v>247</v>
      </c>
      <c r="O11" s="127">
        <v>12</v>
      </c>
    </row>
    <row r="12" spans="1:15" x14ac:dyDescent="0.2">
      <c r="A12" s="39" t="s">
        <v>46</v>
      </c>
      <c r="B12" s="114">
        <v>118</v>
      </c>
      <c r="C12" s="116">
        <v>321</v>
      </c>
      <c r="D12" s="116">
        <v>548</v>
      </c>
      <c r="E12" s="116">
        <v>639</v>
      </c>
      <c r="F12" s="116">
        <v>46</v>
      </c>
      <c r="G12" s="144">
        <v>33</v>
      </c>
      <c r="H12" s="114">
        <v>995</v>
      </c>
      <c r="I12" s="116">
        <v>215</v>
      </c>
      <c r="J12" s="116">
        <v>129</v>
      </c>
      <c r="K12" s="115">
        <v>341</v>
      </c>
      <c r="L12" s="114">
        <v>341</v>
      </c>
      <c r="M12" s="116">
        <v>866</v>
      </c>
      <c r="N12" s="115">
        <v>473</v>
      </c>
      <c r="O12" s="127">
        <v>25</v>
      </c>
    </row>
    <row r="13" spans="1:15" x14ac:dyDescent="0.2">
      <c r="A13" s="39" t="s">
        <v>47</v>
      </c>
      <c r="B13" s="114">
        <v>194</v>
      </c>
      <c r="C13" s="116">
        <v>780</v>
      </c>
      <c r="D13" s="116">
        <v>966</v>
      </c>
      <c r="E13" s="116">
        <v>1232</v>
      </c>
      <c r="F13" s="116">
        <v>196</v>
      </c>
      <c r="G13" s="144">
        <v>81</v>
      </c>
      <c r="H13" s="114">
        <v>1843</v>
      </c>
      <c r="I13" s="116">
        <v>345</v>
      </c>
      <c r="J13" s="116">
        <v>291</v>
      </c>
      <c r="K13" s="115">
        <v>905</v>
      </c>
      <c r="L13" s="114">
        <v>905</v>
      </c>
      <c r="M13" s="116">
        <v>1389</v>
      </c>
      <c r="N13" s="115">
        <v>1090</v>
      </c>
      <c r="O13" s="127">
        <v>65</v>
      </c>
    </row>
    <row r="14" spans="1:15" x14ac:dyDescent="0.2">
      <c r="A14" s="39" t="s">
        <v>48</v>
      </c>
      <c r="B14" s="114">
        <v>388</v>
      </c>
      <c r="C14" s="116">
        <v>1418</v>
      </c>
      <c r="D14" s="116">
        <v>2357</v>
      </c>
      <c r="E14" s="116">
        <v>3373</v>
      </c>
      <c r="F14" s="116">
        <v>554</v>
      </c>
      <c r="G14" s="144">
        <v>182</v>
      </c>
      <c r="H14" s="114">
        <v>4588</v>
      </c>
      <c r="I14" s="116">
        <v>774</v>
      </c>
      <c r="J14" s="116">
        <v>628</v>
      </c>
      <c r="K14" s="115">
        <v>2138</v>
      </c>
      <c r="L14" s="114">
        <v>2139</v>
      </c>
      <c r="M14" s="116">
        <v>3033</v>
      </c>
      <c r="N14" s="115">
        <v>2956</v>
      </c>
      <c r="O14" s="127">
        <v>144</v>
      </c>
    </row>
    <row r="15" spans="1:15" x14ac:dyDescent="0.2">
      <c r="A15" s="39" t="s">
        <v>49</v>
      </c>
      <c r="B15" s="114">
        <v>705</v>
      </c>
      <c r="C15" s="116">
        <v>2785</v>
      </c>
      <c r="D15" s="116">
        <v>4827</v>
      </c>
      <c r="E15" s="116">
        <v>2910</v>
      </c>
      <c r="F15" s="116">
        <v>74</v>
      </c>
      <c r="G15" s="144">
        <v>220</v>
      </c>
      <c r="H15" s="114">
        <v>3985</v>
      </c>
      <c r="I15" s="116">
        <v>1193</v>
      </c>
      <c r="J15" s="116">
        <v>1397</v>
      </c>
      <c r="K15" s="115">
        <v>4749</v>
      </c>
      <c r="L15" s="114">
        <v>4750</v>
      </c>
      <c r="M15" s="116">
        <v>4902</v>
      </c>
      <c r="N15" s="115">
        <v>1672</v>
      </c>
      <c r="O15" s="127">
        <v>197</v>
      </c>
    </row>
    <row r="16" spans="1:15" x14ac:dyDescent="0.2">
      <c r="A16" s="39" t="s">
        <v>50</v>
      </c>
      <c r="B16" s="114">
        <v>1931</v>
      </c>
      <c r="C16" s="116">
        <v>4258</v>
      </c>
      <c r="D16" s="116">
        <v>8697</v>
      </c>
      <c r="E16" s="116">
        <v>6560</v>
      </c>
      <c r="F16" s="116">
        <v>422</v>
      </c>
      <c r="G16" s="144">
        <v>450</v>
      </c>
      <c r="H16" s="114">
        <v>9193</v>
      </c>
      <c r="I16" s="116">
        <v>2256</v>
      </c>
      <c r="J16" s="116">
        <v>2091</v>
      </c>
      <c r="K16" s="115">
        <v>8437</v>
      </c>
      <c r="L16" s="114">
        <v>8437</v>
      </c>
      <c r="M16" s="116">
        <v>9009</v>
      </c>
      <c r="N16" s="115">
        <v>4531</v>
      </c>
      <c r="O16" s="127">
        <v>341</v>
      </c>
    </row>
    <row r="17" spans="1:15" x14ac:dyDescent="0.2">
      <c r="A17" s="39" t="s">
        <v>51</v>
      </c>
      <c r="B17" s="114">
        <v>142</v>
      </c>
      <c r="C17" s="116">
        <v>519</v>
      </c>
      <c r="D17" s="116">
        <v>886</v>
      </c>
      <c r="E17" s="116">
        <v>951</v>
      </c>
      <c r="F17" s="116">
        <v>114</v>
      </c>
      <c r="G17" s="144">
        <v>61</v>
      </c>
      <c r="H17" s="114">
        <v>1416</v>
      </c>
      <c r="I17" s="116">
        <v>274</v>
      </c>
      <c r="J17" s="116">
        <v>228</v>
      </c>
      <c r="K17" s="115">
        <v>708</v>
      </c>
      <c r="L17" s="114">
        <v>709</v>
      </c>
      <c r="M17" s="116">
        <v>1149</v>
      </c>
      <c r="N17" s="115">
        <v>768</v>
      </c>
      <c r="O17" s="127">
        <v>47</v>
      </c>
    </row>
    <row r="18" spans="1:15" x14ac:dyDescent="0.2">
      <c r="A18" s="39" t="s">
        <v>52</v>
      </c>
      <c r="B18" s="114">
        <v>178</v>
      </c>
      <c r="C18" s="116">
        <v>709</v>
      </c>
      <c r="D18" s="116">
        <v>1189</v>
      </c>
      <c r="E18" s="116">
        <v>1042</v>
      </c>
      <c r="F18" s="116">
        <v>74</v>
      </c>
      <c r="G18" s="144">
        <v>71</v>
      </c>
      <c r="H18" s="114">
        <v>1486</v>
      </c>
      <c r="I18" s="116">
        <v>345</v>
      </c>
      <c r="J18" s="116">
        <v>342</v>
      </c>
      <c r="K18" s="115">
        <v>1037</v>
      </c>
      <c r="L18" s="114">
        <v>1037</v>
      </c>
      <c r="M18" s="116">
        <v>1355</v>
      </c>
      <c r="N18" s="115">
        <v>818</v>
      </c>
      <c r="O18" s="127">
        <v>53</v>
      </c>
    </row>
    <row r="19" spans="1:15" x14ac:dyDescent="0.2">
      <c r="A19" s="39" t="s">
        <v>53</v>
      </c>
      <c r="B19" s="114">
        <v>76</v>
      </c>
      <c r="C19" s="116">
        <v>271</v>
      </c>
      <c r="D19" s="116">
        <v>609</v>
      </c>
      <c r="E19" s="116">
        <v>588</v>
      </c>
      <c r="F19" s="116">
        <v>8</v>
      </c>
      <c r="G19" s="144">
        <v>28</v>
      </c>
      <c r="H19" s="114">
        <v>739</v>
      </c>
      <c r="I19" s="116">
        <v>213</v>
      </c>
      <c r="J19" s="116">
        <v>138</v>
      </c>
      <c r="K19" s="115">
        <v>464</v>
      </c>
      <c r="L19" s="114">
        <v>464</v>
      </c>
      <c r="M19" s="116">
        <v>711</v>
      </c>
      <c r="N19" s="115">
        <v>379</v>
      </c>
      <c r="O19" s="127">
        <v>26</v>
      </c>
    </row>
    <row r="20" spans="1:15" x14ac:dyDescent="0.2">
      <c r="A20" s="39" t="s">
        <v>54</v>
      </c>
      <c r="B20" s="114">
        <v>137</v>
      </c>
      <c r="C20" s="116">
        <v>661</v>
      </c>
      <c r="D20" s="116">
        <v>762</v>
      </c>
      <c r="E20" s="116">
        <v>491</v>
      </c>
      <c r="F20" s="116">
        <v>17</v>
      </c>
      <c r="G20" s="144">
        <v>34</v>
      </c>
      <c r="H20" s="114">
        <v>781</v>
      </c>
      <c r="I20" s="116">
        <v>252</v>
      </c>
      <c r="J20" s="116">
        <v>208</v>
      </c>
      <c r="K20" s="115">
        <v>831</v>
      </c>
      <c r="L20" s="114">
        <v>831</v>
      </c>
      <c r="M20" s="116">
        <v>897</v>
      </c>
      <c r="N20" s="115">
        <v>344</v>
      </c>
      <c r="O20" s="127">
        <v>30</v>
      </c>
    </row>
    <row r="21" spans="1:15" x14ac:dyDescent="0.2">
      <c r="A21" s="39" t="s">
        <v>55</v>
      </c>
      <c r="B21" s="114">
        <v>772</v>
      </c>
      <c r="C21" s="116">
        <v>3360</v>
      </c>
      <c r="D21" s="116">
        <v>6921</v>
      </c>
      <c r="E21" s="116">
        <v>5113</v>
      </c>
      <c r="F21" s="116">
        <v>306</v>
      </c>
      <c r="G21" s="144">
        <v>275</v>
      </c>
      <c r="H21" s="114">
        <v>6595</v>
      </c>
      <c r="I21" s="116">
        <v>1625</v>
      </c>
      <c r="J21" s="116">
        <v>1576</v>
      </c>
      <c r="K21" s="115">
        <v>6726</v>
      </c>
      <c r="L21" s="114">
        <v>6727</v>
      </c>
      <c r="M21" s="116">
        <v>6457</v>
      </c>
      <c r="N21" s="115">
        <v>3338</v>
      </c>
      <c r="O21" s="127">
        <v>225</v>
      </c>
    </row>
    <row r="22" spans="1:15" x14ac:dyDescent="0.2">
      <c r="A22" s="39" t="s">
        <v>56</v>
      </c>
      <c r="B22" s="114">
        <v>611</v>
      </c>
      <c r="C22" s="116">
        <v>2489</v>
      </c>
      <c r="D22" s="116">
        <v>4859</v>
      </c>
      <c r="E22" s="116">
        <v>3198</v>
      </c>
      <c r="F22" s="116">
        <v>159</v>
      </c>
      <c r="G22" s="144">
        <v>189</v>
      </c>
      <c r="H22" s="114">
        <v>4160</v>
      </c>
      <c r="I22" s="116">
        <v>1147</v>
      </c>
      <c r="J22" s="116">
        <v>1135</v>
      </c>
      <c r="K22" s="115">
        <v>4902</v>
      </c>
      <c r="L22" s="114">
        <v>4903</v>
      </c>
      <c r="M22" s="116">
        <v>4362</v>
      </c>
      <c r="N22" s="115">
        <v>2079</v>
      </c>
      <c r="O22" s="127">
        <v>161</v>
      </c>
    </row>
    <row r="23" spans="1:15" x14ac:dyDescent="0.2">
      <c r="A23" s="39" t="s">
        <v>57</v>
      </c>
      <c r="B23" s="114">
        <v>5434</v>
      </c>
      <c r="C23" s="116">
        <v>7543</v>
      </c>
      <c r="D23" s="116">
        <v>16294</v>
      </c>
      <c r="E23" s="116">
        <v>13209</v>
      </c>
      <c r="F23" s="116">
        <v>1681</v>
      </c>
      <c r="G23" s="144">
        <v>858</v>
      </c>
      <c r="H23" s="114">
        <v>19257</v>
      </c>
      <c r="I23" s="116">
        <v>4250</v>
      </c>
      <c r="J23" s="116">
        <v>3259</v>
      </c>
      <c r="K23" s="115">
        <v>17558</v>
      </c>
      <c r="L23" s="114">
        <v>17558</v>
      </c>
      <c r="M23" s="116">
        <v>17438</v>
      </c>
      <c r="N23" s="115">
        <v>9328</v>
      </c>
      <c r="O23" s="127">
        <v>695</v>
      </c>
    </row>
    <row r="24" spans="1:15" x14ac:dyDescent="0.2">
      <c r="A24" s="39" t="s">
        <v>64</v>
      </c>
      <c r="B24" s="114">
        <v>393</v>
      </c>
      <c r="C24" s="116">
        <v>1559</v>
      </c>
      <c r="D24" s="116">
        <v>2934</v>
      </c>
      <c r="E24" s="116">
        <v>3199</v>
      </c>
      <c r="F24" s="116">
        <v>384</v>
      </c>
      <c r="G24" s="144">
        <v>228</v>
      </c>
      <c r="H24" s="114">
        <v>4309</v>
      </c>
      <c r="I24" s="116">
        <v>779</v>
      </c>
      <c r="J24" s="116">
        <v>574</v>
      </c>
      <c r="K24" s="115">
        <v>2863</v>
      </c>
      <c r="L24" s="114">
        <v>2863</v>
      </c>
      <c r="M24" s="116">
        <v>3014</v>
      </c>
      <c r="N24" s="115">
        <v>2648</v>
      </c>
      <c r="O24" s="127">
        <v>172</v>
      </c>
    </row>
    <row r="25" spans="1:15" x14ac:dyDescent="0.2">
      <c r="A25" s="39" t="s">
        <v>65</v>
      </c>
      <c r="B25" s="114">
        <v>109</v>
      </c>
      <c r="C25" s="116">
        <v>561</v>
      </c>
      <c r="D25" s="116">
        <v>751</v>
      </c>
      <c r="E25" s="116">
        <v>425</v>
      </c>
      <c r="F25" s="116">
        <v>14</v>
      </c>
      <c r="G25" s="144">
        <v>34</v>
      </c>
      <c r="H25" s="114">
        <v>683</v>
      </c>
      <c r="I25" s="116">
        <v>236</v>
      </c>
      <c r="J25" s="116">
        <v>161</v>
      </c>
      <c r="K25" s="115">
        <v>784</v>
      </c>
      <c r="L25" s="114">
        <v>784</v>
      </c>
      <c r="M25" s="116">
        <v>763</v>
      </c>
      <c r="N25" s="115">
        <v>317</v>
      </c>
      <c r="O25" s="127">
        <v>30</v>
      </c>
    </row>
    <row r="26" spans="1:15" x14ac:dyDescent="0.2">
      <c r="A26" s="39" t="s">
        <v>66</v>
      </c>
      <c r="B26" s="114">
        <v>244</v>
      </c>
      <c r="C26" s="116">
        <v>1251</v>
      </c>
      <c r="D26" s="116">
        <v>2184</v>
      </c>
      <c r="E26" s="116">
        <v>2126</v>
      </c>
      <c r="F26" s="116">
        <v>173</v>
      </c>
      <c r="G26" s="144">
        <v>143</v>
      </c>
      <c r="H26" s="114">
        <v>2821</v>
      </c>
      <c r="I26" s="116">
        <v>642</v>
      </c>
      <c r="J26" s="116">
        <v>575</v>
      </c>
      <c r="K26" s="115">
        <v>1962</v>
      </c>
      <c r="L26" s="114">
        <v>1963</v>
      </c>
      <c r="M26" s="116">
        <v>2372</v>
      </c>
      <c r="N26" s="115">
        <v>1665</v>
      </c>
      <c r="O26" s="127">
        <v>121</v>
      </c>
    </row>
    <row r="27" spans="1:15" x14ac:dyDescent="0.2">
      <c r="A27" s="39" t="s">
        <v>58</v>
      </c>
      <c r="B27" s="114">
        <v>711</v>
      </c>
      <c r="C27" s="116">
        <v>2572</v>
      </c>
      <c r="D27" s="116">
        <v>4471</v>
      </c>
      <c r="E27" s="116">
        <v>3140</v>
      </c>
      <c r="F27" s="116">
        <v>118</v>
      </c>
      <c r="G27" s="144">
        <v>205</v>
      </c>
      <c r="H27" s="114">
        <v>4475</v>
      </c>
      <c r="I27" s="116">
        <v>1235</v>
      </c>
      <c r="J27" s="116">
        <v>1193</v>
      </c>
      <c r="K27" s="115">
        <v>4161</v>
      </c>
      <c r="L27" s="114">
        <v>4161</v>
      </c>
      <c r="M27" s="116">
        <v>4844</v>
      </c>
      <c r="N27" s="115">
        <v>2059</v>
      </c>
      <c r="O27" s="127">
        <v>153</v>
      </c>
    </row>
    <row r="28" spans="1:15" x14ac:dyDescent="0.2">
      <c r="A28" s="39" t="s">
        <v>59</v>
      </c>
      <c r="B28" s="114">
        <v>507</v>
      </c>
      <c r="C28" s="116">
        <v>2385</v>
      </c>
      <c r="D28" s="116">
        <v>3143</v>
      </c>
      <c r="E28" s="116">
        <v>2778</v>
      </c>
      <c r="F28" s="116">
        <v>287</v>
      </c>
      <c r="G28" s="144">
        <v>229</v>
      </c>
      <c r="H28" s="114">
        <v>4297</v>
      </c>
      <c r="I28" s="116">
        <v>1039</v>
      </c>
      <c r="J28" s="116">
        <v>819</v>
      </c>
      <c r="K28" s="115">
        <v>2982</v>
      </c>
      <c r="L28" s="114">
        <v>2982</v>
      </c>
      <c r="M28" s="116">
        <v>3922</v>
      </c>
      <c r="N28" s="115">
        <v>2233</v>
      </c>
      <c r="O28" s="127">
        <v>192</v>
      </c>
    </row>
    <row r="29" spans="1:15" x14ac:dyDescent="0.2">
      <c r="A29" s="39" t="s">
        <v>60</v>
      </c>
      <c r="B29" s="114">
        <v>833</v>
      </c>
      <c r="C29" s="116">
        <v>3777</v>
      </c>
      <c r="D29" s="116">
        <v>6432</v>
      </c>
      <c r="E29" s="116">
        <v>4389</v>
      </c>
      <c r="F29" s="116">
        <v>205</v>
      </c>
      <c r="G29" s="144">
        <v>334</v>
      </c>
      <c r="H29" s="114">
        <v>5972</v>
      </c>
      <c r="I29" s="116">
        <v>1453</v>
      </c>
      <c r="J29" s="116">
        <v>1495</v>
      </c>
      <c r="K29" s="115">
        <v>6771</v>
      </c>
      <c r="L29" s="114">
        <v>6771</v>
      </c>
      <c r="M29" s="116">
        <v>5936</v>
      </c>
      <c r="N29" s="115">
        <v>2984</v>
      </c>
      <c r="O29" s="127">
        <v>279</v>
      </c>
    </row>
    <row r="30" spans="1:15" x14ac:dyDescent="0.2">
      <c r="A30" s="39" t="s">
        <v>61</v>
      </c>
      <c r="B30" s="114">
        <v>1640</v>
      </c>
      <c r="C30" s="116">
        <v>7180</v>
      </c>
      <c r="D30" s="116">
        <v>8302</v>
      </c>
      <c r="E30" s="116">
        <v>8682</v>
      </c>
      <c r="F30" s="116">
        <v>1302</v>
      </c>
      <c r="G30" s="144">
        <v>673</v>
      </c>
      <c r="H30" s="114">
        <v>13063</v>
      </c>
      <c r="I30" s="116">
        <v>2460</v>
      </c>
      <c r="J30" s="116">
        <v>2081</v>
      </c>
      <c r="K30" s="115">
        <v>9612</v>
      </c>
      <c r="L30" s="114">
        <v>9612</v>
      </c>
      <c r="M30" s="116">
        <v>10052</v>
      </c>
      <c r="N30" s="115">
        <v>7552</v>
      </c>
      <c r="O30" s="127">
        <v>563</v>
      </c>
    </row>
    <row r="31" spans="1:15" x14ac:dyDescent="0.2">
      <c r="A31" s="39" t="s">
        <v>62</v>
      </c>
      <c r="B31" s="114">
        <v>86</v>
      </c>
      <c r="C31" s="116">
        <v>346</v>
      </c>
      <c r="D31" s="116">
        <v>559</v>
      </c>
      <c r="E31" s="116">
        <v>429</v>
      </c>
      <c r="F31" s="116">
        <v>13</v>
      </c>
      <c r="G31" s="144">
        <v>28</v>
      </c>
      <c r="H31" s="114">
        <v>623</v>
      </c>
      <c r="I31" s="116">
        <v>218</v>
      </c>
      <c r="J31" s="116">
        <v>139</v>
      </c>
      <c r="K31" s="115">
        <v>456</v>
      </c>
      <c r="L31" s="114">
        <v>456</v>
      </c>
      <c r="M31" s="116">
        <v>691</v>
      </c>
      <c r="N31" s="115">
        <v>289</v>
      </c>
      <c r="O31" s="127">
        <v>25</v>
      </c>
    </row>
    <row r="32" spans="1:15" x14ac:dyDescent="0.2">
      <c r="A32" s="39" t="s">
        <v>63</v>
      </c>
      <c r="B32" s="114">
        <v>2013</v>
      </c>
      <c r="C32" s="116">
        <v>5429</v>
      </c>
      <c r="D32" s="116">
        <v>9089</v>
      </c>
      <c r="E32" s="116">
        <v>7435</v>
      </c>
      <c r="F32" s="116">
        <v>592</v>
      </c>
      <c r="G32" s="144">
        <v>589</v>
      </c>
      <c r="H32" s="114">
        <v>10218</v>
      </c>
      <c r="I32" s="116">
        <v>2345</v>
      </c>
      <c r="J32" s="116">
        <v>2066</v>
      </c>
      <c r="K32" s="115">
        <v>10044</v>
      </c>
      <c r="L32" s="114">
        <v>10046</v>
      </c>
      <c r="M32" s="116">
        <v>9562</v>
      </c>
      <c r="N32" s="115">
        <v>5065</v>
      </c>
      <c r="O32" s="127">
        <v>474</v>
      </c>
    </row>
    <row r="33" spans="1:18" ht="13.5" thickBot="1" x14ac:dyDescent="0.25">
      <c r="A33" s="238" t="s">
        <v>67</v>
      </c>
      <c r="B33" s="236">
        <v>126</v>
      </c>
      <c r="C33" s="232">
        <v>590</v>
      </c>
      <c r="D33" s="232">
        <v>614</v>
      </c>
      <c r="E33" s="232">
        <v>580</v>
      </c>
      <c r="F33" s="232">
        <v>29</v>
      </c>
      <c r="G33" s="234">
        <v>47</v>
      </c>
      <c r="H33" s="236">
        <v>911</v>
      </c>
      <c r="I33" s="232">
        <v>196</v>
      </c>
      <c r="J33" s="232">
        <v>162</v>
      </c>
      <c r="K33" s="233">
        <v>680</v>
      </c>
      <c r="L33" s="236">
        <v>680</v>
      </c>
      <c r="M33" s="232">
        <v>809</v>
      </c>
      <c r="N33" s="233">
        <v>460</v>
      </c>
      <c r="O33" s="239">
        <v>37</v>
      </c>
    </row>
    <row r="34" spans="1:18" ht="24" thickTop="1" thickBot="1" x14ac:dyDescent="0.25">
      <c r="A34" s="40" t="s">
        <v>184</v>
      </c>
      <c r="B34" s="118" t="s">
        <v>261</v>
      </c>
      <c r="C34" s="120">
        <v>37</v>
      </c>
      <c r="D34" s="120">
        <v>30</v>
      </c>
      <c r="E34" s="120">
        <v>19</v>
      </c>
      <c r="F34" s="120" t="s">
        <v>261</v>
      </c>
      <c r="G34" s="158">
        <v>6</v>
      </c>
      <c r="H34" s="118">
        <v>38</v>
      </c>
      <c r="I34" s="120">
        <v>12</v>
      </c>
      <c r="J34" s="120">
        <v>13</v>
      </c>
      <c r="K34" s="119">
        <v>30</v>
      </c>
      <c r="L34" s="118">
        <v>30</v>
      </c>
      <c r="M34" s="120">
        <v>44</v>
      </c>
      <c r="N34" s="119">
        <v>19</v>
      </c>
      <c r="O34" s="117">
        <v>5</v>
      </c>
    </row>
    <row r="35" spans="1:18" s="5" customFormat="1" ht="14.25" thickTop="1" thickBot="1" x14ac:dyDescent="0.25">
      <c r="A35" s="41" t="s">
        <v>68</v>
      </c>
      <c r="B35" s="124">
        <v>17637</v>
      </c>
      <c r="C35" s="126">
        <v>51955</v>
      </c>
      <c r="D35" s="126">
        <v>89366</v>
      </c>
      <c r="E35" s="126">
        <v>73983</v>
      </c>
      <c r="F35" s="126">
        <v>6879</v>
      </c>
      <c r="G35" s="154">
        <v>5094</v>
      </c>
      <c r="H35" s="124">
        <v>104687</v>
      </c>
      <c r="I35" s="126">
        <v>24101</v>
      </c>
      <c r="J35" s="126">
        <v>21157</v>
      </c>
      <c r="K35" s="125">
        <v>90834</v>
      </c>
      <c r="L35" s="124">
        <v>90842</v>
      </c>
      <c r="M35" s="126">
        <v>95828</v>
      </c>
      <c r="N35" s="125">
        <v>54109</v>
      </c>
      <c r="O35" s="123">
        <v>4135</v>
      </c>
    </row>
    <row r="36" spans="1:18" s="5" customFormat="1" ht="4.5" customHeight="1" thickTop="1" x14ac:dyDescent="0.2">
      <c r="A36" s="226"/>
      <c r="B36" s="227"/>
      <c r="C36" s="227"/>
      <c r="D36" s="227"/>
      <c r="E36" s="227"/>
      <c r="F36" s="227"/>
      <c r="G36" s="227"/>
      <c r="H36" s="227"/>
      <c r="I36" s="227"/>
      <c r="J36" s="227"/>
      <c r="K36" s="227"/>
      <c r="L36" s="227"/>
      <c r="M36" s="227"/>
      <c r="N36" s="227"/>
      <c r="O36" s="227"/>
    </row>
    <row r="37" spans="1:18" ht="27" x14ac:dyDescent="0.2">
      <c r="A37" s="2" t="s">
        <v>246</v>
      </c>
      <c r="B37" s="9" t="s">
        <v>92</v>
      </c>
      <c r="F37" s="6"/>
      <c r="G37" s="6"/>
      <c r="H37" s="30"/>
      <c r="L37" s="30"/>
      <c r="P37" s="7"/>
      <c r="Q37" s="7"/>
      <c r="R37" s="7"/>
    </row>
    <row r="38" spans="1:18" s="7" customFormat="1" ht="21.75" customHeight="1" x14ac:dyDescent="0.2">
      <c r="B38" s="409" t="s">
        <v>188</v>
      </c>
      <c r="C38" s="409"/>
      <c r="D38" s="409"/>
      <c r="E38" s="409"/>
      <c r="F38" s="409"/>
      <c r="G38" s="409"/>
      <c r="H38" s="409"/>
      <c r="I38" s="409"/>
      <c r="J38" s="409"/>
      <c r="K38" s="409"/>
      <c r="L38" s="409"/>
      <c r="M38" s="409"/>
      <c r="N38" s="409"/>
      <c r="O38" s="409"/>
    </row>
    <row r="39" spans="1:18" s="7" customFormat="1" ht="11.25" x14ac:dyDescent="0.2">
      <c r="B39" s="16"/>
      <c r="C39" s="16"/>
      <c r="D39" s="16"/>
      <c r="E39" s="16"/>
      <c r="F39" s="16"/>
      <c r="G39" s="16"/>
      <c r="H39" s="16"/>
      <c r="I39" s="16"/>
      <c r="J39" s="16"/>
      <c r="K39" s="16"/>
      <c r="L39" s="16"/>
      <c r="M39" s="16"/>
      <c r="N39" s="16"/>
      <c r="O39" s="16"/>
    </row>
    <row r="40" spans="1:18" s="7" customFormat="1" ht="20.25" customHeight="1" x14ac:dyDescent="0.2">
      <c r="B40" s="409" t="s">
        <v>239</v>
      </c>
      <c r="C40" s="409"/>
      <c r="D40" s="409"/>
      <c r="E40" s="409"/>
      <c r="F40" s="409"/>
      <c r="G40" s="409"/>
      <c r="H40" s="409"/>
      <c r="I40" s="409"/>
      <c r="J40" s="409"/>
      <c r="K40" s="409"/>
      <c r="L40" s="409"/>
      <c r="M40" s="409"/>
      <c r="N40" s="409"/>
      <c r="O40" s="409"/>
    </row>
    <row r="41" spans="1:18" s="7" customFormat="1" ht="3.75" customHeight="1" x14ac:dyDescent="0.2">
      <c r="B41" s="15"/>
      <c r="C41" s="15"/>
      <c r="D41" s="15"/>
      <c r="E41" s="15"/>
      <c r="F41" s="15"/>
      <c r="G41" s="15"/>
      <c r="H41" s="15"/>
      <c r="I41" s="15"/>
      <c r="J41" s="15"/>
      <c r="K41" s="15"/>
      <c r="L41" s="15"/>
      <c r="M41" s="15"/>
      <c r="N41" s="15"/>
      <c r="O41" s="15"/>
    </row>
    <row r="42" spans="1:18" s="7" customFormat="1" ht="21" customHeight="1" x14ac:dyDescent="0.2">
      <c r="B42" s="409" t="s">
        <v>247</v>
      </c>
      <c r="C42" s="473"/>
      <c r="D42" s="473"/>
      <c r="E42" s="473"/>
      <c r="F42" s="473"/>
      <c r="G42" s="473"/>
      <c r="H42" s="473"/>
      <c r="I42" s="473"/>
      <c r="J42" s="473"/>
      <c r="K42" s="473"/>
      <c r="L42" s="473"/>
      <c r="M42" s="473"/>
      <c r="N42" s="473"/>
      <c r="O42" s="16"/>
    </row>
    <row r="43" spans="1:18" s="7" customFormat="1" ht="3.75" customHeight="1" x14ac:dyDescent="0.2">
      <c r="B43" s="16"/>
      <c r="C43" s="16"/>
      <c r="D43" s="16"/>
      <c r="E43" s="16"/>
      <c r="F43" s="16"/>
      <c r="G43" s="16"/>
      <c r="H43" s="16"/>
      <c r="I43" s="16"/>
      <c r="J43" s="16"/>
      <c r="K43" s="16"/>
      <c r="L43" s="16"/>
      <c r="M43" s="16"/>
      <c r="N43" s="16"/>
      <c r="O43" s="16"/>
    </row>
    <row r="44" spans="1:18" s="7" customFormat="1" ht="11.25" x14ac:dyDescent="0.2">
      <c r="B44" s="6" t="s">
        <v>269</v>
      </c>
      <c r="C44" s="16"/>
      <c r="D44" s="16"/>
      <c r="E44" s="16"/>
      <c r="F44" s="16"/>
      <c r="G44" s="16"/>
      <c r="H44" s="16"/>
      <c r="I44" s="16"/>
      <c r="J44" s="16"/>
      <c r="K44" s="16"/>
      <c r="L44" s="16"/>
      <c r="M44" s="16"/>
      <c r="N44" s="16"/>
      <c r="O44" s="16"/>
    </row>
    <row r="45" spans="1:18" s="7" customFormat="1" ht="11.25" x14ac:dyDescent="0.2">
      <c r="B45" s="16"/>
      <c r="C45" s="16"/>
      <c r="D45" s="16"/>
      <c r="E45" s="16"/>
      <c r="F45" s="16"/>
      <c r="G45" s="16"/>
      <c r="H45" s="16"/>
      <c r="I45" s="16"/>
      <c r="J45" s="16"/>
      <c r="K45" s="16"/>
      <c r="L45" s="16"/>
      <c r="M45" s="16"/>
      <c r="N45" s="16"/>
      <c r="O45" s="16"/>
    </row>
    <row r="46" spans="1:18" s="7" customFormat="1" ht="21" customHeight="1" x14ac:dyDescent="0.2">
      <c r="B46" s="409" t="s">
        <v>240</v>
      </c>
      <c r="C46" s="409"/>
      <c r="D46" s="409"/>
      <c r="E46" s="409"/>
      <c r="F46" s="409"/>
      <c r="G46" s="409"/>
      <c r="H46" s="409"/>
      <c r="I46" s="409"/>
      <c r="J46" s="409"/>
      <c r="K46" s="409"/>
      <c r="L46" s="409"/>
      <c r="M46" s="409"/>
      <c r="N46" s="409"/>
      <c r="O46" s="409"/>
    </row>
    <row r="47" spans="1:18" s="7" customFormat="1" ht="11.25" x14ac:dyDescent="0.2"/>
    <row r="48" spans="1:18" s="7" customFormat="1" ht="11.25" x14ac:dyDescent="0.2"/>
    <row r="49" s="7" customFormat="1" ht="11.25" x14ac:dyDescent="0.2"/>
    <row r="50" s="7" customFormat="1" ht="11.25" x14ac:dyDescent="0.2"/>
    <row r="51" s="7" customFormat="1" ht="11.25" x14ac:dyDescent="0.2"/>
    <row r="52" s="7" customFormat="1" ht="22.5" customHeight="1" x14ac:dyDescent="0.2"/>
    <row r="53" s="7" customFormat="1" ht="11.25" x14ac:dyDescent="0.2"/>
    <row r="54" s="7" customFormat="1" ht="20.25" customHeight="1" x14ac:dyDescent="0.2"/>
    <row r="55" s="7" customFormat="1" ht="11.25" x14ac:dyDescent="0.2"/>
    <row r="56" s="7" customFormat="1" ht="19.5" customHeight="1" x14ac:dyDescent="0.2"/>
    <row r="57" s="7" customFormat="1" ht="11.25" x14ac:dyDescent="0.2"/>
    <row r="58" s="7" customFormat="1" ht="22.5" customHeight="1" x14ac:dyDescent="0.2"/>
    <row r="59" s="7" customFormat="1" ht="11.25" x14ac:dyDescent="0.2"/>
    <row r="60" s="7" customFormat="1" ht="19.5" customHeight="1" x14ac:dyDescent="0.2"/>
    <row r="61" s="7" customFormat="1" ht="11.25" x14ac:dyDescent="0.2"/>
  </sheetData>
  <sortState ref="A10:O33">
    <sortCondition ref="A10:A33"/>
  </sortState>
  <mergeCells count="11">
    <mergeCell ref="B46:O46"/>
    <mergeCell ref="L8:N8"/>
    <mergeCell ref="H8:K8"/>
    <mergeCell ref="B8:G8"/>
    <mergeCell ref="O8:O9"/>
    <mergeCell ref="B42:N42"/>
    <mergeCell ref="A8:A9"/>
    <mergeCell ref="B3:O3"/>
    <mergeCell ref="C5:N5"/>
    <mergeCell ref="B38:O38"/>
    <mergeCell ref="B40:O40"/>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Février 2016</oddHeader>
    <oddFooter>&amp;R&amp;8&amp;P/&amp;N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Y59"/>
  <sheetViews>
    <sheetView showGridLines="0" zoomScaleNormal="100" zoomScaleSheetLayoutView="100" workbookViewId="0">
      <pane xSplit="1" topLeftCell="B1" activePane="topRight" state="frozen"/>
      <selection pane="topRight"/>
    </sheetView>
  </sheetViews>
  <sheetFormatPr baseColWidth="10" defaultRowHeight="12.75" x14ac:dyDescent="0.2"/>
  <cols>
    <col min="1" max="1" width="17.140625" style="3" customWidth="1"/>
    <col min="2" max="2" width="13.5703125" style="3" customWidth="1"/>
    <col min="3" max="24" width="9.5703125" style="3" customWidth="1"/>
    <col min="25" max="25" width="16.5703125" style="3" bestFit="1" customWidth="1"/>
    <col min="26" max="16384" width="11.42578125" style="3"/>
  </cols>
  <sheetData>
    <row r="3" spans="1:24" x14ac:dyDescent="0.2">
      <c r="B3" s="384" t="s">
        <v>245</v>
      </c>
      <c r="C3" s="384"/>
      <c r="D3" s="384"/>
      <c r="E3" s="384"/>
      <c r="F3" s="384"/>
      <c r="G3" s="384"/>
      <c r="H3" s="384"/>
      <c r="I3" s="384"/>
      <c r="J3" s="384"/>
      <c r="K3" s="384"/>
      <c r="L3" s="384"/>
      <c r="M3" s="384"/>
      <c r="N3" s="384" t="s">
        <v>245</v>
      </c>
      <c r="O3" s="384"/>
      <c r="P3" s="384"/>
      <c r="Q3" s="384"/>
      <c r="R3" s="384"/>
      <c r="S3" s="384"/>
      <c r="T3" s="384"/>
      <c r="U3" s="384"/>
      <c r="V3" s="384"/>
      <c r="W3" s="384"/>
      <c r="X3" s="384"/>
    </row>
    <row r="5" spans="1:24" x14ac:dyDescent="0.2">
      <c r="C5" s="360" t="s">
        <v>158</v>
      </c>
      <c r="D5" s="360"/>
      <c r="E5" s="360"/>
      <c r="F5" s="360"/>
      <c r="G5" s="360"/>
      <c r="H5" s="360"/>
      <c r="I5" s="360"/>
      <c r="J5" s="360"/>
      <c r="K5" s="360"/>
      <c r="L5" s="360"/>
      <c r="O5" s="360" t="s">
        <v>158</v>
      </c>
      <c r="P5" s="360"/>
      <c r="Q5" s="360"/>
      <c r="R5" s="360"/>
      <c r="S5" s="360"/>
      <c r="T5" s="360"/>
      <c r="U5" s="360"/>
      <c r="V5" s="360"/>
      <c r="W5" s="360"/>
      <c r="X5" s="17"/>
    </row>
    <row r="7" spans="1:24" ht="13.5" thickBot="1" x14ac:dyDescent="0.25">
      <c r="A7" s="95" t="s">
        <v>183</v>
      </c>
      <c r="B7" s="10"/>
      <c r="C7" s="10"/>
      <c r="D7" s="10"/>
      <c r="E7" s="10"/>
      <c r="F7" s="10"/>
      <c r="G7" s="10"/>
      <c r="H7" s="10"/>
      <c r="I7" s="10"/>
    </row>
    <row r="8" spans="1:24" s="20" customFormat="1" ht="30.75" customHeight="1" thickTop="1" x14ac:dyDescent="0.2">
      <c r="A8" s="374" t="s">
        <v>37</v>
      </c>
      <c r="B8" s="474" t="s">
        <v>176</v>
      </c>
      <c r="C8" s="430" t="s">
        <v>177</v>
      </c>
      <c r="D8" s="431"/>
      <c r="E8" s="431"/>
      <c r="F8" s="431"/>
      <c r="G8" s="431"/>
      <c r="H8" s="431"/>
      <c r="I8" s="431"/>
      <c r="J8" s="431"/>
      <c r="K8" s="431"/>
      <c r="L8" s="431"/>
      <c r="M8" s="432"/>
      <c r="N8" s="430" t="s">
        <v>177</v>
      </c>
      <c r="O8" s="431"/>
      <c r="P8" s="431"/>
      <c r="Q8" s="431"/>
      <c r="R8" s="431"/>
      <c r="S8" s="431"/>
      <c r="T8" s="431"/>
      <c r="U8" s="431"/>
      <c r="V8" s="431"/>
      <c r="W8" s="431"/>
      <c r="X8" s="432"/>
    </row>
    <row r="9" spans="1:24" s="20" customFormat="1" ht="39" customHeight="1" thickBot="1" x14ac:dyDescent="0.25">
      <c r="A9" s="445"/>
      <c r="B9" s="475"/>
      <c r="C9" s="45" t="s">
        <v>13</v>
      </c>
      <c r="D9" s="46" t="s">
        <v>14</v>
      </c>
      <c r="E9" s="46" t="s">
        <v>15</v>
      </c>
      <c r="F9" s="46" t="s">
        <v>16</v>
      </c>
      <c r="G9" s="46" t="s">
        <v>17</v>
      </c>
      <c r="H9" s="46" t="s">
        <v>18</v>
      </c>
      <c r="I9" s="46" t="s">
        <v>19</v>
      </c>
      <c r="J9" s="46" t="s">
        <v>20</v>
      </c>
      <c r="K9" s="46" t="s">
        <v>21</v>
      </c>
      <c r="L9" s="46" t="s">
        <v>22</v>
      </c>
      <c r="M9" s="49" t="s">
        <v>23</v>
      </c>
      <c r="N9" s="45" t="s">
        <v>24</v>
      </c>
      <c r="O9" s="46" t="s">
        <v>25</v>
      </c>
      <c r="P9" s="46" t="s">
        <v>26</v>
      </c>
      <c r="Q9" s="46" t="s">
        <v>27</v>
      </c>
      <c r="R9" s="46" t="s">
        <v>28</v>
      </c>
      <c r="S9" s="46" t="s">
        <v>29</v>
      </c>
      <c r="T9" s="46" t="s">
        <v>30</v>
      </c>
      <c r="U9" s="46" t="s">
        <v>31</v>
      </c>
      <c r="V9" s="46" t="s">
        <v>32</v>
      </c>
      <c r="W9" s="57" t="s">
        <v>33</v>
      </c>
      <c r="X9" s="58" t="s">
        <v>68</v>
      </c>
    </row>
    <row r="10" spans="1:24" ht="13.5" customHeight="1" thickTop="1" x14ac:dyDescent="0.2">
      <c r="A10" s="38" t="s">
        <v>44</v>
      </c>
      <c r="B10" s="110">
        <v>3871</v>
      </c>
      <c r="C10" s="111">
        <v>190</v>
      </c>
      <c r="D10" s="113">
        <v>225</v>
      </c>
      <c r="E10" s="113">
        <v>211</v>
      </c>
      <c r="F10" s="113">
        <v>194</v>
      </c>
      <c r="G10" s="113">
        <v>208</v>
      </c>
      <c r="H10" s="113">
        <v>186</v>
      </c>
      <c r="I10" s="113">
        <v>194</v>
      </c>
      <c r="J10" s="113">
        <v>224</v>
      </c>
      <c r="K10" s="113">
        <v>222</v>
      </c>
      <c r="L10" s="113">
        <v>211</v>
      </c>
      <c r="M10" s="112">
        <v>221</v>
      </c>
      <c r="N10" s="111">
        <v>216</v>
      </c>
      <c r="O10" s="113">
        <v>204</v>
      </c>
      <c r="P10" s="113">
        <v>197</v>
      </c>
      <c r="Q10" s="113">
        <v>188</v>
      </c>
      <c r="R10" s="113">
        <v>194</v>
      </c>
      <c r="S10" s="113">
        <v>182</v>
      </c>
      <c r="T10" s="113">
        <v>177</v>
      </c>
      <c r="U10" s="113">
        <v>131</v>
      </c>
      <c r="V10" s="113">
        <v>111</v>
      </c>
      <c r="W10" s="112">
        <v>160</v>
      </c>
      <c r="X10" s="133">
        <v>4046</v>
      </c>
    </row>
    <row r="11" spans="1:24" x14ac:dyDescent="0.2">
      <c r="A11" s="39" t="s">
        <v>45</v>
      </c>
      <c r="B11" s="127">
        <v>1608</v>
      </c>
      <c r="C11" s="114">
        <v>76</v>
      </c>
      <c r="D11" s="116">
        <v>68</v>
      </c>
      <c r="E11" s="116">
        <v>83</v>
      </c>
      <c r="F11" s="116">
        <v>75</v>
      </c>
      <c r="G11" s="116">
        <v>80</v>
      </c>
      <c r="H11" s="116">
        <v>80</v>
      </c>
      <c r="I11" s="116">
        <v>81</v>
      </c>
      <c r="J11" s="116">
        <v>87</v>
      </c>
      <c r="K11" s="116">
        <v>64</v>
      </c>
      <c r="L11" s="116">
        <v>93</v>
      </c>
      <c r="M11" s="115">
        <v>95</v>
      </c>
      <c r="N11" s="114">
        <v>96</v>
      </c>
      <c r="O11" s="116">
        <v>97</v>
      </c>
      <c r="P11" s="116">
        <v>75</v>
      </c>
      <c r="Q11" s="116">
        <v>85</v>
      </c>
      <c r="R11" s="116">
        <v>96</v>
      </c>
      <c r="S11" s="116">
        <v>83</v>
      </c>
      <c r="T11" s="116">
        <v>85</v>
      </c>
      <c r="U11" s="116">
        <v>64</v>
      </c>
      <c r="V11" s="116">
        <v>50</v>
      </c>
      <c r="W11" s="115">
        <v>60</v>
      </c>
      <c r="X11" s="115">
        <v>1673</v>
      </c>
    </row>
    <row r="12" spans="1:24" x14ac:dyDescent="0.2">
      <c r="A12" s="39" t="s">
        <v>46</v>
      </c>
      <c r="B12" s="127">
        <v>1866</v>
      </c>
      <c r="C12" s="114">
        <v>77</v>
      </c>
      <c r="D12" s="116">
        <v>100</v>
      </c>
      <c r="E12" s="116">
        <v>100</v>
      </c>
      <c r="F12" s="116">
        <v>96</v>
      </c>
      <c r="G12" s="116">
        <v>108</v>
      </c>
      <c r="H12" s="116">
        <v>111</v>
      </c>
      <c r="I12" s="116">
        <v>94</v>
      </c>
      <c r="J12" s="116">
        <v>101</v>
      </c>
      <c r="K12" s="116">
        <v>103</v>
      </c>
      <c r="L12" s="116">
        <v>90</v>
      </c>
      <c r="M12" s="115">
        <v>99</v>
      </c>
      <c r="N12" s="114">
        <v>105</v>
      </c>
      <c r="O12" s="116">
        <v>88</v>
      </c>
      <c r="P12" s="116">
        <v>93</v>
      </c>
      <c r="Q12" s="116">
        <v>97</v>
      </c>
      <c r="R12" s="116">
        <v>84</v>
      </c>
      <c r="S12" s="116">
        <v>92</v>
      </c>
      <c r="T12" s="116">
        <v>99</v>
      </c>
      <c r="U12" s="116">
        <v>74</v>
      </c>
      <c r="V12" s="116">
        <v>60</v>
      </c>
      <c r="W12" s="115">
        <v>42</v>
      </c>
      <c r="X12" s="115">
        <v>1913</v>
      </c>
    </row>
    <row r="13" spans="1:24" x14ac:dyDescent="0.2">
      <c r="A13" s="39" t="s">
        <v>47</v>
      </c>
      <c r="B13" s="127">
        <v>3832</v>
      </c>
      <c r="C13" s="114">
        <v>159</v>
      </c>
      <c r="D13" s="116">
        <v>193</v>
      </c>
      <c r="E13" s="116">
        <v>199</v>
      </c>
      <c r="F13" s="116">
        <v>192</v>
      </c>
      <c r="G13" s="116">
        <v>185</v>
      </c>
      <c r="H13" s="116">
        <v>198</v>
      </c>
      <c r="I13" s="116">
        <v>201</v>
      </c>
      <c r="J13" s="116">
        <v>197</v>
      </c>
      <c r="K13" s="116">
        <v>199</v>
      </c>
      <c r="L13" s="116">
        <v>181</v>
      </c>
      <c r="M13" s="115">
        <v>203</v>
      </c>
      <c r="N13" s="114">
        <v>212</v>
      </c>
      <c r="O13" s="116">
        <v>198</v>
      </c>
      <c r="P13" s="116">
        <v>230</v>
      </c>
      <c r="Q13" s="116">
        <v>198</v>
      </c>
      <c r="R13" s="116">
        <v>195</v>
      </c>
      <c r="S13" s="116">
        <v>184</v>
      </c>
      <c r="T13" s="116">
        <v>210</v>
      </c>
      <c r="U13" s="116">
        <v>170</v>
      </c>
      <c r="V13" s="116">
        <v>138</v>
      </c>
      <c r="W13" s="115">
        <v>103</v>
      </c>
      <c r="X13" s="115">
        <v>3945</v>
      </c>
    </row>
    <row r="14" spans="1:24" x14ac:dyDescent="0.2">
      <c r="A14" s="39" t="s">
        <v>48</v>
      </c>
      <c r="B14" s="127">
        <v>10516</v>
      </c>
      <c r="C14" s="114">
        <v>555</v>
      </c>
      <c r="D14" s="116">
        <v>566</v>
      </c>
      <c r="E14" s="116">
        <v>579</v>
      </c>
      <c r="F14" s="116">
        <v>570</v>
      </c>
      <c r="G14" s="116">
        <v>580</v>
      </c>
      <c r="H14" s="116">
        <v>606</v>
      </c>
      <c r="I14" s="116">
        <v>535</v>
      </c>
      <c r="J14" s="116">
        <v>575</v>
      </c>
      <c r="K14" s="116">
        <v>627</v>
      </c>
      <c r="L14" s="116">
        <v>532</v>
      </c>
      <c r="M14" s="115">
        <v>564</v>
      </c>
      <c r="N14" s="114">
        <v>536</v>
      </c>
      <c r="O14" s="116">
        <v>535</v>
      </c>
      <c r="P14" s="116">
        <v>505</v>
      </c>
      <c r="Q14" s="116">
        <v>514</v>
      </c>
      <c r="R14" s="116">
        <v>518</v>
      </c>
      <c r="S14" s="116">
        <v>517</v>
      </c>
      <c r="T14" s="116">
        <v>447</v>
      </c>
      <c r="U14" s="116">
        <v>411</v>
      </c>
      <c r="V14" s="116">
        <v>293</v>
      </c>
      <c r="W14" s="115">
        <v>384</v>
      </c>
      <c r="X14" s="115">
        <v>10949</v>
      </c>
    </row>
    <row r="15" spans="1:24" x14ac:dyDescent="0.2">
      <c r="A15" s="39" t="s">
        <v>49</v>
      </c>
      <c r="B15" s="127">
        <v>12379</v>
      </c>
      <c r="C15" s="114">
        <v>573</v>
      </c>
      <c r="D15" s="116">
        <v>561</v>
      </c>
      <c r="E15" s="116">
        <v>572</v>
      </c>
      <c r="F15" s="116">
        <v>584</v>
      </c>
      <c r="G15" s="116">
        <v>593</v>
      </c>
      <c r="H15" s="116">
        <v>557</v>
      </c>
      <c r="I15" s="116">
        <v>625</v>
      </c>
      <c r="J15" s="116">
        <v>648</v>
      </c>
      <c r="K15" s="116">
        <v>672</v>
      </c>
      <c r="L15" s="116">
        <v>655</v>
      </c>
      <c r="M15" s="115">
        <v>681</v>
      </c>
      <c r="N15" s="114">
        <v>632</v>
      </c>
      <c r="O15" s="116">
        <v>662</v>
      </c>
      <c r="P15" s="116">
        <v>647</v>
      </c>
      <c r="Q15" s="116">
        <v>690</v>
      </c>
      <c r="R15" s="116">
        <v>718</v>
      </c>
      <c r="S15" s="116">
        <v>653</v>
      </c>
      <c r="T15" s="116">
        <v>592</v>
      </c>
      <c r="U15" s="116">
        <v>592</v>
      </c>
      <c r="V15" s="116">
        <v>537</v>
      </c>
      <c r="W15" s="115">
        <v>767</v>
      </c>
      <c r="X15" s="115">
        <v>13211</v>
      </c>
    </row>
    <row r="16" spans="1:24" x14ac:dyDescent="0.2">
      <c r="A16" s="39" t="s">
        <v>50</v>
      </c>
      <c r="B16" s="127">
        <v>23347</v>
      </c>
      <c r="C16" s="114">
        <v>1256</v>
      </c>
      <c r="D16" s="116">
        <v>1269</v>
      </c>
      <c r="E16" s="116">
        <v>1255</v>
      </c>
      <c r="F16" s="116">
        <v>1307</v>
      </c>
      <c r="G16" s="116">
        <v>1166</v>
      </c>
      <c r="H16" s="116">
        <v>1219</v>
      </c>
      <c r="I16" s="116">
        <v>1248</v>
      </c>
      <c r="J16" s="116">
        <v>1206</v>
      </c>
      <c r="K16" s="116">
        <v>1169</v>
      </c>
      <c r="L16" s="116">
        <v>1246</v>
      </c>
      <c r="M16" s="115">
        <v>1235</v>
      </c>
      <c r="N16" s="114">
        <v>1206</v>
      </c>
      <c r="O16" s="116">
        <v>1183</v>
      </c>
      <c r="P16" s="116">
        <v>1207</v>
      </c>
      <c r="Q16" s="116">
        <v>1238</v>
      </c>
      <c r="R16" s="116">
        <v>1192</v>
      </c>
      <c r="S16" s="116">
        <v>1139</v>
      </c>
      <c r="T16" s="116">
        <v>1070</v>
      </c>
      <c r="U16" s="116">
        <v>935</v>
      </c>
      <c r="V16" s="116">
        <v>725</v>
      </c>
      <c r="W16" s="115">
        <v>846</v>
      </c>
      <c r="X16" s="115">
        <v>24317</v>
      </c>
    </row>
    <row r="17" spans="1:24" x14ac:dyDescent="0.2">
      <c r="A17" s="39" t="s">
        <v>51</v>
      </c>
      <c r="B17" s="127">
        <v>3012</v>
      </c>
      <c r="C17" s="114">
        <v>150</v>
      </c>
      <c r="D17" s="116">
        <v>150</v>
      </c>
      <c r="E17" s="116">
        <v>176</v>
      </c>
      <c r="F17" s="116">
        <v>151</v>
      </c>
      <c r="G17" s="116">
        <v>168</v>
      </c>
      <c r="H17" s="116">
        <v>168</v>
      </c>
      <c r="I17" s="116">
        <v>151</v>
      </c>
      <c r="J17" s="116">
        <v>177</v>
      </c>
      <c r="K17" s="116">
        <v>164</v>
      </c>
      <c r="L17" s="116">
        <v>140</v>
      </c>
      <c r="M17" s="115">
        <v>164</v>
      </c>
      <c r="N17" s="114">
        <v>154</v>
      </c>
      <c r="O17" s="116">
        <v>153</v>
      </c>
      <c r="P17" s="116">
        <v>159</v>
      </c>
      <c r="Q17" s="116">
        <v>141</v>
      </c>
      <c r="R17" s="116">
        <v>151</v>
      </c>
      <c r="S17" s="116">
        <v>150</v>
      </c>
      <c r="T17" s="116">
        <v>160</v>
      </c>
      <c r="U17" s="116">
        <v>112</v>
      </c>
      <c r="V17" s="116">
        <v>81</v>
      </c>
      <c r="W17" s="115">
        <v>88</v>
      </c>
      <c r="X17" s="115">
        <v>3108</v>
      </c>
    </row>
    <row r="18" spans="1:24" ht="12.75" customHeight="1" x14ac:dyDescent="0.2">
      <c r="A18" s="39" t="s">
        <v>52</v>
      </c>
      <c r="B18" s="127">
        <v>3479</v>
      </c>
      <c r="C18" s="114">
        <v>156</v>
      </c>
      <c r="D18" s="116">
        <v>183</v>
      </c>
      <c r="E18" s="116">
        <v>180</v>
      </c>
      <c r="F18" s="116">
        <v>191</v>
      </c>
      <c r="G18" s="116">
        <v>175</v>
      </c>
      <c r="H18" s="116">
        <v>167</v>
      </c>
      <c r="I18" s="116">
        <v>210</v>
      </c>
      <c r="J18" s="116">
        <v>180</v>
      </c>
      <c r="K18" s="116">
        <v>171</v>
      </c>
      <c r="L18" s="116">
        <v>199</v>
      </c>
      <c r="M18" s="115">
        <v>197</v>
      </c>
      <c r="N18" s="114">
        <v>170</v>
      </c>
      <c r="O18" s="116">
        <v>179</v>
      </c>
      <c r="P18" s="116">
        <v>192</v>
      </c>
      <c r="Q18" s="116">
        <v>181</v>
      </c>
      <c r="R18" s="116">
        <v>181</v>
      </c>
      <c r="S18" s="116">
        <v>145</v>
      </c>
      <c r="T18" s="116">
        <v>161</v>
      </c>
      <c r="U18" s="116">
        <v>150</v>
      </c>
      <c r="V18" s="116">
        <v>124</v>
      </c>
      <c r="W18" s="115">
        <v>94</v>
      </c>
      <c r="X18" s="115">
        <v>3586</v>
      </c>
    </row>
    <row r="19" spans="1:24" x14ac:dyDescent="0.2">
      <c r="A19" s="39" t="s">
        <v>53</v>
      </c>
      <c r="B19" s="127">
        <v>2167</v>
      </c>
      <c r="C19" s="114">
        <v>108</v>
      </c>
      <c r="D19" s="116">
        <v>101</v>
      </c>
      <c r="E19" s="116">
        <v>103</v>
      </c>
      <c r="F19" s="116">
        <v>115</v>
      </c>
      <c r="G19" s="116">
        <v>108</v>
      </c>
      <c r="H19" s="116">
        <v>117</v>
      </c>
      <c r="I19" s="116">
        <v>100</v>
      </c>
      <c r="J19" s="116">
        <v>120</v>
      </c>
      <c r="K19" s="116">
        <v>124</v>
      </c>
      <c r="L19" s="116">
        <v>116</v>
      </c>
      <c r="M19" s="115">
        <v>132</v>
      </c>
      <c r="N19" s="114">
        <v>137</v>
      </c>
      <c r="O19" s="116">
        <v>112</v>
      </c>
      <c r="P19" s="116">
        <v>118</v>
      </c>
      <c r="Q19" s="116">
        <v>108</v>
      </c>
      <c r="R19" s="116">
        <v>115</v>
      </c>
      <c r="S19" s="116">
        <v>115</v>
      </c>
      <c r="T19" s="116">
        <v>101</v>
      </c>
      <c r="U19" s="116">
        <v>73</v>
      </c>
      <c r="V19" s="116">
        <v>56</v>
      </c>
      <c r="W19" s="115">
        <v>59</v>
      </c>
      <c r="X19" s="115">
        <v>2238</v>
      </c>
    </row>
    <row r="20" spans="1:24" x14ac:dyDescent="0.2">
      <c r="A20" s="39" t="s">
        <v>54</v>
      </c>
      <c r="B20" s="127">
        <v>2286</v>
      </c>
      <c r="C20" s="114">
        <v>116</v>
      </c>
      <c r="D20" s="116">
        <v>109</v>
      </c>
      <c r="E20" s="116">
        <v>130</v>
      </c>
      <c r="F20" s="116">
        <v>141</v>
      </c>
      <c r="G20" s="116">
        <v>110</v>
      </c>
      <c r="H20" s="116">
        <v>97</v>
      </c>
      <c r="I20" s="116">
        <v>116</v>
      </c>
      <c r="J20" s="116">
        <v>119</v>
      </c>
      <c r="K20" s="116">
        <v>118</v>
      </c>
      <c r="L20" s="116">
        <v>116</v>
      </c>
      <c r="M20" s="115">
        <v>128</v>
      </c>
      <c r="N20" s="114">
        <v>104</v>
      </c>
      <c r="O20" s="116">
        <v>112</v>
      </c>
      <c r="P20" s="116">
        <v>121</v>
      </c>
      <c r="Q20" s="116">
        <v>135</v>
      </c>
      <c r="R20" s="116">
        <v>120</v>
      </c>
      <c r="S20" s="116">
        <v>118</v>
      </c>
      <c r="T20" s="116">
        <v>116</v>
      </c>
      <c r="U20" s="116">
        <v>96</v>
      </c>
      <c r="V20" s="116">
        <v>78</v>
      </c>
      <c r="W20" s="115">
        <v>91</v>
      </c>
      <c r="X20" s="115">
        <v>2391</v>
      </c>
    </row>
    <row r="21" spans="1:24" x14ac:dyDescent="0.2">
      <c r="A21" s="39" t="s">
        <v>55</v>
      </c>
      <c r="B21" s="127">
        <v>20416</v>
      </c>
      <c r="C21" s="114">
        <v>1018</v>
      </c>
      <c r="D21" s="116">
        <v>1100</v>
      </c>
      <c r="E21" s="116">
        <v>1035</v>
      </c>
      <c r="F21" s="116">
        <v>1078</v>
      </c>
      <c r="G21" s="116">
        <v>1106</v>
      </c>
      <c r="H21" s="116">
        <v>1030</v>
      </c>
      <c r="I21" s="116">
        <v>1041</v>
      </c>
      <c r="J21" s="116">
        <v>1143</v>
      </c>
      <c r="K21" s="116">
        <v>1130</v>
      </c>
      <c r="L21" s="116">
        <v>1073</v>
      </c>
      <c r="M21" s="115">
        <v>1041</v>
      </c>
      <c r="N21" s="114">
        <v>1111</v>
      </c>
      <c r="O21" s="116">
        <v>1036</v>
      </c>
      <c r="P21" s="116">
        <v>1027</v>
      </c>
      <c r="Q21" s="116">
        <v>1034</v>
      </c>
      <c r="R21" s="116">
        <v>1060</v>
      </c>
      <c r="S21" s="116">
        <v>1027</v>
      </c>
      <c r="T21" s="116">
        <v>937</v>
      </c>
      <c r="U21" s="116">
        <v>848</v>
      </c>
      <c r="V21" s="116">
        <v>660</v>
      </c>
      <c r="W21" s="115">
        <v>915</v>
      </c>
      <c r="X21" s="115">
        <v>21450</v>
      </c>
    </row>
    <row r="22" spans="1:24" x14ac:dyDescent="0.2">
      <c r="A22" s="39" t="s">
        <v>56</v>
      </c>
      <c r="B22" s="127">
        <v>13218</v>
      </c>
      <c r="C22" s="114">
        <v>687</v>
      </c>
      <c r="D22" s="116">
        <v>709</v>
      </c>
      <c r="E22" s="116">
        <v>685</v>
      </c>
      <c r="F22" s="116">
        <v>648</v>
      </c>
      <c r="G22" s="116">
        <v>703</v>
      </c>
      <c r="H22" s="116">
        <v>680</v>
      </c>
      <c r="I22" s="116">
        <v>658</v>
      </c>
      <c r="J22" s="116">
        <v>687</v>
      </c>
      <c r="K22" s="116">
        <v>671</v>
      </c>
      <c r="L22" s="116">
        <v>660</v>
      </c>
      <c r="M22" s="115">
        <v>707</v>
      </c>
      <c r="N22" s="114">
        <v>711</v>
      </c>
      <c r="O22" s="116">
        <v>701</v>
      </c>
      <c r="P22" s="116">
        <v>698</v>
      </c>
      <c r="Q22" s="116">
        <v>708</v>
      </c>
      <c r="R22" s="116">
        <v>685</v>
      </c>
      <c r="S22" s="116">
        <v>706</v>
      </c>
      <c r="T22" s="116">
        <v>637</v>
      </c>
      <c r="U22" s="116">
        <v>527</v>
      </c>
      <c r="V22" s="116">
        <v>419</v>
      </c>
      <c r="W22" s="115">
        <v>589</v>
      </c>
      <c r="X22" s="115">
        <v>13876</v>
      </c>
    </row>
    <row r="23" spans="1:24" x14ac:dyDescent="0.2">
      <c r="A23" s="39" t="s">
        <v>57</v>
      </c>
      <c r="B23" s="127">
        <v>42738</v>
      </c>
      <c r="C23" s="114">
        <v>2221</v>
      </c>
      <c r="D23" s="116">
        <v>2255</v>
      </c>
      <c r="E23" s="116">
        <v>2224</v>
      </c>
      <c r="F23" s="116">
        <v>2313</v>
      </c>
      <c r="G23" s="116">
        <v>2229</v>
      </c>
      <c r="H23" s="116">
        <v>2242</v>
      </c>
      <c r="I23" s="116">
        <v>2134</v>
      </c>
      <c r="J23" s="116">
        <v>2288</v>
      </c>
      <c r="K23" s="116">
        <v>2225</v>
      </c>
      <c r="L23" s="116">
        <v>2285</v>
      </c>
      <c r="M23" s="115">
        <v>2166</v>
      </c>
      <c r="N23" s="114">
        <v>2230</v>
      </c>
      <c r="O23" s="116">
        <v>2178</v>
      </c>
      <c r="P23" s="116">
        <v>2197</v>
      </c>
      <c r="Q23" s="116">
        <v>2158</v>
      </c>
      <c r="R23" s="116">
        <v>2157</v>
      </c>
      <c r="S23" s="116">
        <v>2178</v>
      </c>
      <c r="T23" s="116">
        <v>1910</v>
      </c>
      <c r="U23" s="116">
        <v>1829</v>
      </c>
      <c r="V23" s="116">
        <v>1513</v>
      </c>
      <c r="W23" s="115">
        <v>1744</v>
      </c>
      <c r="X23" s="115">
        <v>44676</v>
      </c>
    </row>
    <row r="24" spans="1:24" x14ac:dyDescent="0.2">
      <c r="A24" s="39" t="s">
        <v>64</v>
      </c>
      <c r="B24" s="127">
        <v>10644</v>
      </c>
      <c r="C24" s="114">
        <v>537</v>
      </c>
      <c r="D24" s="116">
        <v>601</v>
      </c>
      <c r="E24" s="116">
        <v>593</v>
      </c>
      <c r="F24" s="116">
        <v>566</v>
      </c>
      <c r="G24" s="116">
        <v>569</v>
      </c>
      <c r="H24" s="116">
        <v>539</v>
      </c>
      <c r="I24" s="116">
        <v>511</v>
      </c>
      <c r="J24" s="116">
        <v>586</v>
      </c>
      <c r="K24" s="116">
        <v>507</v>
      </c>
      <c r="L24" s="116">
        <v>554</v>
      </c>
      <c r="M24" s="115">
        <v>576</v>
      </c>
      <c r="N24" s="114">
        <v>523</v>
      </c>
      <c r="O24" s="116">
        <v>555</v>
      </c>
      <c r="P24" s="116">
        <v>538</v>
      </c>
      <c r="Q24" s="116">
        <v>587</v>
      </c>
      <c r="R24" s="116">
        <v>555</v>
      </c>
      <c r="S24" s="116">
        <v>459</v>
      </c>
      <c r="T24" s="116">
        <v>494</v>
      </c>
      <c r="U24" s="116">
        <v>444</v>
      </c>
      <c r="V24" s="116">
        <v>391</v>
      </c>
      <c r="W24" s="115">
        <v>399</v>
      </c>
      <c r="X24" s="115">
        <v>11084</v>
      </c>
    </row>
    <row r="25" spans="1:24" x14ac:dyDescent="0.2">
      <c r="A25" s="39" t="s">
        <v>65</v>
      </c>
      <c r="B25" s="127">
        <v>2079</v>
      </c>
      <c r="C25" s="114">
        <v>90</v>
      </c>
      <c r="D25" s="116">
        <v>76</v>
      </c>
      <c r="E25" s="116">
        <v>93</v>
      </c>
      <c r="F25" s="116">
        <v>90</v>
      </c>
      <c r="G25" s="116">
        <v>84</v>
      </c>
      <c r="H25" s="116">
        <v>90</v>
      </c>
      <c r="I25" s="116">
        <v>122</v>
      </c>
      <c r="J25" s="116">
        <v>109</v>
      </c>
      <c r="K25" s="116">
        <v>121</v>
      </c>
      <c r="L25" s="116">
        <v>94</v>
      </c>
      <c r="M25" s="115">
        <v>108</v>
      </c>
      <c r="N25" s="114">
        <v>133</v>
      </c>
      <c r="O25" s="116">
        <v>127</v>
      </c>
      <c r="P25" s="116">
        <v>106</v>
      </c>
      <c r="Q25" s="116">
        <v>129</v>
      </c>
      <c r="R25" s="116">
        <v>115</v>
      </c>
      <c r="S25" s="116">
        <v>126</v>
      </c>
      <c r="T25" s="116">
        <v>110</v>
      </c>
      <c r="U25" s="116">
        <v>96</v>
      </c>
      <c r="V25" s="116">
        <v>69</v>
      </c>
      <c r="W25" s="115">
        <v>85</v>
      </c>
      <c r="X25" s="115">
        <v>2173</v>
      </c>
    </row>
    <row r="26" spans="1:24" x14ac:dyDescent="0.2">
      <c r="A26" s="39" t="s">
        <v>66</v>
      </c>
      <c r="B26" s="127">
        <v>7413</v>
      </c>
      <c r="C26" s="114">
        <v>335</v>
      </c>
      <c r="D26" s="116">
        <v>364</v>
      </c>
      <c r="E26" s="116">
        <v>384</v>
      </c>
      <c r="F26" s="116">
        <v>359</v>
      </c>
      <c r="G26" s="116">
        <v>342</v>
      </c>
      <c r="H26" s="116">
        <v>370</v>
      </c>
      <c r="I26" s="116">
        <v>400</v>
      </c>
      <c r="J26" s="116">
        <v>378</v>
      </c>
      <c r="K26" s="116">
        <v>373</v>
      </c>
      <c r="L26" s="116">
        <v>386</v>
      </c>
      <c r="M26" s="115">
        <v>394</v>
      </c>
      <c r="N26" s="114">
        <v>417</v>
      </c>
      <c r="O26" s="116">
        <v>402</v>
      </c>
      <c r="P26" s="116">
        <v>409</v>
      </c>
      <c r="Q26" s="116">
        <v>424</v>
      </c>
      <c r="R26" s="116">
        <v>378</v>
      </c>
      <c r="S26" s="116">
        <v>376</v>
      </c>
      <c r="T26" s="116">
        <v>346</v>
      </c>
      <c r="U26" s="116">
        <v>338</v>
      </c>
      <c r="V26" s="116">
        <v>269</v>
      </c>
      <c r="W26" s="115">
        <v>303</v>
      </c>
      <c r="X26" s="115">
        <v>7747</v>
      </c>
    </row>
    <row r="27" spans="1:24" x14ac:dyDescent="0.2">
      <c r="A27" s="39" t="s">
        <v>58</v>
      </c>
      <c r="B27" s="127">
        <v>11380</v>
      </c>
      <c r="C27" s="114">
        <v>590</v>
      </c>
      <c r="D27" s="116">
        <v>555</v>
      </c>
      <c r="E27" s="116">
        <v>557</v>
      </c>
      <c r="F27" s="116">
        <v>585</v>
      </c>
      <c r="G27" s="116">
        <v>574</v>
      </c>
      <c r="H27" s="116">
        <v>618</v>
      </c>
      <c r="I27" s="116">
        <v>599</v>
      </c>
      <c r="J27" s="116">
        <v>589</v>
      </c>
      <c r="K27" s="116">
        <v>602</v>
      </c>
      <c r="L27" s="116">
        <v>591</v>
      </c>
      <c r="M27" s="115">
        <v>572</v>
      </c>
      <c r="N27" s="114">
        <v>571</v>
      </c>
      <c r="O27" s="116">
        <v>586</v>
      </c>
      <c r="P27" s="116">
        <v>636</v>
      </c>
      <c r="Q27" s="116">
        <v>613</v>
      </c>
      <c r="R27" s="116">
        <v>618</v>
      </c>
      <c r="S27" s="116">
        <v>569</v>
      </c>
      <c r="T27" s="116">
        <v>579</v>
      </c>
      <c r="U27" s="116">
        <v>461</v>
      </c>
      <c r="V27" s="116">
        <v>365</v>
      </c>
      <c r="W27" s="115">
        <v>423</v>
      </c>
      <c r="X27" s="115">
        <v>11853</v>
      </c>
    </row>
    <row r="28" spans="1:24" x14ac:dyDescent="0.2">
      <c r="A28" s="39" t="s">
        <v>59</v>
      </c>
      <c r="B28" s="127">
        <v>10084</v>
      </c>
      <c r="C28" s="114">
        <v>501</v>
      </c>
      <c r="D28" s="116">
        <v>524</v>
      </c>
      <c r="E28" s="116">
        <v>515</v>
      </c>
      <c r="F28" s="116">
        <v>531</v>
      </c>
      <c r="G28" s="116">
        <v>501</v>
      </c>
      <c r="H28" s="116">
        <v>532</v>
      </c>
      <c r="I28" s="116">
        <v>561</v>
      </c>
      <c r="J28" s="116">
        <v>594</v>
      </c>
      <c r="K28" s="116">
        <v>573</v>
      </c>
      <c r="L28" s="116">
        <v>515</v>
      </c>
      <c r="M28" s="115">
        <v>542</v>
      </c>
      <c r="N28" s="114">
        <v>496</v>
      </c>
      <c r="O28" s="116">
        <v>539</v>
      </c>
      <c r="P28" s="116">
        <v>550</v>
      </c>
      <c r="Q28" s="116">
        <v>548</v>
      </c>
      <c r="R28" s="116">
        <v>513</v>
      </c>
      <c r="S28" s="116">
        <v>452</v>
      </c>
      <c r="T28" s="116">
        <v>491</v>
      </c>
      <c r="U28" s="116">
        <v>353</v>
      </c>
      <c r="V28" s="116">
        <v>300</v>
      </c>
      <c r="W28" s="115">
        <v>439</v>
      </c>
      <c r="X28" s="115">
        <v>10570</v>
      </c>
    </row>
    <row r="29" spans="1:24" x14ac:dyDescent="0.2">
      <c r="A29" s="39" t="s">
        <v>60</v>
      </c>
      <c r="B29" s="127">
        <v>19213</v>
      </c>
      <c r="C29" s="114">
        <v>919</v>
      </c>
      <c r="D29" s="116">
        <v>1007</v>
      </c>
      <c r="E29" s="116">
        <v>991</v>
      </c>
      <c r="F29" s="116">
        <v>959</v>
      </c>
      <c r="G29" s="116">
        <v>973</v>
      </c>
      <c r="H29" s="116">
        <v>984</v>
      </c>
      <c r="I29" s="116">
        <v>1010</v>
      </c>
      <c r="J29" s="116">
        <v>1057</v>
      </c>
      <c r="K29" s="116">
        <v>1022</v>
      </c>
      <c r="L29" s="116">
        <v>981</v>
      </c>
      <c r="M29" s="115">
        <v>1032</v>
      </c>
      <c r="N29" s="114">
        <v>1046</v>
      </c>
      <c r="O29" s="116">
        <v>966</v>
      </c>
      <c r="P29" s="116">
        <v>1000</v>
      </c>
      <c r="Q29" s="116">
        <v>1008</v>
      </c>
      <c r="R29" s="116">
        <v>1010</v>
      </c>
      <c r="S29" s="116">
        <v>968</v>
      </c>
      <c r="T29" s="116">
        <v>923</v>
      </c>
      <c r="U29" s="116">
        <v>783</v>
      </c>
      <c r="V29" s="116">
        <v>663</v>
      </c>
      <c r="W29" s="115">
        <v>896</v>
      </c>
      <c r="X29" s="115">
        <v>20198</v>
      </c>
    </row>
    <row r="30" spans="1:24" x14ac:dyDescent="0.2">
      <c r="A30" s="39" t="s">
        <v>61</v>
      </c>
      <c r="B30" s="127">
        <v>30466</v>
      </c>
      <c r="C30" s="114">
        <v>1330</v>
      </c>
      <c r="D30" s="116">
        <v>1517</v>
      </c>
      <c r="E30" s="116">
        <v>1519</v>
      </c>
      <c r="F30" s="116">
        <v>1432</v>
      </c>
      <c r="G30" s="116">
        <v>1494</v>
      </c>
      <c r="H30" s="116">
        <v>1543</v>
      </c>
      <c r="I30" s="116">
        <v>1548</v>
      </c>
      <c r="J30" s="116">
        <v>1588</v>
      </c>
      <c r="K30" s="116">
        <v>1672</v>
      </c>
      <c r="L30" s="116">
        <v>1589</v>
      </c>
      <c r="M30" s="115">
        <v>1600</v>
      </c>
      <c r="N30" s="114">
        <v>1658</v>
      </c>
      <c r="O30" s="116">
        <v>1664</v>
      </c>
      <c r="P30" s="116">
        <v>1682</v>
      </c>
      <c r="Q30" s="116">
        <v>1643</v>
      </c>
      <c r="R30" s="116">
        <v>1661</v>
      </c>
      <c r="S30" s="116">
        <v>1632</v>
      </c>
      <c r="T30" s="116">
        <v>1517</v>
      </c>
      <c r="U30" s="116">
        <v>1257</v>
      </c>
      <c r="V30" s="116">
        <v>1045</v>
      </c>
      <c r="W30" s="115">
        <v>1242</v>
      </c>
      <c r="X30" s="115">
        <v>31833</v>
      </c>
    </row>
    <row r="31" spans="1:24" ht="12.75" customHeight="1" x14ac:dyDescent="0.2">
      <c r="A31" s="39" t="s">
        <v>62</v>
      </c>
      <c r="B31" s="127">
        <v>1481</v>
      </c>
      <c r="C31" s="114">
        <v>54</v>
      </c>
      <c r="D31" s="116">
        <v>64</v>
      </c>
      <c r="E31" s="116">
        <v>68</v>
      </c>
      <c r="F31" s="116">
        <v>72</v>
      </c>
      <c r="G31" s="116">
        <v>59</v>
      </c>
      <c r="H31" s="116">
        <v>88</v>
      </c>
      <c r="I31" s="116">
        <v>67</v>
      </c>
      <c r="J31" s="116">
        <v>83</v>
      </c>
      <c r="K31" s="116">
        <v>90</v>
      </c>
      <c r="L31" s="116">
        <v>90</v>
      </c>
      <c r="M31" s="115">
        <v>52</v>
      </c>
      <c r="N31" s="114">
        <v>96</v>
      </c>
      <c r="O31" s="116">
        <v>68</v>
      </c>
      <c r="P31" s="116">
        <v>86</v>
      </c>
      <c r="Q31" s="116">
        <v>72</v>
      </c>
      <c r="R31" s="116">
        <v>86</v>
      </c>
      <c r="S31" s="116">
        <v>90</v>
      </c>
      <c r="T31" s="116">
        <v>83</v>
      </c>
      <c r="U31" s="116">
        <v>62</v>
      </c>
      <c r="V31" s="116">
        <v>53</v>
      </c>
      <c r="W31" s="115">
        <v>67</v>
      </c>
      <c r="X31" s="115">
        <v>1550</v>
      </c>
    </row>
    <row r="32" spans="1:24" x14ac:dyDescent="0.2">
      <c r="A32" s="39" t="s">
        <v>63</v>
      </c>
      <c r="B32" s="127">
        <v>25452</v>
      </c>
      <c r="C32" s="114">
        <v>1194</v>
      </c>
      <c r="D32" s="116">
        <v>1333</v>
      </c>
      <c r="E32" s="116">
        <v>1380</v>
      </c>
      <c r="F32" s="116">
        <v>1297</v>
      </c>
      <c r="G32" s="116">
        <v>1280</v>
      </c>
      <c r="H32" s="116">
        <v>1319</v>
      </c>
      <c r="I32" s="116">
        <v>1320</v>
      </c>
      <c r="J32" s="116">
        <v>1348</v>
      </c>
      <c r="K32" s="116">
        <v>1378</v>
      </c>
      <c r="L32" s="116">
        <v>1371</v>
      </c>
      <c r="M32" s="115">
        <v>1287</v>
      </c>
      <c r="N32" s="114">
        <v>1341</v>
      </c>
      <c r="O32" s="116">
        <v>1315</v>
      </c>
      <c r="P32" s="116">
        <v>1323</v>
      </c>
      <c r="Q32" s="116">
        <v>1375</v>
      </c>
      <c r="R32" s="116">
        <v>1320</v>
      </c>
      <c r="S32" s="116">
        <v>1271</v>
      </c>
      <c r="T32" s="116">
        <v>1180</v>
      </c>
      <c r="U32" s="116">
        <v>1044</v>
      </c>
      <c r="V32" s="116">
        <v>882</v>
      </c>
      <c r="W32" s="115">
        <v>1171</v>
      </c>
      <c r="X32" s="115">
        <v>26729</v>
      </c>
    </row>
    <row r="33" spans="1:25" ht="13.5" thickBot="1" x14ac:dyDescent="0.25">
      <c r="A33" s="238" t="s">
        <v>67</v>
      </c>
      <c r="B33" s="239">
        <v>2124</v>
      </c>
      <c r="C33" s="236">
        <v>97</v>
      </c>
      <c r="D33" s="232">
        <v>108</v>
      </c>
      <c r="E33" s="232">
        <v>86</v>
      </c>
      <c r="F33" s="232">
        <v>88</v>
      </c>
      <c r="G33" s="232">
        <v>103</v>
      </c>
      <c r="H33" s="232">
        <v>98</v>
      </c>
      <c r="I33" s="232">
        <v>109</v>
      </c>
      <c r="J33" s="232">
        <v>119</v>
      </c>
      <c r="K33" s="232">
        <v>136</v>
      </c>
      <c r="L33" s="232">
        <v>130</v>
      </c>
      <c r="M33" s="233">
        <v>103</v>
      </c>
      <c r="N33" s="236">
        <v>108</v>
      </c>
      <c r="O33" s="232">
        <v>115</v>
      </c>
      <c r="P33" s="232">
        <v>100</v>
      </c>
      <c r="Q33" s="232">
        <v>119</v>
      </c>
      <c r="R33" s="232">
        <v>126</v>
      </c>
      <c r="S33" s="232">
        <v>125</v>
      </c>
      <c r="T33" s="232">
        <v>96</v>
      </c>
      <c r="U33" s="232">
        <v>89</v>
      </c>
      <c r="V33" s="232">
        <v>75</v>
      </c>
      <c r="W33" s="233">
        <v>114</v>
      </c>
      <c r="X33" s="233">
        <v>2244</v>
      </c>
    </row>
    <row r="34" spans="1:25" ht="24" thickTop="1" thickBot="1" x14ac:dyDescent="0.25">
      <c r="A34" s="40" t="s">
        <v>184</v>
      </c>
      <c r="B34" s="117">
        <v>132</v>
      </c>
      <c r="C34" s="118">
        <v>12</v>
      </c>
      <c r="D34" s="120">
        <v>15</v>
      </c>
      <c r="E34" s="120">
        <v>9</v>
      </c>
      <c r="F34" s="120" t="s">
        <v>261</v>
      </c>
      <c r="G34" s="120">
        <v>5</v>
      </c>
      <c r="H34" s="120">
        <v>8</v>
      </c>
      <c r="I34" s="120" t="s">
        <v>261</v>
      </c>
      <c r="J34" s="120">
        <v>5</v>
      </c>
      <c r="K34" s="120">
        <v>8</v>
      </c>
      <c r="L34" s="120" t="s">
        <v>261</v>
      </c>
      <c r="M34" s="119">
        <v>7</v>
      </c>
      <c r="N34" s="118">
        <v>9</v>
      </c>
      <c r="O34" s="120">
        <v>9</v>
      </c>
      <c r="P34" s="120">
        <v>6</v>
      </c>
      <c r="Q34" s="120">
        <v>8</v>
      </c>
      <c r="R34" s="120" t="s">
        <v>261</v>
      </c>
      <c r="S34" s="120">
        <v>7</v>
      </c>
      <c r="T34" s="120">
        <v>5</v>
      </c>
      <c r="U34" s="120" t="s">
        <v>261</v>
      </c>
      <c r="V34" s="120" t="s">
        <v>261</v>
      </c>
      <c r="W34" s="159" t="s">
        <v>261</v>
      </c>
      <c r="X34" s="117">
        <v>133</v>
      </c>
    </row>
    <row r="35" spans="1:25" s="5" customFormat="1" ht="14.25" thickTop="1" thickBot="1" x14ac:dyDescent="0.25">
      <c r="A35" s="41" t="s">
        <v>68</v>
      </c>
      <c r="B35" s="125">
        <v>265203</v>
      </c>
      <c r="C35" s="124">
        <v>13001</v>
      </c>
      <c r="D35" s="126">
        <v>13753</v>
      </c>
      <c r="E35" s="126">
        <v>13727</v>
      </c>
      <c r="F35" s="126">
        <v>13637</v>
      </c>
      <c r="G35" s="126">
        <v>13503</v>
      </c>
      <c r="H35" s="126">
        <v>13647</v>
      </c>
      <c r="I35" s="126">
        <v>13638</v>
      </c>
      <c r="J35" s="126">
        <v>14208</v>
      </c>
      <c r="K35" s="126">
        <v>14141</v>
      </c>
      <c r="L35" s="126">
        <v>13901</v>
      </c>
      <c r="M35" s="125">
        <v>13906</v>
      </c>
      <c r="N35" s="124">
        <v>14018</v>
      </c>
      <c r="O35" s="126">
        <v>13784</v>
      </c>
      <c r="P35" s="126">
        <v>13902</v>
      </c>
      <c r="Q35" s="126">
        <v>14001</v>
      </c>
      <c r="R35" s="126">
        <v>13850</v>
      </c>
      <c r="S35" s="126">
        <v>13364</v>
      </c>
      <c r="T35" s="126">
        <v>12526</v>
      </c>
      <c r="U35" s="126">
        <v>10943</v>
      </c>
      <c r="V35" s="126">
        <v>8961</v>
      </c>
      <c r="W35" s="125">
        <v>11082</v>
      </c>
      <c r="X35" s="125">
        <v>277493</v>
      </c>
    </row>
    <row r="36" spans="1:25" s="5" customFormat="1" ht="4.5" customHeight="1" thickTop="1" x14ac:dyDescent="0.2">
      <c r="A36" s="226"/>
      <c r="B36" s="227"/>
      <c r="C36" s="227"/>
      <c r="D36" s="227"/>
      <c r="E36" s="227"/>
      <c r="F36" s="227"/>
      <c r="G36" s="227"/>
      <c r="H36" s="227"/>
      <c r="I36" s="227"/>
      <c r="J36" s="227"/>
      <c r="K36" s="227"/>
      <c r="L36" s="227"/>
      <c r="M36" s="227"/>
      <c r="N36" s="227"/>
      <c r="O36" s="227"/>
      <c r="P36" s="227"/>
      <c r="Q36" s="227"/>
      <c r="R36" s="227"/>
      <c r="S36" s="227"/>
      <c r="T36" s="227"/>
      <c r="U36" s="227"/>
      <c r="V36" s="227"/>
      <c r="W36" s="227"/>
      <c r="X36" s="227"/>
    </row>
    <row r="37" spans="1:25" ht="27" x14ac:dyDescent="0.2">
      <c r="A37" s="2" t="s">
        <v>246</v>
      </c>
      <c r="B37" s="9" t="s">
        <v>92</v>
      </c>
      <c r="C37" s="6" t="s">
        <v>189</v>
      </c>
      <c r="F37" s="6"/>
      <c r="G37" s="6"/>
      <c r="H37" s="30"/>
      <c r="J37" s="7"/>
      <c r="W37" s="30"/>
      <c r="Y37" s="30"/>
    </row>
    <row r="38" spans="1:25" s="7" customFormat="1" ht="21.75" customHeight="1" x14ac:dyDescent="0.2">
      <c r="C38" s="6" t="s">
        <v>178</v>
      </c>
    </row>
    <row r="39" spans="1:25" s="7" customFormat="1" ht="11.25" x14ac:dyDescent="0.2">
      <c r="C39" s="55"/>
    </row>
    <row r="40" spans="1:25" s="7" customFormat="1" ht="20.25" customHeight="1" x14ac:dyDescent="0.2"/>
    <row r="41" spans="1:25" s="7" customFormat="1" ht="11.25" x14ac:dyDescent="0.2"/>
    <row r="42" spans="1:25" s="7" customFormat="1" ht="11.25" x14ac:dyDescent="0.2"/>
    <row r="43" spans="1:25" s="7" customFormat="1" ht="11.25" x14ac:dyDescent="0.2"/>
    <row r="44" spans="1:25" s="7" customFormat="1" ht="21" customHeight="1" x14ac:dyDescent="0.2"/>
    <row r="45" spans="1:25" s="7" customFormat="1" ht="11.25" x14ac:dyDescent="0.2"/>
    <row r="46" spans="1:25" s="7" customFormat="1" ht="11.25" x14ac:dyDescent="0.2"/>
    <row r="47" spans="1:25" s="7" customFormat="1" ht="11.25" x14ac:dyDescent="0.2"/>
    <row r="48" spans="1:25" s="7" customFormat="1" ht="11.25" x14ac:dyDescent="0.2"/>
    <row r="49" s="7" customFormat="1" ht="11.25" x14ac:dyDescent="0.2"/>
    <row r="50" s="7" customFormat="1" ht="22.5" customHeight="1" x14ac:dyDescent="0.2"/>
    <row r="51" s="7" customFormat="1" ht="11.25" x14ac:dyDescent="0.2"/>
    <row r="52" s="7" customFormat="1" ht="20.25" customHeight="1" x14ac:dyDescent="0.2"/>
    <row r="53" s="7" customFormat="1" ht="11.25" x14ac:dyDescent="0.2"/>
    <row r="54" s="7" customFormat="1" ht="19.5" customHeight="1" x14ac:dyDescent="0.2"/>
    <row r="55" s="7" customFormat="1" ht="11.25" x14ac:dyDescent="0.2"/>
    <row r="56" s="7" customFormat="1" ht="22.5" customHeight="1" x14ac:dyDescent="0.2"/>
    <row r="57" s="7" customFormat="1" ht="11.25" x14ac:dyDescent="0.2"/>
    <row r="58" s="7" customFormat="1" ht="19.5" customHeight="1" x14ac:dyDescent="0.2"/>
    <row r="59" s="7" customFormat="1" ht="11.25" x14ac:dyDescent="0.2"/>
  </sheetData>
  <sortState ref="A10:X33">
    <sortCondition ref="A10:A33"/>
  </sortState>
  <mergeCells count="8">
    <mergeCell ref="N8:X8"/>
    <mergeCell ref="O5:W5"/>
    <mergeCell ref="N3:X3"/>
    <mergeCell ref="A8:A9"/>
    <mergeCell ref="B8:B9"/>
    <mergeCell ref="C8:M8"/>
    <mergeCell ref="B3:M3"/>
    <mergeCell ref="C5:L5"/>
  </mergeCells>
  <phoneticPr fontId="5" type="noConversion"/>
  <hyperlinks>
    <hyperlink ref="A7" location="Sommaire!A1" display="Sommaire"/>
  </hyperlinks>
  <pageMargins left="0.39370078740157483" right="0.39370078740157483" top="0.59055118110236227" bottom="0.59055118110236227" header="0.51181102362204722" footer="0.51181102362204722"/>
  <pageSetup paperSize="9" scale="80" orientation="landscape" r:id="rId1"/>
  <headerFooter alignWithMargins="0">
    <oddHeader>&amp;R&amp;"Arial,Italique"&amp;8Observatoire Statistiques et Etudes - CAF de la Réunion - Février 2016</oddHeader>
    <oddFooter>&amp;R&amp;8&amp;P/&amp;N</oddFooter>
  </headerFooter>
  <colBreaks count="1" manualBreakCount="1">
    <brk id="13" max="3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2:F66"/>
  <sheetViews>
    <sheetView showGridLines="0" view="pageBreakPreview" zoomScaleNormal="100" zoomScaleSheetLayoutView="100" workbookViewId="0">
      <selection activeCell="E52" sqref="E52"/>
    </sheetView>
  </sheetViews>
  <sheetFormatPr baseColWidth="10" defaultRowHeight="12.75" x14ac:dyDescent="0.2"/>
  <cols>
    <col min="1" max="1" width="40" style="7" customWidth="1"/>
    <col min="2" max="2" width="17.28515625" style="7" bestFit="1" customWidth="1"/>
    <col min="3" max="3" width="18" style="69" bestFit="1" customWidth="1"/>
    <col min="4" max="4" width="10.85546875" style="168" customWidth="1"/>
    <col min="5" max="5" width="11.140625" style="7" customWidth="1"/>
    <col min="6" max="6" width="14.85546875" style="168" customWidth="1"/>
    <col min="7" max="16384" width="11.42578125" style="7"/>
  </cols>
  <sheetData>
    <row r="2" spans="1:6" ht="11.25" customHeight="1" x14ac:dyDescent="0.2">
      <c r="B2" s="476" t="s">
        <v>235</v>
      </c>
      <c r="C2" s="476"/>
      <c r="D2" s="476"/>
      <c r="E2" s="476"/>
      <c r="F2" s="476"/>
    </row>
    <row r="3" spans="1:6" ht="11.25" customHeight="1" x14ac:dyDescent="0.2">
      <c r="B3" s="476"/>
      <c r="C3" s="476"/>
      <c r="D3" s="476"/>
      <c r="E3" s="476"/>
      <c r="F3" s="476"/>
    </row>
    <row r="4" spans="1:6" s="167" customFormat="1" ht="11.25" customHeight="1" x14ac:dyDescent="0.2">
      <c r="B4" s="476"/>
      <c r="C4" s="476"/>
      <c r="D4" s="476"/>
      <c r="E4" s="476"/>
      <c r="F4" s="476"/>
    </row>
    <row r="5" spans="1:6" ht="11.25" customHeight="1" x14ac:dyDescent="0.2"/>
    <row r="6" spans="1:6" ht="11.25" customHeight="1" x14ac:dyDescent="0.2"/>
    <row r="7" spans="1:6" ht="11.25" customHeight="1" x14ac:dyDescent="0.2"/>
    <row r="8" spans="1:6" ht="11.25" customHeight="1" x14ac:dyDescent="0.2"/>
    <row r="9" spans="1:6" x14ac:dyDescent="0.2">
      <c r="B9" s="6"/>
    </row>
    <row r="10" spans="1:6" x14ac:dyDescent="0.2">
      <c r="A10" s="95" t="s">
        <v>183</v>
      </c>
    </row>
    <row r="11" spans="1:6" ht="56.25" x14ac:dyDescent="0.2">
      <c r="A11" s="169" t="s">
        <v>198</v>
      </c>
      <c r="B11" s="170" t="s">
        <v>0</v>
      </c>
      <c r="C11" s="96" t="s">
        <v>250</v>
      </c>
      <c r="D11" s="170" t="s">
        <v>251</v>
      </c>
      <c r="E11" s="73" t="s">
        <v>252</v>
      </c>
      <c r="F11" s="170" t="s">
        <v>253</v>
      </c>
    </row>
    <row r="12" spans="1:6" x14ac:dyDescent="0.2">
      <c r="C12" s="97"/>
      <c r="D12" s="74"/>
      <c r="E12" s="171"/>
      <c r="F12" s="172"/>
    </row>
    <row r="13" spans="1:6" x14ac:dyDescent="0.2">
      <c r="A13" s="173" t="s">
        <v>199</v>
      </c>
      <c r="C13" s="97"/>
      <c r="D13" s="74"/>
      <c r="E13" s="171"/>
      <c r="F13" s="172"/>
    </row>
    <row r="14" spans="1:6" ht="11.25" x14ac:dyDescent="0.2">
      <c r="A14" s="75" t="s">
        <v>234</v>
      </c>
      <c r="B14" s="174">
        <v>256731700.12</v>
      </c>
      <c r="C14" s="175">
        <f>252590000.13+2129700.13</f>
        <v>254719700.25999999</v>
      </c>
      <c r="D14" s="176">
        <f>(C14/B14)-1</f>
        <v>-7.8369747836343207E-3</v>
      </c>
      <c r="E14" s="177">
        <v>129702</v>
      </c>
      <c r="F14" s="176">
        <v>2.6670377327860108E-3</v>
      </c>
    </row>
    <row r="15" spans="1:6" ht="11.25" x14ac:dyDescent="0.2">
      <c r="A15" s="75" t="s">
        <v>200</v>
      </c>
      <c r="B15" s="174">
        <v>19047549.640000001</v>
      </c>
      <c r="C15" s="175">
        <f>4182226.49+16137963.65</f>
        <v>20320190.140000001</v>
      </c>
      <c r="D15" s="176">
        <f t="shared" ref="D15:D20" si="0">(C15/B15)-1</f>
        <v>6.6813869713059804E-2</v>
      </c>
      <c r="E15" s="177">
        <v>15444</v>
      </c>
      <c r="F15" s="176">
        <v>9.7219521679953332E-4</v>
      </c>
    </row>
    <row r="16" spans="1:6" ht="11.25" x14ac:dyDescent="0.2">
      <c r="A16" s="75" t="s">
        <v>201</v>
      </c>
      <c r="B16" s="174">
        <v>50298084</v>
      </c>
      <c r="C16" s="175">
        <v>50377244.770000003</v>
      </c>
      <c r="D16" s="176">
        <f t="shared" si="0"/>
        <v>1.5738327129917185E-3</v>
      </c>
      <c r="E16" s="177">
        <v>81120</v>
      </c>
      <c r="F16" s="176">
        <v>5.1421844991016664E-3</v>
      </c>
    </row>
    <row r="17" spans="1:6" ht="11.25" x14ac:dyDescent="0.2">
      <c r="A17" s="76" t="s">
        <v>202</v>
      </c>
      <c r="B17" s="174">
        <v>215821.46000000002</v>
      </c>
      <c r="C17" s="175">
        <f>324459.77+12241.74</f>
        <v>336701.51</v>
      </c>
      <c r="D17" s="176">
        <f t="shared" si="0"/>
        <v>0.56009281931463151</v>
      </c>
      <c r="E17" s="177">
        <v>23</v>
      </c>
      <c r="F17" s="176">
        <v>0.4375</v>
      </c>
    </row>
    <row r="18" spans="1:6" ht="11.25" x14ac:dyDescent="0.2">
      <c r="A18" s="75" t="s">
        <v>203</v>
      </c>
      <c r="B18" s="174">
        <v>74439048.370000005</v>
      </c>
      <c r="C18" s="175">
        <f>1676840.77+76812347.75+142171.05</f>
        <v>78631359.569999993</v>
      </c>
      <c r="D18" s="176">
        <f t="shared" si="0"/>
        <v>5.6318710297881047E-2</v>
      </c>
      <c r="E18" s="177">
        <v>38038</v>
      </c>
      <c r="F18" s="176">
        <v>1.1834942008784157E-3</v>
      </c>
    </row>
    <row r="19" spans="1:6" ht="11.25" x14ac:dyDescent="0.2">
      <c r="A19" s="75" t="s">
        <v>204</v>
      </c>
      <c r="B19" s="174">
        <v>16074913.67</v>
      </c>
      <c r="C19" s="175">
        <f>6965672.34+8621590.47+783203.53</f>
        <v>16370466.34</v>
      </c>
      <c r="D19" s="176">
        <f t="shared" si="0"/>
        <v>1.8385956905733192E-2</v>
      </c>
      <c r="E19" s="177">
        <v>4027</v>
      </c>
      <c r="F19" s="176">
        <v>1.7690169320192066E-2</v>
      </c>
    </row>
    <row r="20" spans="1:6" ht="11.25" x14ac:dyDescent="0.2">
      <c r="A20" s="178" t="s">
        <v>205</v>
      </c>
      <c r="B20" s="179">
        <v>416807117.25999999</v>
      </c>
      <c r="C20" s="77">
        <f>SUM(C14:C19)</f>
        <v>420755662.58999991</v>
      </c>
      <c r="D20" s="224">
        <f t="shared" si="0"/>
        <v>9.4733155133166491E-3</v>
      </c>
      <c r="E20" s="78"/>
      <c r="F20" s="180"/>
    </row>
    <row r="21" spans="1:6" ht="11.25" x14ac:dyDescent="0.2">
      <c r="A21" s="79"/>
      <c r="B21" s="181"/>
      <c r="C21" s="7"/>
      <c r="D21" s="182"/>
      <c r="E21" s="183"/>
      <c r="F21" s="184"/>
    </row>
    <row r="22" spans="1:6" ht="11.25" x14ac:dyDescent="0.2">
      <c r="A22" s="173" t="s">
        <v>206</v>
      </c>
      <c r="B22" s="181"/>
      <c r="C22" s="181"/>
      <c r="D22" s="182"/>
      <c r="E22" s="183"/>
      <c r="F22" s="184"/>
    </row>
    <row r="23" spans="1:6" ht="11.25" x14ac:dyDescent="0.2">
      <c r="A23" s="76" t="s">
        <v>207</v>
      </c>
      <c r="B23" s="174">
        <v>143559017.09</v>
      </c>
      <c r="C23" s="185">
        <f>SUM(C24:C27)</f>
        <v>140694609.93000001</v>
      </c>
      <c r="D23" s="176">
        <f>(C23/B23)-1</f>
        <v>-1.9952819530689947E-2</v>
      </c>
      <c r="E23" s="186">
        <v>36584</v>
      </c>
      <c r="F23" s="176">
        <v>-3.6045531197301854E-2</v>
      </c>
    </row>
    <row r="24" spans="1:6" ht="11.25" x14ac:dyDescent="0.2">
      <c r="A24" s="161" t="s">
        <v>208</v>
      </c>
      <c r="B24" s="174">
        <v>12051119.51</v>
      </c>
      <c r="C24" s="175">
        <f>7781734.73+7421.68</f>
        <v>7789156.4100000001</v>
      </c>
      <c r="D24" s="176">
        <f t="shared" ref="D24:D28" si="1">(C24/B24)-1</f>
        <v>-0.35365702717190961</v>
      </c>
      <c r="E24" s="187">
        <v>859</v>
      </c>
      <c r="F24" s="176">
        <v>-0.16763565891472867</v>
      </c>
    </row>
    <row r="25" spans="1:6" ht="11.25" x14ac:dyDescent="0.2">
      <c r="A25" s="161" t="s">
        <v>209</v>
      </c>
      <c r="B25" s="174">
        <v>79158723.859999999</v>
      </c>
      <c r="C25" s="175">
        <f>78014602.36+45612.91</f>
        <v>78060215.269999996</v>
      </c>
      <c r="D25" s="176">
        <f t="shared" si="1"/>
        <v>-1.3877290290111644E-2</v>
      </c>
      <c r="E25" s="187">
        <v>34292</v>
      </c>
      <c r="F25" s="176">
        <v>-2.1514580836614734E-2</v>
      </c>
    </row>
    <row r="26" spans="1:6" ht="11.25" customHeight="1" x14ac:dyDescent="0.2">
      <c r="A26" s="161" t="s">
        <v>210</v>
      </c>
      <c r="B26" s="174">
        <v>52349173.719999999</v>
      </c>
      <c r="C26" s="188">
        <f>232055.94+67220.75+5182802.91+1593851.77+4423634.02+590222.84+147815.58+13332848.43+8540946.3+14656017.27+1201436.15+2105494.16+22142.26+530214.1+695097.37+73299.32</f>
        <v>53395099.170000002</v>
      </c>
      <c r="D26" s="176">
        <f t="shared" si="1"/>
        <v>1.9979789090738054E-2</v>
      </c>
      <c r="E26" s="189"/>
      <c r="F26" s="180"/>
    </row>
    <row r="27" spans="1:6" ht="11.25" x14ac:dyDescent="0.2">
      <c r="A27" s="161" t="s">
        <v>254</v>
      </c>
      <c r="B27" s="174"/>
      <c r="C27" s="188">
        <f>297964.9+57601.79+482406.31+86735.15+428069.34+40827.86+56533.73</f>
        <v>1450139.08</v>
      </c>
      <c r="D27" s="176"/>
      <c r="E27" s="190"/>
      <c r="F27" s="184"/>
    </row>
    <row r="28" spans="1:6" ht="11.25" x14ac:dyDescent="0.2">
      <c r="A28" s="178" t="s">
        <v>211</v>
      </c>
      <c r="B28" s="179">
        <v>143559017.09</v>
      </c>
      <c r="C28" s="77">
        <f>SUM(C24:C27)</f>
        <v>140694609.93000001</v>
      </c>
      <c r="D28" s="224">
        <f t="shared" si="1"/>
        <v>-1.9952819530689947E-2</v>
      </c>
      <c r="E28" s="191"/>
      <c r="F28" s="184"/>
    </row>
    <row r="29" spans="1:6" ht="11.25" x14ac:dyDescent="0.2">
      <c r="A29" s="79"/>
      <c r="B29" s="181"/>
      <c r="C29" s="181"/>
      <c r="D29" s="182"/>
      <c r="E29" s="183"/>
      <c r="F29" s="184"/>
    </row>
    <row r="30" spans="1:6" ht="11.25" x14ac:dyDescent="0.2">
      <c r="A30" s="173" t="s">
        <v>212</v>
      </c>
      <c r="B30" s="181"/>
      <c r="C30" s="181"/>
      <c r="D30" s="182"/>
      <c r="E30" s="183"/>
      <c r="F30" s="192"/>
    </row>
    <row r="31" spans="1:6" ht="11.25" x14ac:dyDescent="0.2">
      <c r="A31" s="75" t="s">
        <v>213</v>
      </c>
      <c r="B31" s="193">
        <v>268573622.63999999</v>
      </c>
      <c r="C31" s="175">
        <f>253344956.09+21849310.65</f>
        <v>275194266.74000001</v>
      </c>
      <c r="D31" s="176">
        <f>(C31/B31)-1</f>
        <v>2.4651133029822692E-2</v>
      </c>
      <c r="E31" s="186">
        <v>65336</v>
      </c>
      <c r="F31" s="176">
        <v>4.7055205289866214E-3</v>
      </c>
    </row>
    <row r="32" spans="1:6" ht="11.25" x14ac:dyDescent="0.2">
      <c r="A32" s="75" t="s">
        <v>214</v>
      </c>
      <c r="B32" s="193">
        <v>114220765.45999999</v>
      </c>
      <c r="C32" s="194">
        <f>118779409.2-78452.06</f>
        <v>118700957.14</v>
      </c>
      <c r="D32" s="176">
        <f t="shared" ref="D32:D35" si="2">(C32/B32)-1</f>
        <v>3.9223968268440323E-2</v>
      </c>
      <c r="E32" s="186">
        <v>48208</v>
      </c>
      <c r="F32" s="176">
        <v>2.758238478918873E-2</v>
      </c>
    </row>
    <row r="33" spans="1:6" ht="11.25" x14ac:dyDescent="0.2">
      <c r="A33" s="75" t="s">
        <v>215</v>
      </c>
      <c r="B33" s="193">
        <v>71452.820000000007</v>
      </c>
      <c r="C33" s="175">
        <v>51449.4</v>
      </c>
      <c r="D33" s="176">
        <f t="shared" si="2"/>
        <v>-0.27995284160933054</v>
      </c>
      <c r="E33" s="195"/>
      <c r="F33" s="180"/>
    </row>
    <row r="34" spans="1:6" ht="11.25" x14ac:dyDescent="0.2">
      <c r="A34" s="75" t="s">
        <v>216</v>
      </c>
      <c r="B34" s="193">
        <v>583722.97</v>
      </c>
      <c r="C34" s="185">
        <v>628006.07999999996</v>
      </c>
      <c r="D34" s="176">
        <f t="shared" si="2"/>
        <v>7.5863230120959635E-2</v>
      </c>
      <c r="E34" s="190"/>
      <c r="F34" s="196"/>
    </row>
    <row r="35" spans="1:6" ht="11.25" x14ac:dyDescent="0.2">
      <c r="A35" s="178" t="s">
        <v>217</v>
      </c>
      <c r="B35" s="197">
        <v>383449563.88999999</v>
      </c>
      <c r="C35" s="80">
        <f>SUM(C31:C34)</f>
        <v>394574679.35999995</v>
      </c>
      <c r="D35" s="224">
        <f t="shared" si="2"/>
        <v>2.9013243246747811E-2</v>
      </c>
      <c r="E35" s="191"/>
      <c r="F35" s="184"/>
    </row>
    <row r="36" spans="1:6" ht="11.25" x14ac:dyDescent="0.2">
      <c r="A36" s="79"/>
      <c r="B36" s="181"/>
      <c r="C36" s="181"/>
      <c r="D36" s="182"/>
      <c r="E36" s="183"/>
      <c r="F36" s="184"/>
    </row>
    <row r="37" spans="1:6" ht="11.25" x14ac:dyDescent="0.2">
      <c r="A37" s="173" t="s">
        <v>218</v>
      </c>
      <c r="B37" s="181"/>
      <c r="C37" s="181"/>
      <c r="D37" s="182"/>
      <c r="E37" s="183"/>
      <c r="F37" s="192"/>
    </row>
    <row r="38" spans="1:6" ht="22.5" x14ac:dyDescent="0.2">
      <c r="A38" s="76" t="s">
        <v>231</v>
      </c>
      <c r="B38" s="174">
        <v>632636645.87999988</v>
      </c>
      <c r="C38" s="185">
        <f>554315220.69+82471944.27+23518994.8+301100.57</f>
        <v>660607260.33000004</v>
      </c>
      <c r="D38" s="176">
        <f>(C38/B38)-1</f>
        <v>4.4212763569984048E-2</v>
      </c>
      <c r="E38" s="186">
        <v>118225</v>
      </c>
      <c r="F38" s="176">
        <v>2.3256417801935294E-2</v>
      </c>
    </row>
    <row r="39" spans="1:6" ht="11.25" x14ac:dyDescent="0.2">
      <c r="A39" s="75" t="s">
        <v>236</v>
      </c>
      <c r="B39" s="198">
        <v>-87382.61</v>
      </c>
      <c r="C39" s="199">
        <f>-1350-68805.21</f>
        <v>-70155.210000000006</v>
      </c>
      <c r="D39" s="225" t="s">
        <v>257</v>
      </c>
      <c r="E39" s="200"/>
      <c r="F39" s="201"/>
    </row>
    <row r="40" spans="1:6" ht="11.25" x14ac:dyDescent="0.2">
      <c r="A40" s="75" t="s">
        <v>255</v>
      </c>
      <c r="B40" s="174">
        <v>35298355.369999997</v>
      </c>
      <c r="C40" s="194">
        <v>34797280.810000002</v>
      </c>
      <c r="D40" s="176">
        <f t="shared" ref="D40:D46" si="3">(C40/B40)-1</f>
        <v>-1.4195408107479657E-2</v>
      </c>
      <c r="E40" s="186">
        <v>5453</v>
      </c>
      <c r="F40" s="176">
        <v>-4.4004207573632541E-2</v>
      </c>
    </row>
    <row r="41" spans="1:6" ht="11.25" x14ac:dyDescent="0.2">
      <c r="A41" s="75" t="s">
        <v>241</v>
      </c>
      <c r="B41" s="198">
        <v>12334.7</v>
      </c>
      <c r="C41" s="202">
        <v>63175.65</v>
      </c>
      <c r="D41" s="225" t="s">
        <v>257</v>
      </c>
      <c r="E41" s="200"/>
      <c r="F41" s="201"/>
    </row>
    <row r="42" spans="1:6" ht="11.25" x14ac:dyDescent="0.2">
      <c r="A42" s="75" t="s">
        <v>219</v>
      </c>
      <c r="B42" s="174">
        <v>141537178.72</v>
      </c>
      <c r="C42" s="175">
        <f>78826408.85+70672917.07</f>
        <v>149499325.91999999</v>
      </c>
      <c r="D42" s="176">
        <f t="shared" si="3"/>
        <v>5.6254810728927573E-2</v>
      </c>
      <c r="E42" s="186">
        <v>16916</v>
      </c>
      <c r="F42" s="176">
        <v>3.0772043141795137E-2</v>
      </c>
    </row>
    <row r="43" spans="1:6" ht="11.25" x14ac:dyDescent="0.2">
      <c r="A43" s="75" t="s">
        <v>220</v>
      </c>
      <c r="B43" s="174">
        <v>2412</v>
      </c>
      <c r="C43" s="175">
        <v>1407</v>
      </c>
      <c r="D43" s="176">
        <f t="shared" si="3"/>
        <v>-0.41666666666666663</v>
      </c>
      <c r="E43" s="251" t="s">
        <v>261</v>
      </c>
      <c r="F43" s="176" t="s">
        <v>262</v>
      </c>
    </row>
    <row r="44" spans="1:6" ht="11.25" x14ac:dyDescent="0.2">
      <c r="A44" s="75" t="s">
        <v>221</v>
      </c>
      <c r="B44" s="174">
        <v>581323.02</v>
      </c>
      <c r="C44" s="175">
        <v>678509.04</v>
      </c>
      <c r="D44" s="176">
        <f t="shared" si="3"/>
        <v>0.16718075262183829</v>
      </c>
      <c r="E44" s="203">
        <v>299</v>
      </c>
      <c r="F44" s="176">
        <v>0.15891472868217055</v>
      </c>
    </row>
    <row r="45" spans="1:6" ht="11.25" x14ac:dyDescent="0.2">
      <c r="A45" s="75" t="s">
        <v>222</v>
      </c>
      <c r="B45" s="174">
        <v>2348964.96</v>
      </c>
      <c r="C45" s="175">
        <v>2667600.37</v>
      </c>
      <c r="D45" s="176">
        <f t="shared" si="3"/>
        <v>0.13564928188626535</v>
      </c>
      <c r="E45" s="203">
        <v>2145</v>
      </c>
      <c r="F45" s="176">
        <v>0.1119751166407465</v>
      </c>
    </row>
    <row r="46" spans="1:6" ht="11.25" x14ac:dyDescent="0.2">
      <c r="A46" s="178" t="s">
        <v>223</v>
      </c>
      <c r="B46" s="179">
        <v>812329832.03999996</v>
      </c>
      <c r="C46" s="77">
        <f>SUM(C38:C45)</f>
        <v>848244403.90999997</v>
      </c>
      <c r="D46" s="224">
        <f t="shared" si="3"/>
        <v>4.421180960424409E-2</v>
      </c>
      <c r="E46" s="204"/>
      <c r="F46" s="205"/>
    </row>
    <row r="47" spans="1:6" ht="11.25" x14ac:dyDescent="0.2">
      <c r="A47" s="81"/>
      <c r="B47" s="206"/>
      <c r="C47" s="206"/>
      <c r="D47" s="207"/>
      <c r="E47" s="204"/>
      <c r="F47" s="205"/>
    </row>
    <row r="48" spans="1:6" ht="11.25" x14ac:dyDescent="0.2">
      <c r="A48" s="208" t="s">
        <v>224</v>
      </c>
      <c r="B48" s="206"/>
      <c r="C48" s="206"/>
      <c r="D48" s="209"/>
      <c r="E48" s="204"/>
      <c r="F48" s="205"/>
    </row>
    <row r="49" spans="1:6" ht="11.25" x14ac:dyDescent="0.2">
      <c r="A49" s="75" t="s">
        <v>243</v>
      </c>
      <c r="B49" s="174">
        <v>7559.91</v>
      </c>
      <c r="C49" s="210">
        <v>2725.6</v>
      </c>
      <c r="D49" s="211"/>
      <c r="E49" s="190"/>
      <c r="F49" s="212"/>
    </row>
    <row r="50" spans="1:6" ht="11.25" x14ac:dyDescent="0.2">
      <c r="A50" s="178" t="s">
        <v>225</v>
      </c>
      <c r="B50" s="179">
        <v>7559.91</v>
      </c>
      <c r="C50" s="80">
        <f>SUM(C49)</f>
        <v>2725.6</v>
      </c>
      <c r="D50" s="211"/>
      <c r="E50" s="213"/>
      <c r="F50" s="214"/>
    </row>
    <row r="51" spans="1:6" ht="11.25" x14ac:dyDescent="0.2">
      <c r="A51" s="9"/>
      <c r="B51" s="206"/>
      <c r="C51" s="206"/>
      <c r="D51" s="215"/>
      <c r="F51" s="216"/>
    </row>
    <row r="52" spans="1:6" ht="45" x14ac:dyDescent="0.2">
      <c r="A52" s="217" t="s">
        <v>260</v>
      </c>
      <c r="B52" s="179">
        <v>47235.57</v>
      </c>
      <c r="C52" s="80">
        <f>800+65809.93+4971.15</f>
        <v>71581.079999999987</v>
      </c>
      <c r="D52" s="211"/>
      <c r="F52" s="216"/>
    </row>
    <row r="53" spans="1:6" ht="11.25" x14ac:dyDescent="0.2">
      <c r="A53" s="9"/>
      <c r="B53" s="206"/>
      <c r="C53" s="206"/>
      <c r="D53" s="218"/>
      <c r="F53" s="216"/>
    </row>
    <row r="54" spans="1:6" s="89" customFormat="1" ht="11.25" x14ac:dyDescent="0.2">
      <c r="A54" s="178" t="s">
        <v>226</v>
      </c>
      <c r="B54" s="179">
        <v>3055508.28</v>
      </c>
      <c r="C54" s="82">
        <f>114250.72+3157818.09</f>
        <v>3272068.81</v>
      </c>
      <c r="D54" s="176">
        <f t="shared" ref="D54" si="4">(C54/B54)-1</f>
        <v>7.0875451857718597E-2</v>
      </c>
      <c r="E54" s="219"/>
      <c r="F54" s="220"/>
    </row>
    <row r="55" spans="1:6" s="90" customFormat="1" ht="11.25" x14ac:dyDescent="0.2">
      <c r="A55" s="9"/>
      <c r="B55" s="206"/>
      <c r="C55" s="7"/>
      <c r="D55" s="218"/>
      <c r="E55" s="221"/>
      <c r="F55" s="220"/>
    </row>
    <row r="56" spans="1:6" s="90" customFormat="1" ht="11.25" x14ac:dyDescent="0.2">
      <c r="A56" s="222" t="s">
        <v>68</v>
      </c>
      <c r="B56" s="223">
        <v>1759255834.04</v>
      </c>
      <c r="C56" s="77">
        <f>C20+C28+C35+C46+C50+C52+C54</f>
        <v>1807615731.2799997</v>
      </c>
      <c r="D56" s="176">
        <f t="shared" ref="D56" si="5">(C56/B56)-1</f>
        <v>2.7488837214167283E-2</v>
      </c>
      <c r="E56" s="83">
        <v>244914</v>
      </c>
      <c r="F56" s="176">
        <v>8.3786576855141865E-3</v>
      </c>
    </row>
    <row r="57" spans="1:6" s="90" customFormat="1" x14ac:dyDescent="0.2">
      <c r="A57" s="84" t="s">
        <v>256</v>
      </c>
      <c r="B57" s="85"/>
      <c r="C57" s="98"/>
      <c r="D57" s="86"/>
      <c r="E57" s="87"/>
      <c r="F57" s="88"/>
    </row>
    <row r="58" spans="1:6" s="90" customFormat="1" x14ac:dyDescent="0.2">
      <c r="A58" s="90" t="s">
        <v>227</v>
      </c>
      <c r="C58" s="69"/>
      <c r="D58" s="91"/>
      <c r="F58" s="91"/>
    </row>
    <row r="59" spans="1:6" s="90" customFormat="1" x14ac:dyDescent="0.2">
      <c r="A59" s="104" t="s">
        <v>242</v>
      </c>
      <c r="C59" s="69"/>
      <c r="D59" s="91"/>
      <c r="F59" s="91"/>
    </row>
    <row r="60" spans="1:6" ht="17.25" customHeight="1" x14ac:dyDescent="0.15">
      <c r="A60" s="92" t="s">
        <v>228</v>
      </c>
      <c r="B60" s="93"/>
      <c r="C60" s="99"/>
      <c r="D60" s="91"/>
      <c r="E60" s="90"/>
      <c r="F60" s="91"/>
    </row>
    <row r="61" spans="1:6" x14ac:dyDescent="0.2">
      <c r="A61" s="90"/>
      <c r="B61" s="93"/>
      <c r="D61" s="94"/>
      <c r="E61" s="90"/>
      <c r="F61" s="91"/>
    </row>
    <row r="62" spans="1:6" ht="18" customHeight="1" x14ac:dyDescent="0.2">
      <c r="A62" s="477" t="s">
        <v>229</v>
      </c>
      <c r="B62" s="477"/>
      <c r="C62" s="477"/>
      <c r="D62" s="91"/>
      <c r="E62" s="90"/>
      <c r="F62" s="91"/>
    </row>
    <row r="63" spans="1:6" x14ac:dyDescent="0.2">
      <c r="A63" s="90" t="s">
        <v>230</v>
      </c>
    </row>
    <row r="64" spans="1:6" x14ac:dyDescent="0.2">
      <c r="C64" s="100"/>
      <c r="D64" s="20"/>
      <c r="E64" s="34"/>
      <c r="F64" s="20"/>
    </row>
    <row r="65" spans="2:6" x14ac:dyDescent="0.2">
      <c r="B65" s="34"/>
      <c r="C65" s="100"/>
      <c r="D65" s="20"/>
      <c r="E65" s="34"/>
      <c r="F65" s="20"/>
    </row>
    <row r="66" spans="2:6" x14ac:dyDescent="0.2">
      <c r="B66" s="166"/>
      <c r="C66" s="101"/>
      <c r="D66" s="20"/>
      <c r="E66" s="166"/>
      <c r="F66" s="20"/>
    </row>
  </sheetData>
  <mergeCells count="2">
    <mergeCell ref="B2:F4"/>
    <mergeCell ref="A62:C62"/>
  </mergeCells>
  <phoneticPr fontId="5" type="noConversion"/>
  <hyperlinks>
    <hyperlink ref="A10" location="Sommaire!A1" display="Sommaire"/>
  </hyperlinks>
  <pageMargins left="0.39370078740157483" right="0.39370078740157483" top="0.59055118110236227" bottom="0.59055118110236227" header="0.51181102362204722" footer="0.51181102362204722"/>
  <pageSetup paperSize="9" scale="86" orientation="portrait" r:id="rId1"/>
  <headerFooter alignWithMargins="0">
    <oddHeader>&amp;R&amp;"Arial,Italique"&amp;8Observatoire Statistiques et Etudes - CAF de la Réunion - Février 2016</oddHead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Sommaire</vt:lpstr>
      <vt:lpstr>ALLOC</vt:lpstr>
      <vt:lpstr>PREST_ENF</vt:lpstr>
      <vt:lpstr>AIDE_LOGT</vt:lpstr>
      <vt:lpstr>MINIMA_1</vt:lpstr>
      <vt:lpstr>MINIMA_2</vt:lpstr>
      <vt:lpstr>RESS</vt:lpstr>
      <vt:lpstr>ENFANT</vt:lpstr>
      <vt:lpstr>MONTANTS_VERSES</vt:lpstr>
      <vt:lpstr>IRIS</vt:lpstr>
      <vt:lpstr>QPV</vt:lpstr>
      <vt:lpstr>AIDE_LOGT!Impression_des_titres</vt:lpstr>
      <vt:lpstr>ALLOC!Impression_des_titres</vt:lpstr>
      <vt:lpstr>ENFANT!Impression_des_titres</vt:lpstr>
      <vt:lpstr>MINIMA_1!Impression_des_titres</vt:lpstr>
      <vt:lpstr>AIDE_LOGT!Zone_d_impression</vt:lpstr>
      <vt:lpstr>ALLOC!Zone_d_impression</vt:lpstr>
      <vt:lpstr>ENFANT!Zone_d_impression</vt:lpstr>
      <vt:lpstr>IRIS!Zone_d_impression</vt:lpstr>
      <vt:lpstr>MINIMA_2!Zone_d_impression</vt:lpstr>
      <vt:lpstr>MONTANTS_VERSES!Zone_d_impression</vt:lpstr>
      <vt:lpstr>PREST_ENF!Zone_d_impression</vt:lpstr>
      <vt:lpstr>RESS!Zone_d_impression</vt:lpstr>
    </vt:vector>
  </TitlesOfParts>
  <Company>CAF DE LA REUNION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2016-04-25T10:41:40Z</cp:lastPrinted>
  <dcterms:created xsi:type="dcterms:W3CDTF">2007-11-07T07:04:53Z</dcterms:created>
  <dcterms:modified xsi:type="dcterms:W3CDTF">2017-07-21T10:49:42Z</dcterms:modified>
</cp:coreProperties>
</file>