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4_{6A916829-4BF0-45AB-8CA5-69315ED84651}" xr6:coauthVersionLast="47" xr6:coauthVersionMax="47" xr10:uidLastSave="{00000000-0000-0000-0000-000000000000}"/>
  <bookViews>
    <workbookView xWindow="330" yWindow="-120" windowWidth="28590" windowHeight="15720" activeTab="1" xr2:uid="{00000000-000D-0000-FFFF-FFFF00000000}"/>
  </bookViews>
  <sheets>
    <sheet name="Lisez-moi" sheetId="25" r:id="rId1"/>
    <sheet name="Simulateur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4" l="1"/>
  <c r="E6" i="24" s="1"/>
  <c r="F6" i="24"/>
  <c r="F3" i="24"/>
  <c r="E3" i="24"/>
  <c r="K3" i="24"/>
  <c r="E9" i="24"/>
  <c r="E18" i="24" l="1"/>
  <c r="E15" i="24"/>
  <c r="E12" i="24"/>
  <c r="G18" i="24" l="1"/>
  <c r="I18" i="24" l="1"/>
  <c r="M18" i="24" s="1"/>
  <c r="I21" i="24" l="1"/>
  <c r="K18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2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Attention :</t>
        </r>
        <r>
          <rPr>
            <sz val="9"/>
            <color indexed="81"/>
            <rFont val="Calibri"/>
            <family val="2"/>
            <scheme val="minor"/>
          </rPr>
          <t xml:space="preserve"> la Caf tient compte en priorité des familles allocataires dont le quotient familial est inférieur ou égal à 900 €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Calibri"/>
            <family val="2"/>
            <scheme val="minor"/>
          </rPr>
          <t>A noter :</t>
        </r>
        <r>
          <rPr>
            <sz val="9"/>
            <color indexed="81"/>
            <rFont val="Calibri"/>
            <family val="2"/>
            <scheme val="minor"/>
          </rPr>
          <t xml:space="preserve"> sous réserve des fonds disponibles, une tolérance peut être accordée aux familles dont le quotient familial dépasse celui du plafond fixé à 900 €, à condition que ces dernières restent minoritaires sur l’ensemble du groupe pressenti au départ (</t>
        </r>
        <r>
          <rPr>
            <b/>
            <sz val="9"/>
            <color indexed="81"/>
            <rFont val="Calibri"/>
            <family val="2"/>
            <scheme val="minor"/>
          </rPr>
          <t>pas plus d'un tiers des familles</t>
        </r>
        <r>
          <rPr>
            <sz val="9"/>
            <color indexed="81"/>
            <rFont val="Calibri"/>
            <family val="2"/>
            <scheme val="minor"/>
          </rPr>
          <t>)</t>
        </r>
      </text>
    </comment>
    <comment ref="K2" authorId="0" shapeId="0" xr:uid="{00000000-0006-0000-0100-000003000000}">
      <text>
        <r>
          <rPr>
            <sz val="9"/>
            <color indexed="81"/>
            <rFont val="Calibri"/>
            <family val="2"/>
            <scheme val="minor"/>
          </rPr>
          <t>la participation financières des familles doit être d'</t>
        </r>
        <r>
          <rPr>
            <b/>
            <sz val="9"/>
            <color indexed="81"/>
            <rFont val="Calibri"/>
            <family val="2"/>
            <scheme val="minor"/>
          </rPr>
          <t>au moins 10 %</t>
        </r>
      </text>
    </comment>
    <comment ref="A5" authorId="0" shapeId="0" xr:uid="{00000000-0006-0000-0100-000004000000}">
      <text>
        <r>
          <rPr>
            <sz val="9"/>
            <color indexed="81"/>
            <rFont val="Calibri"/>
            <family val="2"/>
            <scheme val="minor"/>
          </rPr>
          <t>= nb de familles bénéficiaires ac QF &lt; 900 € + nb de familles ac QF &gt; 900 € retenu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00000000-0006-0000-0100-000005000000}">
      <text>
        <r>
          <rPr>
            <b/>
            <sz val="9"/>
            <color indexed="81"/>
            <rFont val="Calibri"/>
            <family val="2"/>
            <scheme val="minor"/>
          </rPr>
          <t xml:space="preserve">attention : </t>
        </r>
        <r>
          <rPr>
            <sz val="9"/>
            <color indexed="81"/>
            <rFont val="Calibri"/>
            <family val="2"/>
            <scheme val="minor"/>
          </rPr>
          <t>dans la limite de 8 jours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100-000006000000}">
      <text>
        <r>
          <rPr>
            <sz val="9"/>
            <color indexed="81"/>
            <rFont val="Calibri"/>
            <family val="2"/>
            <scheme val="minor"/>
          </rPr>
          <t xml:space="preserve">participation de la Caf de </t>
        </r>
        <r>
          <rPr>
            <b/>
            <sz val="9"/>
            <color indexed="81"/>
            <rFont val="Calibri"/>
            <family val="2"/>
            <scheme val="minor"/>
          </rPr>
          <t>120 € par famille</t>
        </r>
        <r>
          <rPr>
            <sz val="9"/>
            <color indexed="81"/>
            <rFont val="Calibri"/>
            <family val="2"/>
            <scheme val="minor"/>
          </rPr>
          <t xml:space="preserve"> et par jour, dans la </t>
        </r>
        <r>
          <rPr>
            <b/>
            <sz val="9"/>
            <color indexed="81"/>
            <rFont val="Calibri"/>
            <family val="2"/>
            <scheme val="minor"/>
          </rPr>
          <t>limite de 8 jours</t>
        </r>
        <r>
          <rPr>
            <sz val="9"/>
            <color indexed="81"/>
            <rFont val="Calibri"/>
            <family val="2"/>
            <scheme val="minor"/>
          </rPr>
          <t xml:space="preserve"> : soit,</t>
        </r>
        <r>
          <rPr>
            <b/>
            <sz val="9"/>
            <color indexed="81"/>
            <rFont val="Calibri"/>
            <family val="2"/>
            <scheme val="minor"/>
          </rPr>
          <t xml:space="preserve"> 960 € maximum</t>
        </r>
        <r>
          <rPr>
            <sz val="9"/>
            <color indexed="81"/>
            <rFont val="Calibri"/>
            <family val="2"/>
            <scheme val="minor"/>
          </rPr>
          <t xml:space="preserve"> par famille</t>
        </r>
      </text>
    </comment>
    <comment ref="A14" authorId="0" shapeId="0" xr:uid="{00000000-0006-0000-0100-000007000000}">
      <text>
        <r>
          <rPr>
            <sz val="9"/>
            <color indexed="81"/>
            <rFont val="Calibri"/>
            <family val="2"/>
            <scheme val="minor"/>
          </rPr>
          <t>enfants bénéficiaires de l'</t>
        </r>
        <r>
          <rPr>
            <b/>
            <sz val="9"/>
            <color indexed="81"/>
            <rFont val="Calibri"/>
            <family val="2"/>
            <scheme val="minor"/>
          </rPr>
          <t>AEEH</t>
        </r>
        <r>
          <rPr>
            <sz val="9"/>
            <color indexed="81"/>
            <rFont val="Calibri"/>
            <family val="2"/>
            <scheme val="minor"/>
          </rPr>
          <t xml:space="preserve"> ou d'un </t>
        </r>
        <r>
          <rPr>
            <b/>
            <sz val="9"/>
            <color indexed="81"/>
            <rFont val="Calibri"/>
            <family val="2"/>
            <scheme val="minor"/>
          </rPr>
          <t>dispositif d'accompagnement particulier</t>
        </r>
        <r>
          <rPr>
            <sz val="9"/>
            <color indexed="81"/>
            <rFont val="Calibri"/>
            <family val="2"/>
            <scheme val="minor"/>
          </rPr>
          <t xml:space="preserve"> (PPS, PAI, PAP, PPRE,…)</t>
        </r>
      </text>
    </comment>
    <comment ref="A17" authorId="0" shapeId="0" xr:uid="{00000000-0006-0000-0100-000008000000}">
      <text>
        <r>
          <rPr>
            <sz val="9"/>
            <color indexed="81"/>
            <rFont val="Calibri"/>
            <family val="2"/>
            <scheme val="minor"/>
          </rPr>
          <t>adultes bénéficiaires de l'</t>
        </r>
        <r>
          <rPr>
            <b/>
            <sz val="9"/>
            <color indexed="81"/>
            <rFont val="Calibri"/>
            <family val="2"/>
            <scheme val="minor"/>
          </rPr>
          <t>AAH</t>
        </r>
      </text>
    </comment>
    <comment ref="G17" authorId="0" shapeId="0" xr:uid="{00000000-0006-0000-0100-000009000000}">
      <text>
        <r>
          <rPr>
            <sz val="9"/>
            <color indexed="81"/>
            <rFont val="Calibri"/>
            <family val="2"/>
            <scheme val="minor"/>
          </rPr>
          <t>= montant du forfait de base + ensemble des majorations</t>
        </r>
      </text>
    </comment>
    <comment ref="I17" authorId="0" shapeId="0" xr:uid="{00000000-0006-0000-0100-00000A000000}">
      <text>
        <r>
          <rPr>
            <sz val="9"/>
            <color indexed="81"/>
            <rFont val="Calibri"/>
            <family val="2"/>
            <scheme val="minor"/>
          </rPr>
          <t>aide</t>
        </r>
        <r>
          <rPr>
            <b/>
            <sz val="9"/>
            <color indexed="81"/>
            <rFont val="Calibri"/>
            <family val="2"/>
            <scheme val="minor"/>
          </rPr>
          <t xml:space="preserve"> limitée à 80 %</t>
        </r>
        <r>
          <rPr>
            <sz val="9"/>
            <color indexed="81"/>
            <rFont val="Calibri"/>
            <family val="2"/>
            <scheme val="minor"/>
          </rPr>
          <t xml:space="preserve"> du coût global du projet, attribuée sur décision du conseil d’administration de la Caf des Hauts-de-Seine</t>
        </r>
      </text>
    </comment>
    <comment ref="K17" authorId="0" shapeId="0" xr:uid="{00000000-0006-0000-0100-00000B000000}">
      <text>
        <r>
          <rPr>
            <sz val="9"/>
            <color indexed="81"/>
            <rFont val="Calibri"/>
            <family val="2"/>
            <scheme val="minor"/>
          </rPr>
          <t>acompte de</t>
        </r>
        <r>
          <rPr>
            <b/>
            <sz val="9"/>
            <color indexed="81"/>
            <rFont val="Calibri"/>
            <family val="2"/>
            <scheme val="minor"/>
          </rPr>
          <t xml:space="preserve"> 70 % </t>
        </r>
        <r>
          <rPr>
            <sz val="9"/>
            <color indexed="81"/>
            <rFont val="Calibri"/>
            <family val="2"/>
            <scheme val="minor"/>
          </rPr>
          <t>versé à la signature de la convention d'objectifs et de financement</t>
        </r>
      </text>
    </comment>
    <comment ref="M17" authorId="0" shapeId="0" xr:uid="{00000000-0006-0000-0100-00000C000000}">
      <text>
        <r>
          <rPr>
            <sz val="9"/>
            <color indexed="81"/>
            <rFont val="Calibri"/>
            <family val="2"/>
            <scheme val="minor"/>
          </rPr>
          <t xml:space="preserve">solde versé au vu de la réalisation des objectifs inscrits dans la convention et du budget réalisé - </t>
        </r>
        <r>
          <rPr>
            <i/>
            <sz val="9"/>
            <color indexed="81"/>
            <rFont val="Calibri"/>
            <family val="2"/>
            <scheme val="minor"/>
          </rPr>
          <t>production nécessaire d’un</t>
        </r>
        <r>
          <rPr>
            <b/>
            <i/>
            <sz val="9"/>
            <color indexed="81"/>
            <rFont val="Calibri"/>
            <family val="2"/>
            <scheme val="minor"/>
          </rPr>
          <t xml:space="preserve"> bilan quantitatif et qualitatif du séjour </t>
        </r>
        <r>
          <rPr>
            <i/>
            <sz val="9"/>
            <color indexed="81"/>
            <rFont val="Calibri"/>
            <family val="2"/>
            <scheme val="minor"/>
          </rPr>
          <t xml:space="preserve">et du </t>
        </r>
        <r>
          <rPr>
            <b/>
            <i/>
            <sz val="9"/>
            <color indexed="81"/>
            <rFont val="Calibri"/>
            <family val="2"/>
            <scheme val="minor"/>
          </rPr>
          <t>budget réalisé</t>
        </r>
        <r>
          <rPr>
            <i/>
            <sz val="9"/>
            <color indexed="81"/>
            <rFont val="Calibri"/>
            <family val="2"/>
            <scheme val="minor"/>
          </rPr>
          <t xml:space="preserve"> permettant à la Caf d’évaluer la réalisation des objectifs</t>
        </r>
      </text>
    </comment>
    <comment ref="I20" authorId="0" shapeId="0" xr:uid="{00000000-0006-0000-0100-00000D000000}">
      <text>
        <r>
          <rPr>
            <sz val="9"/>
            <color indexed="81"/>
            <rFont val="Calibri"/>
            <family val="2"/>
            <scheme val="minor"/>
          </rPr>
          <t>au-delà de la participation fnancières des familles</t>
        </r>
      </text>
    </comment>
  </commentList>
</comments>
</file>

<file path=xl/sharedStrings.xml><?xml version="1.0" encoding="utf-8"?>
<sst xmlns="http://schemas.openxmlformats.org/spreadsheetml/2006/main" count="38" uniqueCount="27">
  <si>
    <t>=</t>
  </si>
  <si>
    <t>x</t>
  </si>
  <si>
    <t xml:space="preserve"> simulation 
automatique</t>
  </si>
  <si>
    <t>montant 
du solde</t>
  </si>
  <si>
    <t>calcul automatique</t>
  </si>
  <si>
    <t>montant
de l'acompte</t>
  </si>
  <si>
    <t>SIMULATEUR DE SUBVENTION - AAP VACANCES</t>
  </si>
  <si>
    <t>montant du forfait de base</t>
  </si>
  <si>
    <t>montant du forfait majoré</t>
  </si>
  <si>
    <t>case 
préremplie 
par la Caf</t>
  </si>
  <si>
    <t>nb de familles monoparentales</t>
  </si>
  <si>
    <t>nb d'enfants issus d'une famille nombreuse</t>
  </si>
  <si>
    <t>nb d'enfants porteurs 
de handicap</t>
  </si>
  <si>
    <t>montant indicatif 
de la subvention</t>
  </si>
  <si>
    <t>à</t>
  </si>
  <si>
    <t>â</t>
  </si>
  <si>
    <t>coût global 
du projet</t>
  </si>
  <si>
    <t>participations financières 
des familles</t>
  </si>
  <si>
    <t>nb de jours 
prévus 
pr le séjour</t>
  </si>
  <si>
    <t>montant des 
co-financements 
à rechercher</t>
  </si>
  <si>
    <t>FONCTIONNEMENT DE L'OUTIL :</t>
  </si>
  <si>
    <t xml:space="preserve">case 
à renseigner  </t>
  </si>
  <si>
    <t>nb de parents porteurs 
de handicap</t>
  </si>
  <si>
    <t xml:space="preserve">nb de familles
bénéficiaires 
du séjour retenu </t>
  </si>
  <si>
    <t>nb de familles
ac QF &gt; 900 €
retenu</t>
  </si>
  <si>
    <t>nb de familles 
bénéficiaires
ac QF &gt; 900 €</t>
  </si>
  <si>
    <t>nb de familles bénéficiaires
ac QF &lt; 900 €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</si>
</sst>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rgb="FF242D64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8"/>
      <color rgb="FFF3525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Wingdings"/>
      <charset val="2"/>
    </font>
    <font>
      <b/>
      <sz val="8"/>
      <color rgb="FFFF0000"/>
      <name val="Calibri"/>
      <family val="2"/>
      <scheme val="minor"/>
    </font>
    <font>
      <i/>
      <sz val="9"/>
      <color indexed="81"/>
      <name val="Calibri"/>
      <family val="2"/>
      <scheme val="minor"/>
    </font>
    <font>
      <b/>
      <i/>
      <sz val="9"/>
      <color indexed="8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rgb="FFE0D024"/>
        <bgColor indexed="64"/>
      </patternFill>
    </fill>
    <fill>
      <patternFill patternType="solid">
        <fgColor rgb="FFF35252"/>
        <bgColor indexed="64"/>
      </patternFill>
    </fill>
    <fill>
      <patternFill patternType="solid">
        <fgColor rgb="FF4C5E98"/>
        <bgColor indexed="64"/>
      </patternFill>
    </fill>
    <fill>
      <patternFill patternType="solid">
        <fgColor rgb="FF414443"/>
        <bgColor indexed="64"/>
      </patternFill>
    </fill>
    <fill>
      <patternFill patternType="solid">
        <fgColor rgb="FFCFB5A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9" fontId="7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right" vertical="top"/>
    </xf>
    <xf numFmtId="164" fontId="5" fillId="3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6" borderId="0" xfId="0" applyNumberFormat="1" applyFont="1" applyFill="1" applyBorder="1" applyAlignment="1">
      <alignment horizontal="center" vertical="center" wrapText="1"/>
    </xf>
    <xf numFmtId="164" fontId="19" fillId="6" borderId="0" xfId="0" applyNumberFormat="1" applyFont="1" applyFill="1" applyBorder="1" applyAlignment="1">
      <alignment horizontal="center" vertical="center" wrapText="1"/>
    </xf>
    <xf numFmtId="164" fontId="20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5" fillId="5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Medium9"/>
  <colors>
    <mruColors>
      <color rgb="FFF35252"/>
      <color rgb="FFCFB5AB"/>
      <color rgb="FF414443"/>
      <color rgb="FFFAB4B4"/>
      <color rgb="FFE0D024"/>
      <color rgb="FF242D64"/>
      <color rgb="FF4C5E98"/>
      <color rgb="FFFCD8D8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35252"/>
  </sheetPr>
  <dimension ref="A1:M9"/>
  <sheetViews>
    <sheetView showGridLines="0" workbookViewId="0">
      <selection activeCell="F9" sqref="F9"/>
    </sheetView>
  </sheetViews>
  <sheetFormatPr baseColWidth="10" defaultRowHeight="15" x14ac:dyDescent="0.25"/>
  <cols>
    <col min="1" max="1" width="12.7109375" customWidth="1"/>
    <col min="2" max="2" width="5.7109375" customWidth="1"/>
    <col min="3" max="3" width="12.7109375" customWidth="1"/>
  </cols>
  <sheetData>
    <row r="1" spans="1:13" s="35" customFormat="1" ht="35.1" customHeight="1" x14ac:dyDescent="0.25">
      <c r="A1" s="34" t="s">
        <v>20</v>
      </c>
      <c r="G1" s="36"/>
      <c r="M1" s="37"/>
    </row>
    <row r="2" spans="1:13" s="17" customFormat="1" ht="6" customHeight="1" x14ac:dyDescent="0.25">
      <c r="A2" s="33"/>
    </row>
    <row r="3" spans="1:13" s="6" customFormat="1" ht="35.1" customHeight="1" x14ac:dyDescent="0.25">
      <c r="A3" s="5"/>
      <c r="C3" s="15" t="s">
        <v>21</v>
      </c>
    </row>
    <row r="4" spans="1:13" s="11" customFormat="1" ht="6" customHeight="1" x14ac:dyDescent="0.25"/>
    <row r="5" spans="1:13" s="6" customFormat="1" ht="35.1" customHeight="1" x14ac:dyDescent="0.25">
      <c r="A5" s="8"/>
      <c r="C5" s="9" t="s">
        <v>4</v>
      </c>
    </row>
    <row r="6" spans="1:13" s="11" customFormat="1" ht="6" customHeight="1" x14ac:dyDescent="0.25">
      <c r="A6" s="12"/>
      <c r="C6" s="13"/>
    </row>
    <row r="7" spans="1:13" s="6" customFormat="1" ht="35.1" customHeight="1" x14ac:dyDescent="0.25">
      <c r="A7" s="10"/>
      <c r="C7" s="14" t="s">
        <v>9</v>
      </c>
    </row>
    <row r="8" spans="1:13" s="11" customFormat="1" ht="6" customHeight="1" thickBot="1" x14ac:dyDescent="0.3">
      <c r="A8" s="19"/>
      <c r="C8" s="13"/>
    </row>
    <row r="9" spans="1:13" s="6" customFormat="1" ht="35.1" customHeight="1" thickBot="1" x14ac:dyDescent="0.3">
      <c r="A9" s="18"/>
      <c r="C9" s="47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tabSelected="1" zoomScaleNormal="100" workbookViewId="0">
      <selection activeCell="F5" sqref="F5"/>
    </sheetView>
  </sheetViews>
  <sheetFormatPr baseColWidth="10" defaultColWidth="9.140625" defaultRowHeight="15" x14ac:dyDescent="0.25"/>
  <cols>
    <col min="1" max="1" width="12.7109375" style="1" customWidth="1"/>
    <col min="2" max="2" width="5.42578125" style="1" customWidth="1"/>
    <col min="3" max="3" width="16.85546875" style="1" customWidth="1"/>
    <col min="4" max="4" width="5.7109375" style="1" customWidth="1"/>
    <col min="5" max="5" width="15.7109375" style="1" customWidth="1"/>
    <col min="6" max="6" width="31.42578125" style="1" customWidth="1"/>
    <col min="7" max="7" width="12.7109375" style="1" customWidth="1"/>
    <col min="8" max="8" width="5.7109375" style="1" customWidth="1"/>
    <col min="9" max="9" width="12.7109375" style="1" customWidth="1"/>
    <col min="10" max="10" width="5.7109375" style="1" customWidth="1"/>
    <col min="11" max="11" width="12.7109375" style="1" customWidth="1"/>
    <col min="12" max="12" width="3.7109375" style="1" customWidth="1"/>
    <col min="13" max="13" width="12.7109375" style="1" customWidth="1"/>
    <col min="14" max="16384" width="9.140625" style="1"/>
  </cols>
  <sheetData>
    <row r="1" spans="1:13" s="35" customFormat="1" ht="30.75" customHeight="1" x14ac:dyDescent="0.25">
      <c r="A1" s="34" t="s">
        <v>6</v>
      </c>
      <c r="G1" s="36"/>
      <c r="M1" s="37">
        <v>2026</v>
      </c>
    </row>
    <row r="2" spans="1:13" ht="35.1" customHeight="1" x14ac:dyDescent="0.25">
      <c r="A2" s="16" t="s">
        <v>26</v>
      </c>
      <c r="C2" s="16" t="s">
        <v>25</v>
      </c>
      <c r="E2" s="2" t="s">
        <v>24</v>
      </c>
      <c r="G2" s="4"/>
      <c r="I2" s="16" t="s">
        <v>16</v>
      </c>
      <c r="K2" s="17" t="s">
        <v>17</v>
      </c>
    </row>
    <row r="3" spans="1:13" s="49" customFormat="1" ht="47.25" customHeight="1" x14ac:dyDescent="0.25">
      <c r="A3" s="48"/>
      <c r="C3" s="48"/>
      <c r="D3" s="40" t="s">
        <v>14</v>
      </c>
      <c r="E3" s="50">
        <f>MIN(C3, (C3 + A3) / 3)</f>
        <v>0</v>
      </c>
      <c r="F3" s="52" t="str">
        <f>IF(C3 &gt; (A3 + C3) / 3, "⚠️ Le nombre de familles qui ont un QF &gt; 900 dépasse 1/3 du total des familles", "")</f>
        <v/>
      </c>
      <c r="G3" s="51"/>
      <c r="I3" s="20"/>
      <c r="J3" s="40" t="s">
        <v>14</v>
      </c>
      <c r="K3" s="44">
        <f>I3*0.1</f>
        <v>0</v>
      </c>
    </row>
    <row r="4" spans="1:13" s="35" customFormat="1" ht="30" customHeight="1" x14ac:dyDescent="0.25">
      <c r="A4" s="34"/>
      <c r="G4" s="36"/>
      <c r="M4" s="37"/>
    </row>
    <row r="5" spans="1:13" ht="35.1" customHeight="1" x14ac:dyDescent="0.25">
      <c r="A5" s="2" t="s">
        <v>23</v>
      </c>
      <c r="C5" s="16" t="s">
        <v>18</v>
      </c>
      <c r="E5" s="39" t="s">
        <v>7</v>
      </c>
      <c r="G5" s="4"/>
    </row>
    <row r="6" spans="1:13" ht="53.25" customHeight="1" x14ac:dyDescent="0.25">
      <c r="A6" s="50">
        <f>E3+A3</f>
        <v>0</v>
      </c>
      <c r="C6" s="7"/>
      <c r="D6" s="40" t="s">
        <v>14</v>
      </c>
      <c r="E6" s="38">
        <f>IF(C6&gt;8,(A6*120)*8,(A6*120)*C6)</f>
        <v>0</v>
      </c>
      <c r="F6" s="52" t="str">
        <f>IF(C6&gt;8, "⚠️ La prise en charge financière se limite à 8 jours", "")</f>
        <v/>
      </c>
      <c r="G6" s="4"/>
    </row>
    <row r="7" spans="1:13" s="3" customFormat="1" ht="12" customHeight="1" x14ac:dyDescent="0.25"/>
    <row r="8" spans="1:13" s="2" customFormat="1" ht="35.1" customHeight="1" x14ac:dyDescent="0.25">
      <c r="A8" s="16" t="s">
        <v>10</v>
      </c>
    </row>
    <row r="9" spans="1:13" s="6" customFormat="1" ht="35.1" customHeight="1" x14ac:dyDescent="0.25">
      <c r="A9" s="7"/>
      <c r="B9" s="2" t="s">
        <v>1</v>
      </c>
      <c r="C9" s="22">
        <v>200</v>
      </c>
      <c r="D9" s="6" t="s">
        <v>0</v>
      </c>
      <c r="E9" s="21">
        <f>A9*C9</f>
        <v>0</v>
      </c>
    </row>
    <row r="10" spans="1:13" s="3" customFormat="1" ht="23.25" customHeight="1" x14ac:dyDescent="0.25"/>
    <row r="11" spans="1:13" s="3" customFormat="1" ht="35.1" customHeight="1" x14ac:dyDescent="0.25">
      <c r="A11" s="17" t="s">
        <v>11</v>
      </c>
      <c r="C11" s="17"/>
      <c r="D11" s="2"/>
      <c r="G11" s="17"/>
      <c r="H11" s="2"/>
    </row>
    <row r="12" spans="1:13" s="6" customFormat="1" ht="35.1" customHeight="1" x14ac:dyDescent="0.25">
      <c r="A12" s="7"/>
      <c r="B12" s="3" t="s">
        <v>1</v>
      </c>
      <c r="C12" s="22">
        <v>100</v>
      </c>
      <c r="D12" s="6" t="s">
        <v>0</v>
      </c>
      <c r="E12" s="21">
        <f>A12*C12</f>
        <v>0</v>
      </c>
      <c r="G12" s="25"/>
      <c r="H12" s="11"/>
      <c r="I12" s="26"/>
      <c r="J12" s="11"/>
    </row>
    <row r="13" spans="1:13" s="3" customFormat="1" ht="12" customHeight="1" x14ac:dyDescent="0.25">
      <c r="G13" s="27"/>
      <c r="H13" s="27"/>
      <c r="I13" s="27"/>
      <c r="J13" s="27"/>
    </row>
    <row r="14" spans="1:13" s="3" customFormat="1" ht="35.1" customHeight="1" x14ac:dyDescent="0.25">
      <c r="A14" s="17" t="s">
        <v>12</v>
      </c>
      <c r="C14" s="17"/>
      <c r="G14" s="28"/>
      <c r="H14" s="27"/>
      <c r="I14" s="29"/>
      <c r="J14" s="29"/>
    </row>
    <row r="15" spans="1:13" s="6" customFormat="1" ht="35.1" customHeight="1" x14ac:dyDescent="0.25">
      <c r="A15" s="7"/>
      <c r="B15" s="6" t="s">
        <v>1</v>
      </c>
      <c r="C15" s="22">
        <v>200</v>
      </c>
      <c r="D15" s="6" t="s">
        <v>0</v>
      </c>
      <c r="E15" s="21">
        <f>A15*C15</f>
        <v>0</v>
      </c>
      <c r="G15" s="30"/>
      <c r="H15" s="11"/>
      <c r="I15" s="23"/>
      <c r="J15" s="24"/>
    </row>
    <row r="16" spans="1:13" s="3" customFormat="1" ht="12" customHeight="1" x14ac:dyDescent="0.25">
      <c r="G16" s="27"/>
      <c r="H16" s="27"/>
      <c r="I16" s="27"/>
      <c r="J16" s="27"/>
    </row>
    <row r="17" spans="1:13" s="3" customFormat="1" ht="35.25" customHeight="1" thickBot="1" x14ac:dyDescent="0.3">
      <c r="A17" s="17" t="s">
        <v>22</v>
      </c>
      <c r="C17" s="17"/>
      <c r="D17" s="17"/>
      <c r="E17" s="17"/>
      <c r="F17" s="1"/>
      <c r="G17" s="2" t="s">
        <v>8</v>
      </c>
      <c r="H17" s="1"/>
      <c r="I17" s="41" t="s">
        <v>13</v>
      </c>
      <c r="J17" s="31"/>
      <c r="K17" s="17" t="s">
        <v>5</v>
      </c>
      <c r="L17" s="17"/>
      <c r="M17" s="17" t="s">
        <v>3</v>
      </c>
    </row>
    <row r="18" spans="1:13" s="6" customFormat="1" ht="34.5" customHeight="1" thickBot="1" x14ac:dyDescent="0.3">
      <c r="A18" s="7"/>
      <c r="B18" s="6" t="s">
        <v>1</v>
      </c>
      <c r="C18" s="22">
        <v>200</v>
      </c>
      <c r="D18" s="6" t="s">
        <v>0</v>
      </c>
      <c r="E18" s="21">
        <f>A18*C18</f>
        <v>0</v>
      </c>
      <c r="F18" s="40" t="s">
        <v>14</v>
      </c>
      <c r="G18" s="21">
        <f>E6+(E9+E12+E15+E18)</f>
        <v>0</v>
      </c>
      <c r="H18" s="40" t="s">
        <v>14</v>
      </c>
      <c r="I18" s="46">
        <f>IF(G18&lt;(I3*0.8),G18,I3*0.8)</f>
        <v>0</v>
      </c>
      <c r="J18" s="32"/>
      <c r="K18" s="45">
        <f>I18*0.7</f>
        <v>0</v>
      </c>
      <c r="L18" s="40" t="s">
        <v>14</v>
      </c>
      <c r="M18" s="45">
        <f>I18*0.3</f>
        <v>0</v>
      </c>
    </row>
    <row r="19" spans="1:13" ht="24" customHeight="1" x14ac:dyDescent="0.25">
      <c r="I19" s="42" t="s">
        <v>15</v>
      </c>
    </row>
    <row r="20" spans="1:13" s="43" customFormat="1" ht="32.25" customHeight="1" x14ac:dyDescent="0.25">
      <c r="I20" s="3" t="s">
        <v>19</v>
      </c>
    </row>
    <row r="21" spans="1:13" s="43" customFormat="1" ht="34.5" customHeight="1" x14ac:dyDescent="0.25">
      <c r="I21" s="44">
        <f>I3-(K3+I18)</f>
        <v>0</v>
      </c>
    </row>
    <row r="22" spans="1:13" s="43" customFormat="1" ht="34.5" customHeight="1" x14ac:dyDescent="0.25"/>
    <row r="23" spans="1:13" s="43" customFormat="1" ht="34.5" customHeight="1" x14ac:dyDescent="0.25"/>
    <row r="24" spans="1:13" s="43" customFormat="1" ht="34.5" customHeight="1" x14ac:dyDescent="0.25"/>
    <row r="25" spans="1:13" s="43" customFormat="1" ht="34.5" customHeight="1" x14ac:dyDescent="0.25"/>
    <row r="26" spans="1:13" s="3" customFormat="1" ht="35.1" customHeight="1" x14ac:dyDescent="0.25"/>
    <row r="27" spans="1:13" s="3" customFormat="1" ht="35.1" customHeight="1" x14ac:dyDescent="0.25"/>
    <row r="28" spans="1:13" s="3" customFormat="1" ht="35.1" customHeight="1" x14ac:dyDescent="0.25"/>
    <row r="29" spans="1:13" s="3" customFormat="1" ht="35.1" customHeight="1" x14ac:dyDescent="0.25"/>
    <row r="30" spans="1:13" s="3" customFormat="1" ht="35.1" customHeight="1" x14ac:dyDescent="0.25"/>
    <row r="31" spans="1:13" s="3" customFormat="1" ht="35.1" customHeight="1" x14ac:dyDescent="0.25"/>
    <row r="32" spans="1:13" s="3" customFormat="1" ht="35.1" customHeight="1" x14ac:dyDescent="0.25"/>
    <row r="33" s="3" customFormat="1" ht="35.1" customHeight="1" x14ac:dyDescent="0.25"/>
    <row r="34" s="3" customFormat="1" ht="35.1" customHeight="1" x14ac:dyDescent="0.25"/>
    <row r="35" s="3" customFormat="1" ht="35.1" customHeight="1" x14ac:dyDescent="0.25"/>
    <row r="36" s="3" customFormat="1" ht="35.1" customHeight="1" x14ac:dyDescent="0.25"/>
    <row r="37" s="3" customFormat="1" ht="35.1" customHeight="1" x14ac:dyDescent="0.25"/>
  </sheetData>
  <conditionalFormatting sqref="F3">
    <cfRule type="expression" dxfId="1" priority="2">
      <formula>C3 &gt; (A3 + C3) / 3</formula>
    </cfRule>
  </conditionalFormatting>
  <conditionalFormatting sqref="F6">
    <cfRule type="expression" dxfId="0" priority="1">
      <formula>C6 &gt; (A6 + C6) / 3</formula>
    </cfRule>
  </conditionalFormatting>
  <pageMargins left="0.7" right="0.7" top="0.75" bottom="0.75" header="0.3" footer="0.3"/>
  <pageSetup paperSize="9" orientation="portrait" verticalDpi="599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Lisez-moi</vt:lpstr>
      <vt:lpstr>Simulateur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2026-03-06T13:24:14Z</dcterms:modified>
</cp:coreProperties>
</file>