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5431" windowWidth="19425" windowHeight="10425" tabRatio="962" activeTab="2"/>
  </bookViews>
  <sheets>
    <sheet name="Spécial Covid" sheetId="1" r:id="rId1"/>
    <sheet name="Lisez moi" sheetId="2" r:id="rId2"/>
    <sheet name="1 - Identification" sheetId="3" r:id="rId3"/>
    <sheet name="2 - Organigramme AGC ACF" sheetId="4" r:id="rId4"/>
    <sheet name="3 - Données Financières struc" sheetId="5" r:id="rId5"/>
    <sheet name="4 - Données Financières AGC PIL" sheetId="6" r:id="rId6"/>
    <sheet name="5 - Données Financières ACF" sheetId="7" r:id="rId7"/>
    <sheet name="6 - Attestation Caf" sheetId="8" r:id="rId8"/>
    <sheet name="7- Report SIAS" sheetId="9" r:id="rId9"/>
    <sheet name="8 - Table des comptes " sheetId="10" r:id="rId10"/>
  </sheets>
  <definedNames>
    <definedName name="_xlnm.Print_Titles" localSheetId="3">'2 - Organigramme AGC ACF'!$3:$7</definedName>
    <definedName name="_xlnm.Print_Area" localSheetId="2">'1 - Identification'!$A$1:$J$72</definedName>
    <definedName name="_xlnm.Print_Area" localSheetId="3">'2 - Organigramme AGC ACF'!$A$1:$R$99</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Caf'!$A$1:$I$64</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fullCalcOnLoad="1"/>
</workbook>
</file>

<file path=xl/comments4.xml><?xml version="1.0" encoding="utf-8"?>
<comments xmlns="http://schemas.openxmlformats.org/spreadsheetml/2006/main">
  <authors>
    <author>Auteur</author>
  </authors>
  <commentList>
    <comment ref="N14" authorId="0">
      <text>
        <r>
          <rPr>
            <sz val="10"/>
            <rFont val="Arial"/>
            <family val="2"/>
          </rPr>
          <t>Contrôle du volume d'ETP total pour chaque fonction : si dépassement par rapport à la réglementation, une proratisation est à effectuer par le partenaire et à inscrire dans onglet 4 pour AGC.</t>
        </r>
        <r>
          <rPr>
            <sz val="13"/>
            <rFont val="Tahoma"/>
            <family val="2"/>
          </rPr>
          <t xml:space="preserve">
</t>
        </r>
      </text>
    </comment>
    <comment ref="N69" authorId="0">
      <text>
        <r>
          <rPr>
            <sz val="9"/>
            <rFont val="Arial"/>
            <family val="2"/>
          </rPr>
          <t xml:space="preserve">Pondère l'ETP dans la fonction si l'ETP dans structure est inférieur à 1. </t>
        </r>
      </text>
    </comment>
    <comment ref="A7" authorId="0">
      <text>
        <r>
          <rPr>
            <sz val="10"/>
            <rFont val="Arial"/>
            <family val="2"/>
          </rPr>
          <t xml:space="preserve">Absence de liaison excel entre l'organigramme et les autres onglets. </t>
        </r>
      </text>
    </comment>
    <comment ref="C73" authorId="0">
      <text>
        <r>
          <rPr>
            <sz val="9"/>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5.xml><?xml version="1.0" encoding="utf-8"?>
<comments xmlns="http://schemas.openxmlformats.org/spreadsheetml/2006/main">
  <authors>
    <author>Auteur</author>
  </authors>
  <commentList>
    <comment ref="C25" authorId="0">
      <text>
        <r>
          <rPr>
            <sz val="10"/>
            <rFont val="Tahoma"/>
            <family val="2"/>
          </rPr>
          <t>Doit êre équivalent au total des produits</t>
        </r>
      </text>
    </comment>
    <comment ref="G25" authorId="0">
      <text>
        <r>
          <rPr>
            <sz val="10"/>
            <rFont val="Tahoma"/>
            <family val="2"/>
          </rPr>
          <t>Doit être équivalent au total des charges</t>
        </r>
        <r>
          <rPr>
            <sz val="13"/>
            <rFont val="Tahoma"/>
            <family val="2"/>
          </rPr>
          <t xml:space="preserve">
</t>
        </r>
      </text>
    </comment>
    <comment ref="C24" authorId="0">
      <text>
        <r>
          <rPr>
            <sz val="9"/>
            <rFont val="Arial"/>
            <family val="2"/>
          </rPr>
          <t>le total du compte 86 doit être identique au compte 87.</t>
        </r>
        <r>
          <rPr>
            <sz val="13"/>
            <rFont val="Tahoma"/>
            <family val="2"/>
          </rPr>
          <t xml:space="preserve">
</t>
        </r>
      </text>
    </comment>
    <comment ref="G24" authorId="0">
      <text>
        <r>
          <rPr>
            <sz val="9"/>
            <rFont val="Arial"/>
            <family val="2"/>
          </rPr>
          <t>le total du compte 87 doit être identique au compte 86.</t>
        </r>
        <r>
          <rPr>
            <sz val="13"/>
            <rFont val="Tahoma"/>
            <family val="2"/>
          </rPr>
          <t xml:space="preserve">
</t>
        </r>
      </text>
    </comment>
  </commentList>
</comments>
</file>

<file path=xl/comments7.xml><?xml version="1.0" encoding="utf-8"?>
<comments xmlns="http://schemas.openxmlformats.org/spreadsheetml/2006/main">
  <authors>
    <author>Auteur</author>
  </authors>
  <commentList>
    <comment ref="B22" authorId="0">
      <text>
        <r>
          <rPr>
            <sz val="9"/>
            <rFont val="Tahoma"/>
            <family val="2"/>
          </rPr>
          <t>Doit être mentionné pour un montant similaire au compte 87</t>
        </r>
        <r>
          <rPr>
            <b/>
            <sz val="8"/>
            <rFont val="Tahoma"/>
            <family val="2"/>
          </rPr>
          <t xml:space="preserve">
</t>
        </r>
      </text>
    </comment>
    <comment ref="C34" authorId="0">
      <text>
        <r>
          <rPr>
            <sz val="9"/>
            <rFont val="Arial"/>
            <family val="2"/>
          </rPr>
          <t xml:space="preserve">Compte à utiliser uniquement si le  référent-familles (1 ETP maxi) est un personnel extérieur à la structure (détaché et facturé) </t>
        </r>
        <r>
          <rPr>
            <sz val="13"/>
            <rFont val="Tahoma"/>
            <family val="2"/>
          </rPr>
          <t xml:space="preserve">
</t>
        </r>
      </text>
    </comment>
  </commentList>
</comments>
</file>

<file path=xl/comments9.xml><?xml version="1.0" encoding="utf-8"?>
<comments xmlns="http://schemas.openxmlformats.org/spreadsheetml/2006/main">
  <authors>
    <author>Auteur</author>
  </authors>
  <commentList>
    <comment ref="D3" authorId="0">
      <text>
        <r>
          <rPr>
            <b/>
            <sz val="8"/>
            <rFont val="Tahoma"/>
            <family val="2"/>
          </rPr>
          <t>Reservé services Caf  (SIAS)</t>
        </r>
        <r>
          <rPr>
            <sz val="8"/>
            <rFont val="Tahoma"/>
            <family val="2"/>
          </rPr>
          <t xml:space="preserve">
</t>
        </r>
      </text>
    </comment>
    <comment ref="B46" authorId="0">
      <text>
        <r>
          <rPr>
            <sz val="9"/>
            <rFont val="Tahoma"/>
            <family val="2"/>
          </rPr>
          <t>Doit être mentionné pour un montant similaire au compte 87</t>
        </r>
        <r>
          <rPr>
            <b/>
            <sz val="8"/>
            <rFont val="Tahoma"/>
            <family val="2"/>
          </rPr>
          <t xml:space="preserve">
</t>
        </r>
      </text>
    </comment>
  </commentList>
</comments>
</file>

<file path=xl/sharedStrings.xml><?xml version="1.0" encoding="utf-8"?>
<sst xmlns="http://schemas.openxmlformats.org/spreadsheetml/2006/main" count="585" uniqueCount="356">
  <si>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</si>
  <si>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</si>
  <si>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</si>
  <si>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</si>
  <si>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</si>
  <si>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</si>
  <si>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</si>
  <si>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</si>
  <si>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</si>
  <si>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</si>
  <si>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</si>
  <si>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</si>
  <si>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</si>
  <si>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</si>
  <si>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</si>
  <si>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</si>
  <si>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</si>
  <si>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</si>
  <si>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</si>
  <si>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</si>
  <si>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</si>
  <si>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</si>
  <si>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</si>
  <si>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</si>
  <si>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</si>
  <si>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</si>
  <si>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</si>
  <si>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</si>
  <si>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</si>
  <si>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</si>
  <si>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</si>
  <si>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</si>
  <si>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</si>
  <si>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</si>
  <si>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</si>
  <si>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</si>
  <si>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</si>
  <si>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</si>
  <si>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</si>
  <si>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</si>
  <si>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</si>
  <si>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val="single"/>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</si>
  <si>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</si>
  <si>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</si>
  <si>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</si>
  <si>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</si>
  <si>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</si>
  <si>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</si>
  <si>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</si>
  <si>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</si>
  <si>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</si>
  <si>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</si>
  <si>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</si>
  <si>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</si>
  <si>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</si>
  <si>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</si>
  <si>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</si>
  <si>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</si>
  <si>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</si>
  <si>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</si>
  <si>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</si>
  <si>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</si>
  <si>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</si>
  <si>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</si>
  <si>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</si>
  <si>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</si>
  <si>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</si>
  <si>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</si>
  <si>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</si>
  <si>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</si>
  <si>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</si>
  <si>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</si>
  <si>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</si>
  <si>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</si>
  <si>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</si>
  <si>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</si>
  <si>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</si>
  <si>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</si>
  <si>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</si>
  <si>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</si>
  <si>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</si>
  <si>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</si>
  <si>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</si>
  <si>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</si>
  <si>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</si>
  <si>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</si>
  <si>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</si>
  <si>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</si>
  <si>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</si>
  <si>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</si>
  <si>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</si>
  <si>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</si>
  <si>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</si>
  <si>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</si>
  <si>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</si>
  <si>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</si>
  <si>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</si>
  <si>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</si>
  <si>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</si>
  <si>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</si>
  <si>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</si>
  <si>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</si>
  <si>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</si>
  <si>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</si>
  <si>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</si>
  <si>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</si>
  <si>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</si>
  <si>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</si>
  <si>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</si>
  <si>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</si>
  <si>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</si>
  <si>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</si>
  <si>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</si>
  <si>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</si>
  <si>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</si>
  <si>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</si>
  <si>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</si>
  <si>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</si>
  <si>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</si>
  <si>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</si>
  <si>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</si>
  <si>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</si>
  <si>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</si>
  <si>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</si>
  <si>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</si>
  <si>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</si>
  <si>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</si>
  <si>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</si>
  <si>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</si>
  <si>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</si>
  <si>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</si>
  <si>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</si>
  <si>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</si>
  <si>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</si>
  <si>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</si>
  <si>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</si>
  <si>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</si>
  <si>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</si>
  <si>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</si>
  <si>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</si>
  <si>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</si>
  <si>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</si>
  <si>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</si>
  <si>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</si>
  <si>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</si>
  <si>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</si>
  <si>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</si>
  <si>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</si>
  <si>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</si>
  <si>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</si>
  <si>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</si>
  <si>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</si>
  <si>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</si>
  <si>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</si>
  <si>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</si>
  <si>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</si>
  <si>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</si>
  <si>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</si>
  <si>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</si>
  <si>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</si>
  <si>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</si>
  <si>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</si>
  <si>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</si>
  <si>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</si>
  <si>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</si>
  <si>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</si>
  <si>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</si>
  <si>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</si>
  <si>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</si>
  <si>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</si>
  <si>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</si>
  <si>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</si>
  <si>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</si>
  <si>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</si>
  <si>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</si>
  <si>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</si>
  <si>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</si>
  <si>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</si>
  <si>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</si>
  <si>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</si>
  <si>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</si>
  <si>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</si>
  <si>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</si>
  <si>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</si>
  <si>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</si>
  <si>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</si>
  <si>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</si>
  <si>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</si>
  <si>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</si>
  <si>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</si>
  <si>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</si>
  <si>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</si>
  <si>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</si>
  <si>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</si>
  <si>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</si>
  <si>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</si>
  <si>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</si>
  <si>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</si>
  <si>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</si>
  <si>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</si>
  <si>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</si>
  <si>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</si>
  <si>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</si>
  <si>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</si>
  <si>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</si>
  <si>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</si>
  <si>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</si>
  <si>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</si>
  <si>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</si>
  <si>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</si>
  <si>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</si>
  <si>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</si>
  <si>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</si>
  <si>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</si>
  <si>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</si>
  <si>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</si>
  <si>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</si>
  <si>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</si>
  <si>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</si>
  <si>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</si>
  <si>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</si>
  <si>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</si>
  <si>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</si>
  <si>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</si>
  <si>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</si>
  <si>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</si>
  <si>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</si>
  <si>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</si>
  <si>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</si>
  <si>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</si>
  <si>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</si>
  <si>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</si>
  <si>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</si>
  <si>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</si>
  <si>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</si>
  <si>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</si>
  <si>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</si>
  <si>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</si>
  <si>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</si>
  <si>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</si>
  <si>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</si>
  <si>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</si>
  <si>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</si>
  <si>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</si>
  <si>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</si>
  <si>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</si>
  <si>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</si>
  <si>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</si>
  <si>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</si>
  <si>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</si>
  <si>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</si>
  <si>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</si>
  <si>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</si>
  <si>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</si>
  <si>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</si>
  <si>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</si>
  <si>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</si>
  <si>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</si>
  <si>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</si>
  <si>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</si>
  <si>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</si>
  <si>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</si>
  <si>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</si>
  <si>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</si>
  <si>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</si>
  <si>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</si>
  <si>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</si>
  <si>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</si>
  <si>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</si>
  <si>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</si>
  <si>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</si>
  <si>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</si>
  <si>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</si>
  <si>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</si>
  <si>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</si>
  <si>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</si>
  <si>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</si>
  <si>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</si>
  <si>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</si>
  <si>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</si>
  <si>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</si>
  <si>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</si>
  <si>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</si>
  <si>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</si>
  <si>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</si>
  <si>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indexed="12"/>
        <rFont val="Arial"/>
        <family val="2"/>
      </rPr>
      <t>3 Etp maxi</t>
    </r>
    <r>
      <rPr>
        <b/>
        <sz val="12"/>
        <rFont val="Arial"/>
        <family val="2"/>
      </rPr>
      <t xml:space="preserve"> </t>
    </r>
    <r>
      <rPr>
        <b/>
        <sz val="12"/>
        <color indexed="12"/>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</si>
  <si>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</si>
  <si>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indexed="56"/>
        <rFont val="Arial"/>
        <family val="2"/>
      </rPr>
      <t xml:space="preserve"> </t>
    </r>
    <r>
      <rPr>
        <b/>
        <sz val="11"/>
        <color indexed="12"/>
        <rFont val="Arial"/>
        <family val="2"/>
      </rPr>
      <t xml:space="preserve">composantes de la formule de calcul ont été précisées </t>
    </r>
    <r>
      <rPr>
        <sz val="11"/>
        <color indexed="12"/>
        <rFont val="Arial"/>
        <family val="2"/>
      </rPr>
      <t>:</t>
    </r>
  </si>
  <si>
    <r>
      <t xml:space="preserve">Onglet 7 : Report Sias réservé à la Caf - Est </t>
    </r>
    <r>
      <rPr>
        <u val="single"/>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</si>
  <si>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</si>
  <si>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</si>
  <si>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</si>
  <si>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</si>
  <si>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</si>
  <si>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indexed="12"/>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</si>
  <si>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</si>
  <si>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</si>
  <si>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indexed="12"/>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indexed="12"/>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</si>
  <si>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</si>
  <si>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val="single"/>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</si>
  <si>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indexed="1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</si>
  <si>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</si>
  <si>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</si>
  <si>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</si>
  <si>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</si>
  <si>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</si>
  <si>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</si>
  <si>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</si>
  <si>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</si>
  <si>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</si>
  <si>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</si>
  <si>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</si>
  <si>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</si>
  <si>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</si>
  <si>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</si>
  <si>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</si>
  <si>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</si>
  <si>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</si>
  <si>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</si>
  <si>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</si>
  <si>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</si>
  <si>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</si>
  <si>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</si>
  <si>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</si>
  <si>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</si>
  <si>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</si>
  <si>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</si>
  <si>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</si>
  <si>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</si>
  <si>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</si>
  <si>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</si>
  <si>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</si>
  <si>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</si>
  <si>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indexed="1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</si>
  <si>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indexed="12"/>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indexed="12"/>
        <rFont val="Arial"/>
        <family val="2"/>
      </rPr>
      <t>dans les onglets 4 et 5</t>
    </r>
    <r>
      <rPr>
        <sz val="11"/>
        <color indexed="12"/>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</si>
  <si>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</si>
  <si>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family val="0"/>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</si>
  <si>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</si>
  <si>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</si>
  <si>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</si>
  <si>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</si>
  <si>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</si>
  <si>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</si>
  <si>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</si>
  <si>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</si>
  <si>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</si>
  <si>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</si>
  <si>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</si>
  <si>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</si>
  <si>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</si>
  <si>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</si>
  <si>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Indiquez ci-dessous les dates de la/ des différentes périodes de fermeture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</si>
  <si>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</si>
  <si>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</si>
  <si>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aides-aux-organismes.cafmelun@caf.cnafmail.fr</t>
  </si>
  <si>
    <t>Caf de Seine-et-Marne
Action Sociale – SPAP
TSA 34004
77024 MELUN Cedex</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</si>
</sst>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quot;.&quot;##&quot;.&quot;##&quot;.&quot;##"/>
    <numFmt numFmtId="165" formatCode="[$-40C]d\ mmmm\ yyyy;@"/>
    <numFmt numFmtId="166" formatCode="#,##0.00_ ;\-#,##0.00\ "/>
    <numFmt numFmtId="167" formatCode="m/d/yyyy;@"/>
    <numFmt numFmtId="168" formatCode="dd/mm/yy;@"/>
  </numFmts>
  <fonts count="216">
    <font>
      <sz val="11"/>
      <color theme="1"/>
      <name val="Calibri"/>
      <family val="2"/>
    </font>
    <font>
      <sz val="11"/>
      <color indexed="8"/>
      <name val="Calibri"/>
      <family val="2"/>
    </font>
    <font>
      <sz val="11"/>
      <name val="Arial"/>
      <family val="2"/>
    </font>
    <font>
      <b/>
      <sz val="14"/>
      <name val="Arial"/>
      <family val="2"/>
    </font>
    <font>
      <sz val="11"/>
      <color indexed="8"/>
      <name val="Arial"/>
      <family val="2"/>
    </font>
    <font>
      <u val="single"/>
      <sz val="11"/>
      <color indexed="8"/>
      <name val="Arial"/>
      <family val="2"/>
    </font>
    <font>
      <b/>
      <sz val="14"/>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val="single"/>
      <sz val="14"/>
      <color indexed="8"/>
      <name val="Arial"/>
      <family val="2"/>
    </font>
    <font>
      <b/>
      <u val="single"/>
      <sz val="16"/>
      <color indexed="8"/>
      <name val="Arial"/>
      <family val="2"/>
    </font>
    <font>
      <sz val="14"/>
      <color indexed="10"/>
      <name val="Arial"/>
      <family val="2"/>
    </font>
    <font>
      <b/>
      <sz val="12"/>
      <color indexed="60"/>
      <name val="Arial"/>
      <family val="2"/>
    </font>
    <font>
      <u val="single"/>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name val="Tahoma"/>
      <family val="2"/>
    </font>
    <font>
      <b/>
      <sz val="8"/>
      <name val="Tahoma"/>
      <family val="2"/>
    </font>
    <font>
      <sz val="8"/>
      <name val="Tahoma"/>
      <family val="2"/>
    </font>
    <font>
      <i/>
      <sz val="9"/>
      <name val="Arial"/>
      <family val="2"/>
    </font>
    <font>
      <b/>
      <sz val="12"/>
      <name val="Arial"/>
      <family val="2"/>
    </font>
    <font>
      <sz val="14"/>
      <name val="Arial"/>
      <family val="2"/>
    </font>
    <font>
      <b/>
      <sz val="11"/>
      <color indexed="56"/>
      <name val="Arial"/>
      <family val="2"/>
    </font>
    <font>
      <b/>
      <sz val="16"/>
      <name val="Arial"/>
      <family val="2"/>
    </font>
    <font>
      <b/>
      <i/>
      <sz val="11"/>
      <name val="Arial"/>
      <family val="2"/>
    </font>
    <font>
      <b/>
      <i/>
      <sz val="12"/>
      <color indexed="8"/>
      <name val="Calibri"/>
      <family val="2"/>
    </font>
    <font>
      <strike/>
      <sz val="12"/>
      <color indexed="10"/>
      <name val="Calibri"/>
      <family val="2"/>
    </font>
    <font>
      <sz val="14"/>
      <name val="Calibri"/>
      <family val="2"/>
    </font>
    <font>
      <b/>
      <sz val="16"/>
      <color indexed="8"/>
      <name val="Arial"/>
      <family val="2"/>
    </font>
    <font>
      <i/>
      <sz val="12"/>
      <name val="Arial"/>
      <family val="2"/>
    </font>
    <font>
      <i/>
      <sz val="12"/>
      <color indexed="8"/>
      <name val="Arial"/>
      <family val="2"/>
    </font>
    <font>
      <b/>
      <i/>
      <sz val="12"/>
      <name val="Arial"/>
      <family val="2"/>
    </font>
    <font>
      <sz val="12"/>
      <name val="Arial"/>
      <family val="2"/>
    </font>
    <font>
      <b/>
      <sz val="16"/>
      <color indexed="9"/>
      <name val="Arial"/>
      <family val="2"/>
    </font>
    <font>
      <b/>
      <sz val="12"/>
      <color indexed="30"/>
      <name val="Verdana"/>
      <family val="2"/>
    </font>
    <font>
      <sz val="12"/>
      <color indexed="56"/>
      <name val="Arial"/>
      <family val="2"/>
    </font>
    <font>
      <b/>
      <sz val="11"/>
      <color indexed="8"/>
      <name val="Calibri"/>
      <family val="2"/>
    </font>
    <font>
      <i/>
      <sz val="11"/>
      <color indexed="8"/>
      <name val="Arial"/>
      <family val="2"/>
    </font>
    <font>
      <i/>
      <sz val="10"/>
      <color indexed="8"/>
      <name val="Arial"/>
      <family val="2"/>
    </font>
    <font>
      <i/>
      <sz val="11"/>
      <name val="Arial"/>
      <family val="2"/>
    </font>
    <font>
      <i/>
      <sz val="10"/>
      <name val="Arial"/>
      <family val="2"/>
    </font>
    <font>
      <sz val="8"/>
      <name val="Arial"/>
      <family val="2"/>
    </font>
    <font>
      <b/>
      <sz val="11"/>
      <color indexed="12"/>
      <name val="Arial"/>
      <family val="2"/>
    </font>
    <font>
      <b/>
      <sz val="12"/>
      <color indexed="12"/>
      <name val="Arial"/>
      <family val="2"/>
    </font>
    <font>
      <sz val="13"/>
      <name val="Tahoma"/>
      <family val="2"/>
    </font>
    <font>
      <b/>
      <sz val="10"/>
      <color indexed="10"/>
      <name val="Arial"/>
      <family val="2"/>
    </font>
    <font>
      <sz val="11"/>
      <color indexed="12"/>
      <name val="Arial"/>
      <family val="2"/>
    </font>
    <font>
      <u val="single"/>
      <sz val="11"/>
      <name val="Arial"/>
      <family val="2"/>
    </font>
    <font>
      <b/>
      <sz val="8"/>
      <color indexed="8"/>
      <name val="Arial"/>
      <family val="2"/>
    </font>
    <font>
      <sz val="10"/>
      <name val="Tahoma"/>
      <family val="2"/>
    </font>
    <font>
      <b/>
      <i/>
      <sz val="11"/>
      <color indexed="8"/>
      <name val="Arial"/>
      <family val="2"/>
    </font>
    <font>
      <sz val="9"/>
      <color indexed="8"/>
      <name val="Arial"/>
      <family val="2"/>
    </font>
    <font>
      <i/>
      <sz val="14"/>
      <color indexed="8"/>
      <name val="Arial"/>
      <family val="2"/>
    </font>
    <font>
      <i/>
      <sz val="14"/>
      <name val="Arial"/>
      <family val="2"/>
    </font>
    <font>
      <b/>
      <vertAlign val="superscript"/>
      <sz val="8"/>
      <name val="Arial"/>
      <family val="2"/>
    </font>
    <font>
      <i/>
      <sz val="10"/>
      <color indexed="10"/>
      <name val="Arial"/>
      <family val="2"/>
    </font>
    <font>
      <b/>
      <sz val="11"/>
      <name val="Wingdings"/>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10"/>
      <name val="Arial"/>
      <family val="2"/>
    </font>
    <font>
      <sz val="11"/>
      <color indexed="10"/>
      <name val="Arial"/>
      <family val="2"/>
    </font>
    <font>
      <sz val="10"/>
      <color indexed="56"/>
      <name val="Arial"/>
      <family val="2"/>
    </font>
    <font>
      <i/>
      <sz val="11"/>
      <color indexed="10"/>
      <name val="Arial"/>
      <family val="2"/>
    </font>
    <font>
      <sz val="11"/>
      <color indexed="9"/>
      <name val="Arial"/>
      <family val="2"/>
    </font>
    <font>
      <i/>
      <sz val="11"/>
      <color indexed="9"/>
      <name val="Arial"/>
      <family val="2"/>
    </font>
    <font>
      <i/>
      <sz val="9"/>
      <color indexed="9"/>
      <name val="Arial"/>
      <family val="2"/>
    </font>
    <font>
      <b/>
      <sz val="11"/>
      <color indexed="9"/>
      <name val="Arial"/>
      <family val="2"/>
    </font>
    <font>
      <sz val="11"/>
      <color indexed="56"/>
      <name val="Arial"/>
      <family val="2"/>
    </font>
    <font>
      <b/>
      <sz val="14"/>
      <color indexed="56"/>
      <name val="Arial"/>
      <family val="2"/>
    </font>
    <font>
      <b/>
      <sz val="12"/>
      <color indexed="56"/>
      <name val="Arial"/>
      <family val="2"/>
    </font>
    <font>
      <i/>
      <sz val="12"/>
      <color indexed="56"/>
      <name val="Arial"/>
      <family val="2"/>
    </font>
    <font>
      <i/>
      <sz val="12"/>
      <color indexed="30"/>
      <name val="Arial"/>
      <family val="2"/>
    </font>
    <font>
      <sz val="14"/>
      <color indexed="56"/>
      <name val="Arial"/>
      <family val="2"/>
    </font>
    <font>
      <b/>
      <i/>
      <sz val="12"/>
      <color indexed="56"/>
      <name val="Arial"/>
      <family val="2"/>
    </font>
    <font>
      <sz val="12"/>
      <color indexed="9"/>
      <name val="Arial"/>
      <family val="2"/>
    </font>
    <font>
      <sz val="12"/>
      <color indexed="9"/>
      <name val="Calibri"/>
      <family val="2"/>
    </font>
    <font>
      <b/>
      <i/>
      <sz val="12"/>
      <color indexed="9"/>
      <name val="Arial"/>
      <family val="2"/>
    </font>
    <font>
      <b/>
      <sz val="12"/>
      <color indexed="9"/>
      <name val="Arial"/>
      <family val="2"/>
    </font>
    <font>
      <b/>
      <sz val="14"/>
      <color indexed="30"/>
      <name val="Arial"/>
      <family val="2"/>
    </font>
    <font>
      <b/>
      <sz val="10"/>
      <color indexed="56"/>
      <name val="Arial"/>
      <family val="2"/>
    </font>
    <font>
      <b/>
      <sz val="12"/>
      <color indexed="12"/>
      <name val="Calibri"/>
      <family val="2"/>
    </font>
    <font>
      <b/>
      <sz val="11"/>
      <color indexed="12"/>
      <name val="Calibri"/>
      <family val="2"/>
    </font>
    <font>
      <b/>
      <sz val="16"/>
      <color indexed="12"/>
      <name val="Arial"/>
      <family val="2"/>
    </font>
    <font>
      <sz val="12"/>
      <color indexed="10"/>
      <name val="Arial"/>
      <family val="2"/>
    </font>
    <font>
      <sz val="14"/>
      <color indexed="10"/>
      <name val="Calibri"/>
      <family val="2"/>
    </font>
    <font>
      <b/>
      <sz val="11"/>
      <color indexed="10"/>
      <name val="Arial"/>
      <family val="2"/>
    </font>
    <font>
      <b/>
      <sz val="11"/>
      <color indexed="18"/>
      <name val="Arial"/>
      <family val="2"/>
    </font>
    <font>
      <i/>
      <sz val="12"/>
      <color indexed="8"/>
      <name val="Calibri"/>
      <family val="2"/>
    </font>
    <font>
      <sz val="7"/>
      <color indexed="9"/>
      <name val="Arial"/>
      <family val="2"/>
    </font>
    <font>
      <b/>
      <sz val="11"/>
      <color indexed="8"/>
      <name val="Wingdings"/>
      <family val="0"/>
    </font>
    <font>
      <b/>
      <sz val="12"/>
      <color indexed="8"/>
      <name val="Wingdings"/>
      <family val="0"/>
    </font>
    <font>
      <b/>
      <sz val="14"/>
      <color indexed="9"/>
      <name val="Arial"/>
      <family val="2"/>
    </font>
    <font>
      <b/>
      <sz val="12"/>
      <color indexed="10"/>
      <name val="Arial"/>
      <family val="2"/>
    </font>
    <font>
      <sz val="12"/>
      <color indexed="12"/>
      <name val="Arial"/>
      <family val="2"/>
    </font>
    <font>
      <b/>
      <sz val="16"/>
      <color indexed="10"/>
      <name val="Arial"/>
      <family val="2"/>
    </font>
    <font>
      <i/>
      <sz val="9"/>
      <color indexed="8"/>
      <name val="Calibri"/>
      <family val="2"/>
    </font>
    <font>
      <i/>
      <sz val="11"/>
      <color indexed="8"/>
      <name val="Calibri"/>
      <family val="2"/>
    </font>
    <font>
      <b/>
      <i/>
      <sz val="11"/>
      <color indexed="10"/>
      <name val="Arial"/>
      <family val="2"/>
    </font>
    <font>
      <b/>
      <sz val="14"/>
      <color indexed="10"/>
      <name val="Arial"/>
      <family val="2"/>
    </font>
    <font>
      <b/>
      <sz val="24"/>
      <color indexed="10"/>
      <name val="Arial"/>
      <family val="2"/>
    </font>
    <font>
      <b/>
      <i/>
      <sz val="10"/>
      <color indexed="56"/>
      <name val="Arial"/>
      <family val="2"/>
    </font>
    <font>
      <b/>
      <sz val="18"/>
      <color indexed="8"/>
      <name val="Verdana"/>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11"/>
      <color rgb="FFFF0000"/>
      <name val="Arial"/>
      <family val="2"/>
    </font>
    <font>
      <sz val="10"/>
      <color rgb="FF002060"/>
      <name val="Arial"/>
      <family val="2"/>
    </font>
    <font>
      <i/>
      <sz val="11"/>
      <color rgb="FFFF0000"/>
      <name val="Arial"/>
      <family val="2"/>
    </font>
    <font>
      <sz val="11"/>
      <color theme="0"/>
      <name val="Arial"/>
      <family val="2"/>
    </font>
    <font>
      <i/>
      <sz val="11"/>
      <color theme="0"/>
      <name val="Arial"/>
      <family val="2"/>
    </font>
    <font>
      <i/>
      <sz val="9"/>
      <color theme="0"/>
      <name val="Arial"/>
      <family val="2"/>
    </font>
    <font>
      <b/>
      <sz val="11"/>
      <color theme="0"/>
      <name val="Arial"/>
      <family val="2"/>
    </font>
    <font>
      <sz val="11"/>
      <color rgb="FF002060"/>
      <name val="Arial"/>
      <family val="2"/>
    </font>
    <font>
      <b/>
      <sz val="14"/>
      <color rgb="FF002060"/>
      <name val="Arial"/>
      <family val="2"/>
    </font>
    <font>
      <b/>
      <sz val="12"/>
      <color rgb="FF002060"/>
      <name val="Arial"/>
      <family val="2"/>
    </font>
    <font>
      <sz val="12"/>
      <color rgb="FF002060"/>
      <name val="Arial"/>
      <family val="2"/>
    </font>
    <font>
      <i/>
      <sz val="12"/>
      <color rgb="FF002060"/>
      <name val="Arial"/>
      <family val="2"/>
    </font>
    <font>
      <i/>
      <sz val="12"/>
      <color rgb="FF0070C0"/>
      <name val="Arial"/>
      <family val="2"/>
    </font>
    <font>
      <sz val="14"/>
      <color rgb="FF002060"/>
      <name val="Arial"/>
      <family val="2"/>
    </font>
    <font>
      <i/>
      <sz val="11"/>
      <color theme="1"/>
      <name val="Arial"/>
      <family val="2"/>
    </font>
    <font>
      <sz val="12"/>
      <color rgb="FF000000"/>
      <name val="Arial"/>
      <family val="2"/>
    </font>
    <font>
      <b/>
      <i/>
      <sz val="12"/>
      <color rgb="FF002060"/>
      <name val="Arial"/>
      <family val="2"/>
    </font>
    <font>
      <b/>
      <sz val="12"/>
      <color rgb="FF0070C0"/>
      <name val="Verdana"/>
      <family val="2"/>
    </font>
    <font>
      <sz val="12"/>
      <color theme="1"/>
      <name val="Calibri"/>
      <family val="2"/>
    </font>
    <font>
      <sz val="12"/>
      <color theme="0"/>
      <name val="Arial"/>
      <family val="2"/>
    </font>
    <font>
      <sz val="12"/>
      <color theme="0"/>
      <name val="Calibri"/>
      <family val="2"/>
    </font>
    <font>
      <b/>
      <i/>
      <sz val="12"/>
      <color theme="0"/>
      <name val="Arial"/>
      <family val="2"/>
    </font>
    <font>
      <b/>
      <sz val="12"/>
      <color theme="0"/>
      <name val="Arial"/>
      <family val="2"/>
    </font>
    <font>
      <b/>
      <sz val="14"/>
      <color rgb="FF0070C0"/>
      <name val="Arial"/>
      <family val="2"/>
    </font>
    <font>
      <sz val="12"/>
      <color theme="1"/>
      <name val="Arial"/>
      <family val="2"/>
    </font>
    <font>
      <b/>
      <sz val="10"/>
      <color rgb="FF002060"/>
      <name val="Arial"/>
      <family val="2"/>
    </font>
    <font>
      <b/>
      <sz val="11"/>
      <color theme="1"/>
      <name val="Arial"/>
      <family val="2"/>
    </font>
    <font>
      <b/>
      <sz val="12"/>
      <color rgb="FF0000FF"/>
      <name val="Arial"/>
      <family val="2"/>
    </font>
    <font>
      <b/>
      <sz val="12"/>
      <color rgb="FF0000FF"/>
      <name val="Calibri"/>
      <family val="2"/>
    </font>
    <font>
      <sz val="11"/>
      <color rgb="FF000000"/>
      <name val="Arial"/>
      <family val="2"/>
    </font>
    <font>
      <b/>
      <sz val="11"/>
      <color rgb="FF0000FF"/>
      <name val="Arial"/>
      <family val="2"/>
    </font>
    <font>
      <b/>
      <sz val="11"/>
      <color rgb="FF0000FF"/>
      <name val="Calibri"/>
      <family val="2"/>
    </font>
    <font>
      <b/>
      <sz val="14"/>
      <color theme="1"/>
      <name val="Arial"/>
      <family val="2"/>
    </font>
    <font>
      <b/>
      <sz val="11"/>
      <color rgb="FF002060"/>
      <name val="Arial"/>
      <family val="2"/>
    </font>
    <font>
      <b/>
      <sz val="16"/>
      <color rgb="FF0000FF"/>
      <name val="Arial"/>
      <family val="2"/>
    </font>
    <font>
      <sz val="12"/>
      <color rgb="FFFF0000"/>
      <name val="Arial"/>
      <family val="2"/>
    </font>
    <font>
      <sz val="14"/>
      <color rgb="FFFF0000"/>
      <name val="Calibri"/>
      <family val="2"/>
    </font>
    <font>
      <b/>
      <sz val="11"/>
      <color rgb="FFFF0000"/>
      <name val="Arial"/>
      <family val="2"/>
    </font>
    <font>
      <b/>
      <sz val="11"/>
      <color theme="3" tint="-0.24997000396251678"/>
      <name val="Arial"/>
      <family val="2"/>
    </font>
    <font>
      <i/>
      <sz val="12"/>
      <color theme="1"/>
      <name val="Calibri"/>
      <family val="2"/>
    </font>
    <font>
      <b/>
      <i/>
      <sz val="12"/>
      <color theme="1"/>
      <name val="Calibri"/>
      <family val="2"/>
    </font>
    <font>
      <sz val="11"/>
      <color theme="1"/>
      <name val="Arial"/>
      <family val="2"/>
    </font>
    <font>
      <b/>
      <i/>
      <sz val="12"/>
      <color theme="1"/>
      <name val="Arial"/>
      <family val="2"/>
    </font>
    <font>
      <sz val="7"/>
      <color theme="0"/>
      <name val="Arial"/>
      <family val="2"/>
    </font>
    <font>
      <b/>
      <sz val="11"/>
      <color theme="1"/>
      <name val="Wingdings"/>
      <family val="0"/>
    </font>
    <font>
      <b/>
      <sz val="12"/>
      <color theme="1"/>
      <name val="Wingdings"/>
      <family val="0"/>
    </font>
    <font>
      <b/>
      <sz val="14"/>
      <color theme="0"/>
      <name val="Arial"/>
      <family val="2"/>
    </font>
    <font>
      <b/>
      <i/>
      <sz val="11"/>
      <color theme="1"/>
      <name val="Arial"/>
      <family val="2"/>
    </font>
    <font>
      <b/>
      <sz val="11"/>
      <color rgb="FF000000"/>
      <name val="Arial"/>
      <family val="2"/>
    </font>
    <font>
      <b/>
      <sz val="12"/>
      <color rgb="FFFF0000"/>
      <name val="Arial"/>
      <family val="2"/>
    </font>
    <font>
      <sz val="12"/>
      <color rgb="FF0000FF"/>
      <name val="Arial"/>
      <family val="2"/>
    </font>
    <font>
      <b/>
      <sz val="16"/>
      <color rgb="FFFF0000"/>
      <name val="Arial"/>
      <family val="2"/>
    </font>
    <font>
      <b/>
      <sz val="12"/>
      <color theme="1"/>
      <name val="Arial"/>
      <family val="2"/>
    </font>
    <font>
      <i/>
      <sz val="9"/>
      <color theme="1"/>
      <name val="Calibri"/>
      <family val="2"/>
    </font>
    <font>
      <i/>
      <sz val="11"/>
      <color theme="1"/>
      <name val="Calibri"/>
      <family val="2"/>
    </font>
    <font>
      <b/>
      <i/>
      <sz val="11"/>
      <color rgb="FFFF0000"/>
      <name val="Arial"/>
      <family val="2"/>
    </font>
    <font>
      <b/>
      <sz val="24"/>
      <color rgb="FFFF0000"/>
      <name val="Arial"/>
      <family val="2"/>
    </font>
    <font>
      <b/>
      <i/>
      <sz val="10"/>
      <color rgb="FF002060"/>
      <name val="Arial"/>
      <family val="2"/>
    </font>
    <font>
      <b/>
      <sz val="14"/>
      <color rgb="FFFF0000"/>
      <name val="Arial"/>
      <family val="2"/>
    </font>
    <font>
      <b/>
      <sz val="18"/>
      <color theme="1"/>
      <name val="Verdana"/>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lightUp">
        <bgColor theme="0" tint="-0.1499900072813034"/>
      </patternFill>
    </fill>
    <fill>
      <patternFill patternType="lightUp">
        <bgColor theme="0"/>
      </patternFill>
    </fill>
    <fill>
      <patternFill patternType="solid">
        <fgColor rgb="FFDDECFF"/>
        <bgColor indexed="64"/>
      </patternFill>
    </fill>
    <fill>
      <patternFill patternType="solid">
        <fgColor rgb="FFDAE8FE"/>
        <bgColor indexed="64"/>
      </patternFill>
    </fill>
    <fill>
      <patternFill patternType="solid">
        <fgColor indexed="31"/>
        <bgColor indexed="64"/>
      </patternFill>
    </fill>
    <fill>
      <patternFill patternType="solid">
        <fgColor rgb="FFEFF5FF"/>
        <bgColor indexed="64"/>
      </patternFill>
    </fill>
    <fill>
      <patternFill patternType="solid">
        <fgColor theme="2"/>
        <bgColor indexed="64"/>
      </patternFill>
    </fill>
    <fill>
      <patternFill patternType="solid">
        <fgColor theme="2" tint="-0.09996999800205231"/>
        <bgColor indexed="64"/>
      </patternFill>
    </fill>
    <fill>
      <patternFill patternType="solid">
        <fgColor rgb="FFFFFF99"/>
        <bgColor indexed="64"/>
      </patternFill>
    </fill>
    <fill>
      <patternFill patternType="solid">
        <fgColor rgb="FFCFFBC9"/>
        <bgColor indexed="64"/>
      </patternFill>
    </fill>
    <fill>
      <patternFill patternType="solid">
        <fgColor rgb="FFDCE6F1"/>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rgb="FFFFFF00"/>
        <bgColor indexed="64"/>
      </patternFill>
    </fill>
    <fill>
      <patternFill patternType="solid">
        <fgColor rgb="FF0070C0"/>
        <bgColor indexed="64"/>
      </patternFill>
    </fill>
    <fill>
      <patternFill patternType="solid">
        <fgColor indexed="30"/>
        <bgColor indexed="64"/>
      </patternFill>
    </fill>
    <fill>
      <patternFill patternType="solid">
        <fgColor indexed="27"/>
        <bgColor indexed="64"/>
      </patternFill>
    </fill>
    <fill>
      <patternFill patternType="solid">
        <fgColor rgb="FFCC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bottom/>
    </border>
    <border>
      <left/>
      <right style="thin"/>
      <top style="medium"/>
      <bottom style="medium"/>
    </border>
    <border>
      <left style="medium"/>
      <right style="thin"/>
      <top style="medium"/>
      <bottom style="medium"/>
    </border>
    <border>
      <left style="medium"/>
      <right style="medium"/>
      <top style="medium"/>
      <bottom style="medium"/>
    </border>
    <border>
      <left style="medium"/>
      <right style="medium"/>
      <top style="thin"/>
      <bottom/>
    </border>
    <border>
      <left style="medium"/>
      <right style="medium"/>
      <top/>
      <bottom/>
    </border>
    <border>
      <left/>
      <right/>
      <top style="medium"/>
      <bottom style="medium"/>
    </border>
    <border>
      <left style="medium"/>
      <right style="medium"/>
      <top/>
      <bottom style="medium"/>
    </border>
    <border>
      <left style="medium"/>
      <right/>
      <top style="medium"/>
      <bottom/>
    </border>
    <border>
      <left style="thin"/>
      <right style="thin"/>
      <top style="thin"/>
      <bottom style="thin"/>
    </border>
    <border>
      <left style="medium"/>
      <right style="medium"/>
      <top style="thin"/>
      <bottom style="thin"/>
    </border>
    <border>
      <left style="medium"/>
      <right style="medium"/>
      <top/>
      <bottom style="thin"/>
    </border>
    <border>
      <left/>
      <right style="medium"/>
      <top/>
      <bottom style="thin"/>
    </border>
    <border>
      <left/>
      <right style="medium"/>
      <top style="thin"/>
      <bottom style="thin"/>
    </border>
    <border>
      <left/>
      <right style="medium"/>
      <top style="thin"/>
      <bottom/>
    </border>
    <border>
      <left style="thin"/>
      <right style="medium"/>
      <top style="medium"/>
      <bottom style="medium"/>
    </border>
    <border>
      <left style="medium"/>
      <right/>
      <top/>
      <bottom style="thin"/>
    </border>
    <border>
      <left style="medium"/>
      <right/>
      <top/>
      <bottom/>
    </border>
    <border>
      <left style="medium"/>
      <right/>
      <top style="thin"/>
      <bottom style="thin"/>
    </border>
    <border>
      <left style="medium"/>
      <right/>
      <top/>
      <bottom style="medium"/>
    </border>
    <border>
      <left style="medium"/>
      <right style="medium"/>
      <top style="thin"/>
      <bottom style="medium"/>
    </border>
    <border>
      <left style="thin"/>
      <right/>
      <top/>
      <bottom style="medium"/>
    </border>
    <border>
      <left style="medium"/>
      <right/>
      <top style="thin"/>
      <bottom/>
    </border>
    <border>
      <left style="medium"/>
      <right/>
      <top style="medium"/>
      <bottom style="thin"/>
    </border>
    <border>
      <left style="medium"/>
      <right style="medium"/>
      <top style="medium"/>
      <bottom style="thin"/>
    </border>
    <border>
      <left style="medium"/>
      <right/>
      <top style="medium"/>
      <bottom style="medium"/>
    </border>
    <border>
      <left/>
      <right style="medium"/>
      <top style="medium"/>
      <bottom style="medium"/>
    </border>
    <border>
      <left style="thin"/>
      <right style="medium"/>
      <top style="thin"/>
      <bottom style="thin"/>
    </border>
    <border>
      <left style="thin"/>
      <right style="medium"/>
      <top style="thin"/>
      <bottom style="medium"/>
    </border>
    <border>
      <left/>
      <right style="medium"/>
      <top/>
      <bottom style="medium"/>
    </border>
    <border>
      <left style="thin"/>
      <right/>
      <top style="thin"/>
      <bottom style="thin"/>
    </border>
    <border>
      <left style="medium"/>
      <right/>
      <top style="thin"/>
      <bottom style="medium"/>
    </border>
    <border>
      <left style="medium"/>
      <right style="medium"/>
      <top style="medium"/>
      <bottom/>
    </border>
    <border>
      <left/>
      <right style="medium"/>
      <top style="medium"/>
      <bottom/>
    </border>
    <border>
      <left/>
      <right style="medium"/>
      <top/>
      <bottom/>
    </border>
    <border>
      <left style="thin"/>
      <right style="thin"/>
      <top/>
      <bottom/>
    </border>
    <border>
      <left/>
      <right style="medium"/>
      <top style="medium"/>
      <bottom style="thin"/>
    </border>
    <border>
      <left/>
      <right style="medium"/>
      <top style="thin"/>
      <bottom style="medium"/>
    </border>
    <border>
      <left style="thin"/>
      <right style="thin"/>
      <top style="thin"/>
      <bottom/>
    </border>
    <border>
      <left/>
      <right style="double"/>
      <top style="double"/>
      <bottom style="double"/>
    </border>
    <border>
      <left style="thin"/>
      <right style="double"/>
      <top style="double"/>
      <bottom style="double"/>
    </border>
    <border>
      <left/>
      <right/>
      <top style="thin"/>
      <bottom style="thin"/>
    </border>
    <border>
      <left style="double"/>
      <right style="thin"/>
      <top style="thin"/>
      <bottom style="thin"/>
    </border>
    <border>
      <left style="thin"/>
      <right style="double"/>
      <top style="thin"/>
      <bottom style="thin"/>
    </border>
    <border>
      <left style="double"/>
      <right style="thin"/>
      <top style="double"/>
      <bottom style="double"/>
    </border>
    <border>
      <left/>
      <right style="thin"/>
      <top style="thin"/>
      <bottom style="thin"/>
    </border>
    <border>
      <left/>
      <right/>
      <top style="double"/>
      <bottom/>
    </border>
    <border>
      <left style="double"/>
      <right style="double"/>
      <top/>
      <bottom style="thin"/>
    </border>
    <border>
      <left style="double"/>
      <right style="double"/>
      <top style="thin"/>
      <bottom style="double"/>
    </border>
    <border>
      <left style="double"/>
      <right style="double"/>
      <top style="thin"/>
      <bottom style="thin"/>
    </border>
    <border>
      <left style="double"/>
      <right style="double"/>
      <top style="double"/>
      <bottom style="double"/>
    </border>
    <border>
      <left style="double"/>
      <right style="double"/>
      <top style="double"/>
      <bottom/>
    </border>
    <border>
      <left style="double"/>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style="thin"/>
      <top style="thin"/>
      <bottom style="double"/>
    </border>
    <border>
      <left style="thin"/>
      <right style="double"/>
      <top style="thin"/>
      <bottom style="double"/>
    </border>
    <border>
      <left/>
      <right/>
      <top style="double"/>
      <bottom style="double"/>
    </border>
    <border>
      <left style="medium">
        <color rgb="FFFF0000"/>
      </left>
      <right/>
      <top/>
      <bottom style="medium">
        <color rgb="FFFF0000"/>
      </bottom>
    </border>
    <border>
      <left/>
      <right style="medium">
        <color rgb="FFFF0000"/>
      </right>
      <top/>
      <bottom/>
    </border>
    <border>
      <left style="medium">
        <color rgb="FFFF0000"/>
      </left>
      <right/>
      <top/>
      <bottom/>
    </border>
    <border>
      <left/>
      <right/>
      <top/>
      <bottom style="medium">
        <color rgb="FFFF0000"/>
      </bottom>
    </border>
    <border>
      <left/>
      <right style="medium">
        <color rgb="FFFF0000"/>
      </right>
      <top/>
      <bottom style="medium">
        <color rgb="FFFF0000"/>
      </bottom>
    </border>
    <border>
      <left style="thin"/>
      <right style="thin"/>
      <top style="thin"/>
      <bottom style="medium"/>
    </border>
    <border>
      <left style="thin"/>
      <right style="thin"/>
      <top/>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thin"/>
      <right style="double"/>
      <top style="double"/>
      <bottom style="thin"/>
    </border>
    <border>
      <left style="thin"/>
      <right style="mediumDashed"/>
      <top style="mediumDashed"/>
      <bottom/>
    </border>
    <border>
      <left style="thin"/>
      <right style="mediumDashed"/>
      <top/>
      <bottom/>
    </border>
    <border>
      <left style="thin"/>
      <right style="mediumDashed"/>
      <top/>
      <bottom style="mediumDashed"/>
    </border>
    <border>
      <left style="double"/>
      <right style="double"/>
      <top/>
      <bottom/>
    </border>
    <border>
      <left style="double"/>
      <right style="double"/>
      <top/>
      <bottom style="double"/>
    </border>
    <border>
      <left style="double"/>
      <right style="thin"/>
      <top style="double"/>
      <bottom style="thin"/>
    </border>
    <border>
      <left style="thin"/>
      <right style="thin"/>
      <top style="medium"/>
      <bottom style="medium"/>
    </border>
    <border>
      <left/>
      <right/>
      <top style="medium"/>
      <bottom style="thin"/>
    </border>
    <border>
      <left/>
      <right/>
      <top style="thin"/>
      <bottom style="medium"/>
    </border>
    <border>
      <left style="medium"/>
      <right style="thin"/>
      <top style="thin"/>
      <bottom style="thin"/>
    </border>
    <border>
      <left style="medium"/>
      <right style="thin"/>
      <top style="thin"/>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0" borderId="0" applyNumberFormat="0" applyFill="0" applyBorder="0" applyAlignment="0" applyProtection="0"/>
    <xf numFmtId="0" fontId="138" fillId="26" borderId="1" applyNumberFormat="0" applyAlignment="0" applyProtection="0"/>
    <xf numFmtId="0" fontId="139" fillId="0" borderId="2" applyNumberFormat="0" applyFill="0" applyAlignment="0" applyProtection="0"/>
    <xf numFmtId="0" fontId="140" fillId="27" borderId="1" applyNumberFormat="0" applyAlignment="0" applyProtection="0"/>
    <xf numFmtId="0" fontId="141" fillId="28" borderId="0" applyNumberFormat="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4" fillId="29" borderId="0" applyNumberFormat="0" applyBorder="0" applyAlignment="0" applyProtection="0"/>
    <xf numFmtId="0" fontId="26" fillId="0" borderId="0">
      <alignment/>
      <protection/>
    </xf>
    <xf numFmtId="0" fontId="0" fillId="30" borderId="3" applyNumberFormat="0" applyFont="0" applyAlignment="0" applyProtection="0"/>
    <xf numFmtId="9" fontId="0" fillId="0" borderId="0" applyFont="0" applyFill="0" applyBorder="0" applyAlignment="0" applyProtection="0"/>
    <xf numFmtId="0" fontId="145" fillId="31" borderId="0" applyNumberFormat="0" applyBorder="0" applyAlignment="0" applyProtection="0"/>
    <xf numFmtId="0" fontId="146" fillId="26" borderId="4" applyNumberFormat="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5" applyNumberFormat="0" applyFill="0" applyAlignment="0" applyProtection="0"/>
    <xf numFmtId="0" fontId="150" fillId="0" borderId="6" applyNumberFormat="0" applyFill="0" applyAlignment="0" applyProtection="0"/>
    <xf numFmtId="0" fontId="151" fillId="0" borderId="7" applyNumberFormat="0" applyFill="0" applyAlignment="0" applyProtection="0"/>
    <xf numFmtId="0" fontId="151" fillId="0" borderId="0" applyNumberFormat="0" applyFill="0" applyBorder="0" applyAlignment="0" applyProtection="0"/>
    <xf numFmtId="0" fontId="152" fillId="0" borderId="8" applyNumberFormat="0" applyFill="0" applyAlignment="0" applyProtection="0"/>
    <xf numFmtId="0" fontId="153" fillId="32" borderId="9" applyNumberFormat="0" applyAlignment="0" applyProtection="0"/>
  </cellStyleXfs>
  <cellXfs count="890">
    <xf numFmtId="0" fontId="0" fillId="0" borderId="0" xfId="0" applyFont="1" applyAlignment="1">
      <alignment/>
    </xf>
    <xf numFmtId="0" fontId="4" fillId="0" borderId="0" xfId="0" applyFont="1" applyAlignment="1">
      <alignment/>
    </xf>
    <xf numFmtId="0" fontId="11" fillId="0" borderId="0" xfId="0" applyFont="1" applyAlignment="1">
      <alignment/>
    </xf>
    <xf numFmtId="0" fontId="2"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6" fillId="0" borderId="0" xfId="0" applyFont="1" applyAlignment="1" applyProtection="1">
      <alignment/>
      <protection/>
    </xf>
    <xf numFmtId="0" fontId="4" fillId="33" borderId="0" xfId="0" applyFont="1" applyFill="1" applyAlignment="1" applyProtection="1">
      <alignment/>
      <protection/>
    </xf>
    <xf numFmtId="0" fontId="17" fillId="0" borderId="0" xfId="0" applyFont="1" applyAlignment="1" applyProtection="1">
      <alignment/>
      <protection/>
    </xf>
    <xf numFmtId="0" fontId="7" fillId="0" borderId="0" xfId="0" applyFont="1" applyAlignment="1" applyProtection="1">
      <alignment/>
      <protection/>
    </xf>
    <xf numFmtId="0" fontId="6" fillId="33" borderId="0" xfId="0" applyFont="1" applyFill="1" applyBorder="1" applyAlignment="1" applyProtection="1">
      <alignment vertical="center"/>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4" fillId="33" borderId="0" xfId="0" applyNumberFormat="1" applyFont="1" applyFill="1" applyBorder="1" applyAlignment="1" applyProtection="1">
      <alignment vertical="center" wrapText="1"/>
      <protection/>
    </xf>
    <xf numFmtId="0" fontId="7" fillId="0" borderId="1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16" fillId="0" borderId="13" xfId="0" applyFont="1" applyBorder="1" applyAlignment="1" applyProtection="1">
      <alignment horizontal="right"/>
      <protection/>
    </xf>
    <xf numFmtId="0" fontId="4" fillId="0" borderId="13" xfId="0" applyFont="1" applyBorder="1" applyAlignment="1" applyProtection="1">
      <alignment/>
      <protection/>
    </xf>
    <xf numFmtId="0" fontId="4" fillId="0" borderId="13" xfId="0" applyFont="1" applyBorder="1" applyAlignment="1" applyProtection="1">
      <alignment horizontal="righ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0" fontId="9" fillId="0" borderId="15" xfId="0" applyFont="1" applyBorder="1" applyAlignment="1" applyProtection="1">
      <alignment horizontal="right"/>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0" borderId="10" xfId="0" applyFont="1" applyBorder="1" applyAlignment="1" applyProtection="1">
      <alignment/>
      <protection/>
    </xf>
    <xf numFmtId="0" fontId="4" fillId="0" borderId="17" xfId="0" applyFont="1" applyBorder="1" applyAlignment="1" applyProtection="1">
      <alignment/>
      <protection/>
    </xf>
    <xf numFmtId="0" fontId="4" fillId="0" borderId="16" xfId="0" applyFont="1" applyBorder="1" applyAlignment="1" applyProtection="1">
      <alignment/>
      <protection/>
    </xf>
    <xf numFmtId="0" fontId="8" fillId="0" borderId="0" xfId="0" applyFont="1" applyBorder="1" applyAlignment="1" applyProtection="1">
      <alignment horizontal="center"/>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4" fillId="34" borderId="0" xfId="0" applyNumberFormat="1" applyFont="1" applyFill="1" applyBorder="1" applyAlignment="1" applyProtection="1">
      <alignment vertical="center"/>
      <protection/>
    </xf>
    <xf numFmtId="0" fontId="4" fillId="34" borderId="0" xfId="0" applyNumberFormat="1" applyFont="1" applyFill="1" applyBorder="1" applyAlignment="1" applyProtection="1">
      <alignment/>
      <protection/>
    </xf>
    <xf numFmtId="0" fontId="4" fillId="0" borderId="0" xfId="0" applyNumberFormat="1" applyFont="1" applyAlignment="1" applyProtection="1">
      <alignment/>
      <protection/>
    </xf>
    <xf numFmtId="0" fontId="154" fillId="0" borderId="0" xfId="0" applyFont="1" applyAlignment="1" applyProtection="1">
      <alignment/>
      <protection/>
    </xf>
    <xf numFmtId="0" fontId="155" fillId="0" borderId="0" xfId="0" applyFont="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protection/>
    </xf>
    <xf numFmtId="0" fontId="4" fillId="0" borderId="0" xfId="0" applyFont="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4" fillId="0" borderId="0" xfId="0" applyFont="1" applyFill="1" applyBorder="1" applyAlignment="1" applyProtection="1">
      <alignment horizontal="center" vertical="center"/>
      <protection/>
    </xf>
    <xf numFmtId="0" fontId="4" fillId="34" borderId="0" xfId="0" applyFont="1" applyFill="1" applyBorder="1" applyAlignment="1" applyProtection="1">
      <alignment/>
      <protection/>
    </xf>
    <xf numFmtId="0" fontId="31" fillId="34" borderId="0" xfId="51" applyFont="1" applyFill="1" applyBorder="1" applyAlignment="1" applyProtection="1">
      <alignment horizontal="left" vertical="center"/>
      <protection/>
    </xf>
    <xf numFmtId="0" fontId="7" fillId="34" borderId="0" xfId="0" applyFont="1" applyFill="1" applyBorder="1" applyAlignment="1" applyProtection="1">
      <alignment horizontal="left" vertical="top" wrapText="1"/>
      <protection/>
    </xf>
    <xf numFmtId="4" fontId="28" fillId="34" borderId="0" xfId="51" applyNumberFormat="1" applyFont="1" applyFill="1" applyBorder="1" applyAlignment="1" applyProtection="1">
      <alignment horizontal="center" vertical="center"/>
      <protection/>
    </xf>
    <xf numFmtId="4" fontId="31" fillId="34" borderId="0" xfId="51" applyNumberFormat="1" applyFont="1" applyFill="1" applyBorder="1" applyAlignment="1" applyProtection="1">
      <alignment horizontal="center" vertical="center"/>
      <protection/>
    </xf>
    <xf numFmtId="4" fontId="29" fillId="34" borderId="0" xfId="0" applyNumberFormat="1" applyFont="1" applyFill="1" applyBorder="1" applyAlignment="1" applyProtection="1">
      <alignment horizontal="center"/>
      <protection/>
    </xf>
    <xf numFmtId="0" fontId="0" fillId="34" borderId="0" xfId="0" applyFill="1" applyBorder="1" applyAlignment="1" applyProtection="1">
      <alignment/>
      <protection/>
    </xf>
    <xf numFmtId="0" fontId="7" fillId="34" borderId="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0" fontId="0" fillId="34" borderId="0" xfId="0" applyFill="1" applyAlignment="1">
      <alignment/>
    </xf>
    <xf numFmtId="0" fontId="0" fillId="34" borderId="0" xfId="0" applyFill="1" applyAlignment="1" applyProtection="1">
      <alignment/>
      <protection/>
    </xf>
    <xf numFmtId="0" fontId="6" fillId="34" borderId="0" xfId="0" applyFont="1" applyFill="1" applyBorder="1" applyAlignment="1" applyProtection="1">
      <alignment horizontal="center" vertical="center"/>
      <protection/>
    </xf>
    <xf numFmtId="0" fontId="31" fillId="34" borderId="18" xfId="51" applyFont="1" applyFill="1" applyBorder="1" applyAlignment="1" applyProtection="1">
      <alignment horizontal="left" vertical="center"/>
      <protection/>
    </xf>
    <xf numFmtId="0" fontId="31" fillId="34" borderId="19" xfId="51" applyFont="1" applyFill="1" applyBorder="1" applyAlignment="1" applyProtection="1">
      <alignment horizontal="left" vertical="center"/>
      <protection/>
    </xf>
    <xf numFmtId="0" fontId="25" fillId="34" borderId="0" xfId="5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4" fontId="156" fillId="0" borderId="0" xfId="51" applyNumberFormat="1" applyFont="1" applyFill="1" applyBorder="1" applyAlignment="1" applyProtection="1">
      <alignment horizontal="center" vertical="center"/>
      <protection/>
    </xf>
    <xf numFmtId="0" fontId="4" fillId="0" borderId="0" xfId="0" applyFont="1" applyFill="1" applyAlignment="1" applyProtection="1">
      <alignment/>
      <protection/>
    </xf>
    <xf numFmtId="0" fontId="8" fillId="34" borderId="2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top"/>
      <protection/>
    </xf>
    <xf numFmtId="0" fontId="157" fillId="0" borderId="0" xfId="0" applyFont="1" applyAlignment="1" applyProtection="1">
      <alignment/>
      <protection/>
    </xf>
    <xf numFmtId="0" fontId="157" fillId="0" borderId="0" xfId="0" applyFont="1" applyFill="1" applyAlignment="1" applyProtection="1">
      <alignment/>
      <protection/>
    </xf>
    <xf numFmtId="0" fontId="8" fillId="34" borderId="21" xfId="0" applyNumberFormat="1" applyFont="1" applyFill="1" applyBorder="1" applyAlignment="1" applyProtection="1">
      <alignment horizontal="left" vertical="center"/>
      <protection/>
    </xf>
    <xf numFmtId="0" fontId="8" fillId="34" borderId="13" xfId="0" applyNumberFormat="1" applyFont="1" applyFill="1" applyBorder="1" applyAlignment="1" applyProtection="1">
      <alignment horizontal="left" vertical="center"/>
      <protection/>
    </xf>
    <xf numFmtId="0" fontId="8" fillId="34" borderId="20" xfId="0" applyNumberFormat="1" applyFont="1" applyFill="1" applyBorder="1" applyAlignment="1" applyProtection="1">
      <alignment horizontal="left" vertical="center" wrapText="1"/>
      <protection/>
    </xf>
    <xf numFmtId="0" fontId="8" fillId="34" borderId="22" xfId="0" applyNumberFormat="1" applyFont="1" applyFill="1" applyBorder="1" applyAlignment="1" applyProtection="1">
      <alignment horizontal="left" vertical="center"/>
      <protection/>
    </xf>
    <xf numFmtId="2" fontId="7" fillId="34" borderId="0" xfId="0" applyNumberFormat="1" applyFont="1" applyFill="1" applyBorder="1" applyAlignment="1" applyProtection="1">
      <alignment horizontal="center" vertical="center"/>
      <protection/>
    </xf>
    <xf numFmtId="0" fontId="158" fillId="0" borderId="0" xfId="0" applyFont="1" applyFill="1" applyBorder="1" applyAlignment="1" applyProtection="1">
      <alignment/>
      <protection/>
    </xf>
    <xf numFmtId="0" fontId="2" fillId="33"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2"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horizontal="left"/>
      <protection/>
    </xf>
    <xf numFmtId="0" fontId="31" fillId="0" borderId="0" xfId="0" applyFont="1" applyFill="1" applyAlignment="1" applyProtection="1">
      <alignment/>
      <protection/>
    </xf>
    <xf numFmtId="0" fontId="31" fillId="0" borderId="0" xfId="0" applyFont="1" applyFill="1" applyAlignment="1" applyProtection="1">
      <alignment horizontal="left"/>
      <protection/>
    </xf>
    <xf numFmtId="0" fontId="8" fillId="34" borderId="0" xfId="0" applyNumberFormat="1" applyFont="1" applyFill="1" applyBorder="1" applyAlignment="1" applyProtection="1">
      <alignment horizontal="left" vertical="center"/>
      <protection/>
    </xf>
    <xf numFmtId="0" fontId="8" fillId="34" borderId="23" xfId="0" applyNumberFormat="1" applyFont="1" applyFill="1" applyBorder="1" applyAlignment="1" applyProtection="1">
      <alignment horizontal="left" vertical="center"/>
      <protection/>
    </xf>
    <xf numFmtId="0" fontId="8" fillId="34" borderId="24" xfId="0" applyNumberFormat="1" applyFont="1" applyFill="1" applyBorder="1" applyAlignment="1" applyProtection="1">
      <alignment horizontal="left" vertical="center"/>
      <protection/>
    </xf>
    <xf numFmtId="0" fontId="8" fillId="34" borderId="23" xfId="0" applyNumberFormat="1" applyFont="1" applyFill="1" applyBorder="1" applyAlignment="1" applyProtection="1">
      <alignment horizontal="left" vertical="center" wrapText="1"/>
      <protection/>
    </xf>
    <xf numFmtId="0" fontId="4" fillId="0" borderId="0" xfId="0" applyFont="1" applyBorder="1" applyAlignment="1" applyProtection="1">
      <alignment/>
      <protection/>
    </xf>
    <xf numFmtId="0" fontId="37" fillId="0" borderId="0" xfId="51" applyFont="1" applyBorder="1" applyAlignment="1" applyProtection="1">
      <alignment horizontal="right" vertical="center"/>
      <protection/>
    </xf>
    <xf numFmtId="4" fontId="159" fillId="0" borderId="0" xfId="51" applyNumberFormat="1" applyFont="1" applyFill="1" applyBorder="1" applyAlignment="1" applyProtection="1">
      <alignment horizontal="left" vertical="center"/>
      <protection/>
    </xf>
    <xf numFmtId="4" fontId="159" fillId="0" borderId="0" xfId="51" applyNumberFormat="1" applyFont="1" applyFill="1" applyBorder="1" applyAlignment="1" applyProtection="1">
      <alignment horizontal="center" vertical="center"/>
      <protection/>
    </xf>
    <xf numFmtId="0" fontId="160" fillId="0" borderId="0" xfId="0" applyFont="1" applyFill="1" applyBorder="1" applyAlignment="1" applyProtection="1">
      <alignment vertical="center" wrapText="1"/>
      <protection/>
    </xf>
    <xf numFmtId="0" fontId="161" fillId="0" borderId="0"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wrapText="1"/>
      <protection/>
    </xf>
    <xf numFmtId="4" fontId="162" fillId="34" borderId="0" xfId="51"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wrapText="1"/>
      <protection/>
    </xf>
    <xf numFmtId="2" fontId="7" fillId="34" borderId="0" xfId="0" applyNumberFormat="1" applyFont="1" applyFill="1" applyBorder="1" applyAlignment="1" applyProtection="1">
      <alignment horizontal="center" vertical="center" wrapText="1"/>
      <protection/>
    </xf>
    <xf numFmtId="0" fontId="25" fillId="0" borderId="25" xfId="51" applyFont="1" applyBorder="1" applyAlignment="1" applyProtection="1">
      <alignment horizontal="center" vertical="center"/>
      <protection/>
    </xf>
    <xf numFmtId="0" fontId="3" fillId="34" borderId="0" xfId="51" applyFont="1" applyFill="1" applyBorder="1" applyAlignment="1" applyProtection="1">
      <alignment horizontal="right" vertical="center" wrapText="1"/>
      <protection/>
    </xf>
    <xf numFmtId="0" fontId="152" fillId="34" borderId="0" xfId="0" applyFont="1" applyFill="1" applyBorder="1" applyAlignment="1" applyProtection="1">
      <alignment/>
      <protection/>
    </xf>
    <xf numFmtId="0" fontId="152" fillId="34" borderId="0" xfId="0" applyFont="1" applyFill="1" applyAlignment="1" applyProtection="1">
      <alignment/>
      <protection/>
    </xf>
    <xf numFmtId="0" fontId="152" fillId="34" borderId="0" xfId="0" applyFont="1" applyFill="1" applyAlignment="1">
      <alignment/>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0" xfId="0" applyFont="1" applyAlignment="1">
      <alignment/>
    </xf>
    <xf numFmtId="0" fontId="43" fillId="0" borderId="0" xfId="0" applyFont="1" applyAlignment="1">
      <alignment/>
    </xf>
    <xf numFmtId="0" fontId="4" fillId="0" borderId="0" xfId="0" applyFont="1" applyAlignment="1" applyProtection="1">
      <alignment vertical="center"/>
      <protection/>
    </xf>
    <xf numFmtId="0" fontId="4" fillId="34"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5" fillId="0" borderId="0" xfId="51" applyFont="1" applyFill="1" applyBorder="1" applyAlignment="1" applyProtection="1">
      <alignment horizontal="center" vertical="center"/>
      <protection/>
    </xf>
    <xf numFmtId="0" fontId="158" fillId="0" borderId="0" xfId="0" applyFont="1" applyFill="1" applyAlignment="1" applyProtection="1">
      <alignment/>
      <protection/>
    </xf>
    <xf numFmtId="4" fontId="156" fillId="36" borderId="26" xfId="51" applyNumberFormat="1" applyFont="1" applyFill="1" applyBorder="1" applyAlignment="1" applyProtection="1">
      <alignment horizontal="center" vertical="center"/>
      <protection/>
    </xf>
    <xf numFmtId="0" fontId="27" fillId="0" borderId="26" xfId="0" applyFont="1" applyBorder="1" applyAlignment="1" applyProtection="1">
      <alignment horizontal="center" vertical="center"/>
      <protection locked="0"/>
    </xf>
    <xf numFmtId="4" fontId="27" fillId="0" borderId="26" xfId="0" applyNumberFormat="1" applyFont="1" applyBorder="1" applyAlignment="1" applyProtection="1">
      <alignment horizontal="center" vertical="center"/>
      <protection locked="0"/>
    </xf>
    <xf numFmtId="4" fontId="26" fillId="0" borderId="26" xfId="0" applyNumberFormat="1" applyFont="1" applyBorder="1" applyAlignment="1" applyProtection="1">
      <alignment horizontal="center" vertical="center"/>
      <protection locked="0"/>
    </xf>
    <xf numFmtId="4" fontId="33" fillId="2" borderId="20" xfId="0" applyNumberFormat="1" applyFont="1" applyFill="1" applyBorder="1" applyAlignment="1" applyProtection="1">
      <alignment horizontal="center" vertical="center"/>
      <protection/>
    </xf>
    <xf numFmtId="0" fontId="27" fillId="0" borderId="26" xfId="0" applyFont="1" applyBorder="1" applyAlignment="1" applyProtection="1">
      <alignment vertical="center"/>
      <protection locked="0"/>
    </xf>
    <xf numFmtId="0" fontId="13" fillId="0" borderId="0" xfId="0" applyNumberFormat="1" applyFont="1" applyFill="1" applyBorder="1" applyAlignment="1" applyProtection="1">
      <alignment vertical="center" wrapText="1"/>
      <protection/>
    </xf>
    <xf numFmtId="0" fontId="0" fillId="0" borderId="0" xfId="0" applyAlignment="1" applyProtection="1">
      <alignment/>
      <protection/>
    </xf>
    <xf numFmtId="0" fontId="25" fillId="2" borderId="26" xfId="0" applyFont="1" applyFill="1" applyBorder="1" applyAlignment="1" applyProtection="1">
      <alignment horizontal="left"/>
      <protection/>
    </xf>
    <xf numFmtId="4" fontId="25" fillId="2" borderId="26" xfId="0" applyNumberFormat="1" applyFont="1" applyFill="1" applyBorder="1" applyAlignment="1" applyProtection="1">
      <alignment horizontal="center" vertical="center"/>
      <protection/>
    </xf>
    <xf numFmtId="0" fontId="152" fillId="34" borderId="0" xfId="0" applyFont="1" applyFill="1" applyBorder="1" applyAlignment="1" applyProtection="1">
      <alignment horizontal="center" vertical="center" textRotation="255"/>
      <protection/>
    </xf>
    <xf numFmtId="0" fontId="27" fillId="34" borderId="0" xfId="0" applyFont="1" applyFill="1" applyBorder="1" applyAlignment="1" applyProtection="1">
      <alignment/>
      <protection/>
    </xf>
    <xf numFmtId="0" fontId="28" fillId="34" borderId="0" xfId="0" applyFont="1" applyFill="1" applyBorder="1" applyAlignment="1" applyProtection="1">
      <alignment vertical="center"/>
      <protection/>
    </xf>
    <xf numFmtId="0" fontId="33" fillId="0" borderId="0" xfId="0" applyFont="1" applyFill="1" applyBorder="1" applyAlignment="1" applyProtection="1">
      <alignment horizontal="center"/>
      <protection/>
    </xf>
    <xf numFmtId="0" fontId="0" fillId="0" borderId="0" xfId="0" applyBorder="1" applyAlignment="1" applyProtection="1">
      <alignment/>
      <protection/>
    </xf>
    <xf numFmtId="0" fontId="30" fillId="0" borderId="0" xfId="0" applyFont="1" applyBorder="1" applyAlignment="1" applyProtection="1">
      <alignment horizontal="center" vertical="center" wrapText="1"/>
      <protection/>
    </xf>
    <xf numFmtId="4" fontId="26" fillId="0" borderId="0" xfId="0" applyNumberFormat="1" applyFont="1" applyFill="1" applyBorder="1" applyAlignment="1" applyProtection="1">
      <alignment horizontal="center"/>
      <protection/>
    </xf>
    <xf numFmtId="0" fontId="26" fillId="0" borderId="0" xfId="0" applyFont="1" applyAlignment="1" applyProtection="1">
      <alignment/>
      <protection/>
    </xf>
    <xf numFmtId="0" fontId="28" fillId="0" borderId="0" xfId="0" applyFont="1" applyFill="1" applyBorder="1" applyAlignment="1" applyProtection="1">
      <alignment horizontal="right" vertical="center"/>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horizontal="center" vertical="center"/>
      <protection/>
    </xf>
    <xf numFmtId="0" fontId="28" fillId="0" borderId="0" xfId="0" applyFont="1" applyBorder="1" applyAlignment="1" applyProtection="1">
      <alignment vertical="center"/>
      <protection/>
    </xf>
    <xf numFmtId="4" fontId="47" fillId="0" borderId="27" xfId="51" applyNumberFormat="1" applyFont="1" applyFill="1" applyBorder="1" applyAlignment="1" applyProtection="1">
      <alignment horizontal="right" vertical="center"/>
      <protection/>
    </xf>
    <xf numFmtId="4" fontId="47" fillId="0" borderId="27" xfId="51" applyNumberFormat="1" applyFont="1" applyFill="1" applyBorder="1" applyAlignment="1" applyProtection="1">
      <alignment horizontal="left" vertical="center"/>
      <protection/>
    </xf>
    <xf numFmtId="0" fontId="47" fillId="34" borderId="27" xfId="0" applyNumberFormat="1" applyFont="1" applyFill="1" applyBorder="1" applyAlignment="1" applyProtection="1">
      <alignment horizontal="left" vertical="center"/>
      <protection/>
    </xf>
    <xf numFmtId="0" fontId="47" fillId="34" borderId="27" xfId="51" applyFont="1" applyFill="1" applyBorder="1" applyAlignment="1" applyProtection="1">
      <alignment horizontal="right" vertical="center" wrapText="1"/>
      <protection/>
    </xf>
    <xf numFmtId="0" fontId="47" fillId="34" borderId="27" xfId="0" applyNumberFormat="1" applyFont="1" applyFill="1" applyBorder="1" applyAlignment="1" applyProtection="1">
      <alignment horizontal="left" vertical="center" wrapText="1"/>
      <protection/>
    </xf>
    <xf numFmtId="0" fontId="47" fillId="0" borderId="27" xfId="51" applyFont="1" applyBorder="1" applyAlignment="1" applyProtection="1">
      <alignment horizontal="right" vertical="center" wrapText="1"/>
      <protection/>
    </xf>
    <xf numFmtId="0" fontId="47" fillId="0" borderId="27" xfId="51" applyFont="1" applyBorder="1" applyAlignment="1" applyProtection="1">
      <alignment vertical="center" wrapText="1"/>
      <protection/>
    </xf>
    <xf numFmtId="0" fontId="47" fillId="0" borderId="27" xfId="0" applyFont="1" applyFill="1" applyBorder="1" applyAlignment="1" applyProtection="1">
      <alignment vertical="center" wrapText="1"/>
      <protection/>
    </xf>
    <xf numFmtId="0" fontId="47" fillId="0" borderId="27" xfId="51" applyFont="1" applyFill="1" applyBorder="1" applyAlignment="1" applyProtection="1">
      <alignment vertical="center" wrapText="1"/>
      <protection/>
    </xf>
    <xf numFmtId="4" fontId="162" fillId="37" borderId="28" xfId="51" applyNumberFormat="1" applyFont="1" applyFill="1" applyBorder="1" applyAlignment="1" applyProtection="1">
      <alignment horizontal="left" vertical="center"/>
      <protection/>
    </xf>
    <xf numFmtId="4" fontId="162" fillId="37" borderId="27" xfId="51" applyNumberFormat="1" applyFont="1" applyFill="1" applyBorder="1" applyAlignment="1" applyProtection="1">
      <alignment horizontal="left" vertical="center"/>
      <protection/>
    </xf>
    <xf numFmtId="4" fontId="162" fillId="37" borderId="21" xfId="51" applyNumberFormat="1" applyFont="1" applyFill="1" applyBorder="1" applyAlignment="1" applyProtection="1">
      <alignment horizontal="left" vertical="center"/>
      <protection/>
    </xf>
    <xf numFmtId="0" fontId="48" fillId="0" borderId="27" xfId="0" applyFont="1" applyFill="1" applyBorder="1" applyAlignment="1" applyProtection="1">
      <alignment horizontal="left" vertical="center"/>
      <protection/>
    </xf>
    <xf numFmtId="0" fontId="47" fillId="0" borderId="27" xfId="51" applyFont="1" applyBorder="1" applyAlignment="1" applyProtection="1">
      <alignment horizontal="left" vertical="center" wrapText="1"/>
      <protection/>
    </xf>
    <xf numFmtId="0" fontId="47" fillId="0" borderId="27" xfId="0" applyFont="1" applyFill="1" applyBorder="1" applyAlignment="1" applyProtection="1">
      <alignment horizontal="left" vertical="center" wrapText="1"/>
      <protection/>
    </xf>
    <xf numFmtId="0" fontId="9" fillId="34" borderId="27" xfId="0" applyFont="1" applyFill="1" applyBorder="1" applyAlignment="1" applyProtection="1">
      <alignment horizontal="left" vertical="center"/>
      <protection/>
    </xf>
    <xf numFmtId="4" fontId="162" fillId="37" borderId="29" xfId="51" applyNumberFormat="1" applyFont="1" applyFill="1" applyBorder="1" applyAlignment="1" applyProtection="1">
      <alignment horizontal="right" vertical="center"/>
      <protection/>
    </xf>
    <xf numFmtId="4" fontId="162" fillId="37" borderId="30" xfId="51" applyNumberFormat="1" applyFont="1" applyFill="1" applyBorder="1" applyAlignment="1" applyProtection="1">
      <alignment horizontal="right" vertical="center"/>
      <protection/>
    </xf>
    <xf numFmtId="4" fontId="162" fillId="37" borderId="31" xfId="51" applyNumberFormat="1" applyFont="1" applyFill="1" applyBorder="1" applyAlignment="1" applyProtection="1">
      <alignment horizontal="right" vertical="center"/>
      <protection/>
    </xf>
    <xf numFmtId="4" fontId="3" fillId="0" borderId="0" xfId="51" applyNumberFormat="1" applyFont="1" applyFill="1" applyBorder="1" applyAlignment="1" applyProtection="1">
      <alignment horizontal="center" vertical="center"/>
      <protection/>
    </xf>
    <xf numFmtId="4" fontId="31" fillId="0" borderId="0" xfId="51" applyNumberFormat="1" applyFont="1" applyFill="1" applyBorder="1" applyAlignment="1" applyProtection="1">
      <alignment horizontal="center" vertical="center"/>
      <protection/>
    </xf>
    <xf numFmtId="4" fontId="3" fillId="38" borderId="32" xfId="51" applyNumberFormat="1" applyFont="1" applyFill="1" applyBorder="1" applyAlignment="1" applyProtection="1">
      <alignment horizontal="right" vertical="center"/>
      <protection/>
    </xf>
    <xf numFmtId="4" fontId="3" fillId="38" borderId="20" xfId="51" applyNumberFormat="1" applyFont="1" applyFill="1" applyBorder="1" applyAlignment="1" applyProtection="1">
      <alignment horizontal="right" vertical="center"/>
      <protection/>
    </xf>
    <xf numFmtId="0" fontId="8" fillId="38" borderId="20" xfId="0" applyNumberFormat="1" applyFont="1" applyFill="1" applyBorder="1" applyAlignment="1" applyProtection="1">
      <alignment horizontal="left" vertical="center"/>
      <protection/>
    </xf>
    <xf numFmtId="4" fontId="162" fillId="37" borderId="20" xfId="51" applyNumberFormat="1" applyFont="1" applyFill="1" applyBorder="1" applyAlignment="1" applyProtection="1">
      <alignment horizontal="left" vertical="center"/>
      <protection/>
    </xf>
    <xf numFmtId="0" fontId="47" fillId="34" borderId="21" xfId="51" applyFont="1" applyFill="1" applyBorder="1" applyAlignment="1" applyProtection="1">
      <alignment horizontal="right" vertical="center" wrapText="1"/>
      <protection/>
    </xf>
    <xf numFmtId="0" fontId="47" fillId="34" borderId="21" xfId="51" applyFont="1" applyFill="1" applyBorder="1" applyAlignment="1" applyProtection="1">
      <alignment horizontal="left" vertical="center" wrapText="1"/>
      <protection/>
    </xf>
    <xf numFmtId="0" fontId="47" fillId="0" borderId="28" xfId="51" applyFont="1" applyBorder="1" applyAlignment="1" applyProtection="1">
      <alignment horizontal="right" vertical="center" wrapText="1"/>
      <protection/>
    </xf>
    <xf numFmtId="0" fontId="47" fillId="0" borderId="28" xfId="51" applyFont="1" applyBorder="1" applyAlignment="1" applyProtection="1">
      <alignment horizontal="left" vertical="center" wrapText="1"/>
      <protection/>
    </xf>
    <xf numFmtId="0" fontId="47" fillId="0" borderId="21" xfId="51" applyFont="1" applyBorder="1" applyAlignment="1" applyProtection="1">
      <alignment horizontal="right" vertical="center" wrapText="1"/>
      <protection/>
    </xf>
    <xf numFmtId="0" fontId="47" fillId="0" borderId="21" xfId="51" applyFont="1" applyFill="1" applyBorder="1" applyAlignment="1" applyProtection="1">
      <alignment horizontal="left" vertical="center" wrapText="1"/>
      <protection/>
    </xf>
    <xf numFmtId="0" fontId="6" fillId="34" borderId="28" xfId="0" applyNumberFormat="1" applyFont="1" applyFill="1" applyBorder="1" applyAlignment="1" applyProtection="1">
      <alignment horizontal="left" vertical="center"/>
      <protection/>
    </xf>
    <xf numFmtId="0" fontId="6" fillId="34" borderId="27" xfId="0" applyNumberFormat="1" applyFont="1" applyFill="1" applyBorder="1" applyAlignment="1" applyProtection="1">
      <alignment horizontal="left" vertical="center"/>
      <protection/>
    </xf>
    <xf numFmtId="0" fontId="6" fillId="34" borderId="22" xfId="0" applyNumberFormat="1" applyFont="1" applyFill="1" applyBorder="1" applyAlignment="1" applyProtection="1">
      <alignment horizontal="left" vertical="center"/>
      <protection/>
    </xf>
    <xf numFmtId="0" fontId="6" fillId="34" borderId="24" xfId="0" applyNumberFormat="1" applyFont="1" applyFill="1" applyBorder="1" applyAlignment="1" applyProtection="1">
      <alignment horizontal="left" vertical="center"/>
      <protection/>
    </xf>
    <xf numFmtId="0" fontId="47" fillId="0" borderId="27" xfId="0" applyFont="1" applyFill="1" applyBorder="1" applyAlignment="1" applyProtection="1">
      <alignment horizontal="right" vertical="center"/>
      <protection/>
    </xf>
    <xf numFmtId="0" fontId="47" fillId="0" borderId="21" xfId="0" applyFont="1" applyFill="1" applyBorder="1" applyAlignment="1" applyProtection="1">
      <alignment horizontal="right" vertical="center"/>
      <protection/>
    </xf>
    <xf numFmtId="0" fontId="47" fillId="0" borderId="21" xfId="0" applyFont="1" applyFill="1" applyBorder="1" applyAlignment="1" applyProtection="1">
      <alignment vertical="center" wrapText="1"/>
      <protection/>
    </xf>
    <xf numFmtId="0" fontId="47" fillId="0" borderId="28" xfId="0" applyFont="1" applyBorder="1" applyAlignment="1" applyProtection="1">
      <alignment horizontal="right" vertical="center"/>
      <protection/>
    </xf>
    <xf numFmtId="0" fontId="47" fillId="0" borderId="28" xfId="0" applyFont="1" applyFill="1" applyBorder="1" applyAlignment="1" applyProtection="1">
      <alignment vertical="center" wrapText="1"/>
      <protection/>
    </xf>
    <xf numFmtId="0" fontId="47" fillId="0" borderId="28" xfId="0" applyFont="1" applyFill="1" applyBorder="1" applyAlignment="1" applyProtection="1">
      <alignment horizontal="right" vertical="center"/>
      <protection/>
    </xf>
    <xf numFmtId="0" fontId="49" fillId="0" borderId="27" xfId="0" applyFont="1" applyFill="1" applyBorder="1" applyAlignment="1" applyProtection="1">
      <alignment horizontal="right" vertical="center"/>
      <protection/>
    </xf>
    <xf numFmtId="0" fontId="49" fillId="0" borderId="27" xfId="0" applyFont="1" applyFill="1" applyBorder="1" applyAlignment="1" applyProtection="1">
      <alignment vertical="center" wrapText="1"/>
      <protection/>
    </xf>
    <xf numFmtId="0" fontId="49" fillId="0" borderId="21" xfId="0" applyFont="1" applyFill="1" applyBorder="1" applyAlignment="1" applyProtection="1">
      <alignment horizontal="right" vertical="center"/>
      <protection/>
    </xf>
    <xf numFmtId="0" fontId="49" fillId="0" borderId="21" xfId="0" applyFont="1" applyFill="1" applyBorder="1" applyAlignment="1" applyProtection="1">
      <alignment vertical="center" wrapText="1"/>
      <protection/>
    </xf>
    <xf numFmtId="0" fontId="47" fillId="0" borderId="27" xfId="0" applyFont="1" applyBorder="1" applyAlignment="1" applyProtection="1">
      <alignment horizontal="right" vertical="center"/>
      <protection/>
    </xf>
    <xf numFmtId="0" fontId="47" fillId="0" borderId="27" xfId="0" applyFont="1" applyBorder="1" applyAlignment="1" applyProtection="1">
      <alignment vertical="center" wrapText="1"/>
      <protection/>
    </xf>
    <xf numFmtId="0" fontId="47" fillId="0" borderId="21" xfId="0" applyFont="1" applyBorder="1" applyAlignment="1" applyProtection="1">
      <alignment horizontal="right" vertical="center"/>
      <protection/>
    </xf>
    <xf numFmtId="0" fontId="47" fillId="0" borderId="21" xfId="0" applyFont="1" applyBorder="1" applyAlignment="1" applyProtection="1">
      <alignment vertical="center" wrapText="1"/>
      <protection/>
    </xf>
    <xf numFmtId="0" fontId="47" fillId="0" borderId="22" xfId="0" applyFont="1" applyFill="1" applyBorder="1" applyAlignment="1" applyProtection="1">
      <alignment horizontal="right" vertical="center"/>
      <protection/>
    </xf>
    <xf numFmtId="0" fontId="47" fillId="0" borderId="22" xfId="0" applyFont="1" applyFill="1" applyBorder="1" applyAlignment="1" applyProtection="1">
      <alignment vertical="center" wrapText="1"/>
      <protection/>
    </xf>
    <xf numFmtId="0" fontId="6" fillId="38" borderId="20" xfId="0" applyFont="1" applyFill="1" applyBorder="1" applyAlignment="1" applyProtection="1">
      <alignment horizontal="left" vertical="center"/>
      <protection/>
    </xf>
    <xf numFmtId="0" fontId="6" fillId="38" borderId="20" xfId="0" applyFont="1" applyFill="1" applyBorder="1" applyAlignment="1" applyProtection="1">
      <alignment horizontal="left" vertical="center" wrapText="1"/>
      <protection/>
    </xf>
    <xf numFmtId="0" fontId="6" fillId="34" borderId="33" xfId="0" applyNumberFormat="1" applyFont="1" applyFill="1" applyBorder="1" applyAlignment="1" applyProtection="1">
      <alignment horizontal="left" vertical="center"/>
      <protection/>
    </xf>
    <xf numFmtId="0" fontId="6" fillId="0" borderId="33" xfId="0" applyFont="1" applyFill="1" applyBorder="1" applyAlignment="1" applyProtection="1">
      <alignment horizontal="left" vertical="center"/>
      <protection/>
    </xf>
    <xf numFmtId="0" fontId="6" fillId="34" borderId="34" xfId="0" applyNumberFormat="1" applyFont="1" applyFill="1" applyBorder="1" applyAlignment="1" applyProtection="1">
      <alignment horizontal="left" vertical="center"/>
      <protection/>
    </xf>
    <xf numFmtId="0" fontId="6" fillId="0" borderId="34" xfId="0" applyFont="1" applyFill="1" applyBorder="1" applyAlignment="1" applyProtection="1">
      <alignment horizontal="left" vertical="center"/>
      <protection/>
    </xf>
    <xf numFmtId="0" fontId="6" fillId="34" borderId="35" xfId="0" applyNumberFormat="1" applyFont="1" applyFill="1" applyBorder="1" applyAlignment="1" applyProtection="1">
      <alignment horizontal="left" vertical="center"/>
      <protection/>
    </xf>
    <xf numFmtId="0" fontId="6" fillId="0" borderId="35" xfId="0" applyFont="1" applyFill="1" applyBorder="1" applyAlignment="1" applyProtection="1">
      <alignment horizontal="left" vertical="center"/>
      <protection/>
    </xf>
    <xf numFmtId="0" fontId="6" fillId="34" borderId="36" xfId="0" applyNumberFormat="1" applyFont="1" applyFill="1" applyBorder="1" applyAlignment="1" applyProtection="1">
      <alignment horizontal="left" vertical="center"/>
      <protection/>
    </xf>
    <xf numFmtId="0" fontId="6" fillId="0" borderId="36" xfId="0" applyFont="1" applyFill="1" applyBorder="1" applyAlignment="1" applyProtection="1">
      <alignment horizontal="left" vertical="center"/>
      <protection/>
    </xf>
    <xf numFmtId="0" fontId="6" fillId="0" borderId="35" xfId="0" applyFont="1" applyFill="1" applyBorder="1" applyAlignment="1" applyProtection="1">
      <alignment horizontal="left" vertical="center" wrapText="1"/>
      <protection/>
    </xf>
    <xf numFmtId="4" fontId="163" fillId="37" borderId="28" xfId="51" applyNumberFormat="1" applyFont="1" applyFill="1" applyBorder="1" applyAlignment="1" applyProtection="1">
      <alignment horizontal="center" vertical="center"/>
      <protection/>
    </xf>
    <xf numFmtId="4" fontId="163" fillId="37" borderId="33" xfId="51" applyNumberFormat="1" applyFont="1" applyFill="1" applyBorder="1" applyAlignment="1" applyProtection="1">
      <alignment horizontal="center" vertical="center"/>
      <protection/>
    </xf>
    <xf numFmtId="4" fontId="163" fillId="37" borderId="22" xfId="51" applyNumberFormat="1" applyFont="1" applyFill="1" applyBorder="1" applyAlignment="1" applyProtection="1">
      <alignment horizontal="center" vertical="center"/>
      <protection/>
    </xf>
    <xf numFmtId="4" fontId="163" fillId="37" borderId="34" xfId="51" applyNumberFormat="1" applyFont="1" applyFill="1" applyBorder="1" applyAlignment="1" applyProtection="1">
      <alignment horizontal="center" vertical="center"/>
      <protection/>
    </xf>
    <xf numFmtId="0" fontId="6" fillId="34" borderId="33" xfId="0" applyNumberFormat="1" applyFont="1" applyFill="1" applyBorder="1" applyAlignment="1" applyProtection="1">
      <alignment horizontal="left" vertical="center" wrapText="1"/>
      <protection/>
    </xf>
    <xf numFmtId="0" fontId="6" fillId="34" borderId="37" xfId="0" applyNumberFormat="1" applyFont="1" applyFill="1" applyBorder="1" applyAlignment="1" applyProtection="1">
      <alignment horizontal="left" vertical="center"/>
      <protection/>
    </xf>
    <xf numFmtId="0" fontId="6" fillId="0" borderId="38" xfId="0" applyFont="1" applyFill="1" applyBorder="1" applyAlignment="1" applyProtection="1">
      <alignment horizontal="left" vertical="center"/>
      <protection/>
    </xf>
    <xf numFmtId="0" fontId="6" fillId="34" borderId="39" xfId="0" applyNumberFormat="1" applyFont="1" applyFill="1" applyBorder="1" applyAlignment="1" applyProtection="1">
      <alignment horizontal="left" vertical="center"/>
      <protection/>
    </xf>
    <xf numFmtId="4" fontId="47" fillId="0" borderId="39" xfId="51" applyNumberFormat="1" applyFont="1" applyFill="1" applyBorder="1" applyAlignment="1" applyProtection="1">
      <alignment horizontal="right" vertical="center"/>
      <protection/>
    </xf>
    <xf numFmtId="4" fontId="47" fillId="0" borderId="21" xfId="51" applyNumberFormat="1" applyFont="1" applyFill="1" applyBorder="1" applyAlignment="1" applyProtection="1">
      <alignment horizontal="left" vertical="center"/>
      <protection/>
    </xf>
    <xf numFmtId="4" fontId="47" fillId="0" borderId="33" xfId="51" applyNumberFormat="1" applyFont="1" applyFill="1" applyBorder="1" applyAlignment="1" applyProtection="1">
      <alignment horizontal="right" vertical="center"/>
      <protection/>
    </xf>
    <xf numFmtId="4" fontId="47" fillId="0" borderId="28" xfId="51" applyNumberFormat="1" applyFont="1" applyFill="1" applyBorder="1" applyAlignment="1" applyProtection="1">
      <alignment horizontal="left" vertical="center"/>
      <protection/>
    </xf>
    <xf numFmtId="4" fontId="47" fillId="0" borderId="40" xfId="51" applyNumberFormat="1" applyFont="1" applyFill="1" applyBorder="1" applyAlignment="1" applyProtection="1">
      <alignment horizontal="right" vertical="center"/>
      <protection/>
    </xf>
    <xf numFmtId="4" fontId="47" fillId="0" borderId="41" xfId="51" applyNumberFormat="1" applyFont="1" applyFill="1" applyBorder="1" applyAlignment="1" applyProtection="1">
      <alignment horizontal="left" vertical="center" wrapText="1"/>
      <protection/>
    </xf>
    <xf numFmtId="0" fontId="47" fillId="0" borderId="28" xfId="0" applyFont="1" applyBorder="1" applyAlignment="1" applyProtection="1">
      <alignment vertical="center" wrapText="1"/>
      <protection/>
    </xf>
    <xf numFmtId="0" fontId="48" fillId="34" borderId="40" xfId="0" applyNumberFormat="1" applyFont="1" applyFill="1" applyBorder="1" applyAlignment="1" applyProtection="1">
      <alignment horizontal="right" vertical="center"/>
      <protection/>
    </xf>
    <xf numFmtId="0" fontId="48" fillId="34" borderId="41" xfId="0" applyNumberFormat="1" applyFont="1" applyFill="1" applyBorder="1" applyAlignment="1" applyProtection="1">
      <alignment horizontal="left" vertical="center"/>
      <protection/>
    </xf>
    <xf numFmtId="4" fontId="47" fillId="0" borderId="30" xfId="51" applyNumberFormat="1" applyFont="1" applyFill="1" applyBorder="1" applyAlignment="1" applyProtection="1">
      <alignment horizontal="right" vertical="center"/>
      <protection locked="0"/>
    </xf>
    <xf numFmtId="0" fontId="47" fillId="34" borderId="35" xfId="51" applyFont="1" applyFill="1" applyBorder="1" applyAlignment="1" applyProtection="1">
      <alignment horizontal="right" vertical="center" wrapText="1"/>
      <protection/>
    </xf>
    <xf numFmtId="0" fontId="47" fillId="34" borderId="39" xfId="51" applyFont="1" applyFill="1" applyBorder="1" applyAlignment="1" applyProtection="1">
      <alignment horizontal="right" vertical="center" wrapText="1"/>
      <protection/>
    </xf>
    <xf numFmtId="4" fontId="47" fillId="0" borderId="31" xfId="51" applyNumberFormat="1" applyFont="1" applyFill="1" applyBorder="1" applyAlignment="1" applyProtection="1">
      <alignment horizontal="right" vertical="center"/>
      <protection locked="0"/>
    </xf>
    <xf numFmtId="0" fontId="47" fillId="0" borderId="33" xfId="51" applyFont="1" applyBorder="1" applyAlignment="1" applyProtection="1">
      <alignment horizontal="right" vertical="center"/>
      <protection/>
    </xf>
    <xf numFmtId="0" fontId="47" fillId="0" borderId="28" xfId="51" applyFont="1" applyBorder="1" applyAlignment="1" applyProtection="1">
      <alignment vertical="center" wrapText="1"/>
      <protection/>
    </xf>
    <xf numFmtId="0" fontId="47" fillId="0" borderId="34" xfId="51" applyFont="1" applyBorder="1" applyAlignment="1" applyProtection="1">
      <alignment horizontal="right" vertical="center"/>
      <protection/>
    </xf>
    <xf numFmtId="0" fontId="47" fillId="0" borderId="35" xfId="51" applyFont="1" applyBorder="1" applyAlignment="1" applyProtection="1">
      <alignment horizontal="right" vertical="center"/>
      <protection/>
    </xf>
    <xf numFmtId="0" fontId="48" fillId="34" borderId="22" xfId="0" applyFont="1" applyFill="1" applyBorder="1" applyAlignment="1" applyProtection="1">
      <alignment vertical="center"/>
      <protection/>
    </xf>
    <xf numFmtId="0" fontId="3" fillId="39" borderId="42" xfId="0" applyNumberFormat="1" applyFont="1" applyFill="1" applyBorder="1" applyAlignment="1" applyProtection="1">
      <alignment horizontal="left" vertical="center"/>
      <protection/>
    </xf>
    <xf numFmtId="0" fontId="3" fillId="39" borderId="20" xfId="0" applyNumberFormat="1" applyFont="1" applyFill="1" applyBorder="1" applyAlignment="1" applyProtection="1">
      <alignment horizontal="left" vertical="center"/>
      <protection/>
    </xf>
    <xf numFmtId="4" fontId="3" fillId="37" borderId="43" xfId="51" applyNumberFormat="1" applyFont="1" applyFill="1" applyBorder="1" applyAlignment="1" applyProtection="1">
      <alignment horizontal="right" vertical="center"/>
      <protection/>
    </xf>
    <xf numFmtId="0" fontId="9" fillId="33" borderId="0" xfId="0" applyFont="1" applyFill="1" applyAlignment="1" applyProtection="1">
      <alignment vertical="center"/>
      <protection/>
    </xf>
    <xf numFmtId="0" fontId="9" fillId="33" borderId="0" xfId="0" applyFont="1" applyFill="1" applyAlignment="1" applyProtection="1">
      <alignment/>
      <protection/>
    </xf>
    <xf numFmtId="0" fontId="9" fillId="33" borderId="0" xfId="0" applyFont="1" applyFill="1" applyAlignment="1" applyProtection="1">
      <alignment wrapText="1"/>
      <protection/>
    </xf>
    <xf numFmtId="0" fontId="4" fillId="40" borderId="0" xfId="0" applyFont="1" applyFill="1" applyAlignment="1" applyProtection="1">
      <alignment/>
      <protection/>
    </xf>
    <xf numFmtId="165" fontId="10" fillId="33" borderId="0" xfId="0" applyNumberFormat="1" applyFont="1" applyFill="1" applyAlignment="1" applyProtection="1">
      <alignment/>
      <protection/>
    </xf>
    <xf numFmtId="0" fontId="6" fillId="39" borderId="27" xfId="0" applyNumberFormat="1" applyFont="1" applyFill="1" applyBorder="1" applyAlignment="1" applyProtection="1">
      <alignment horizontal="left" vertical="center"/>
      <protection/>
    </xf>
    <xf numFmtId="0" fontId="47" fillId="34" borderId="27" xfId="51" applyFont="1" applyFill="1" applyBorder="1" applyAlignment="1" applyProtection="1">
      <alignment horizontal="right" vertical="center"/>
      <protection/>
    </xf>
    <xf numFmtId="0" fontId="47" fillId="34" borderId="27" xfId="51" applyFont="1" applyFill="1" applyBorder="1" applyAlignment="1" applyProtection="1">
      <alignment vertical="center" wrapText="1"/>
      <protection/>
    </xf>
    <xf numFmtId="0" fontId="164" fillId="34" borderId="27" xfId="51" applyFont="1" applyFill="1" applyBorder="1" applyProtection="1">
      <alignment/>
      <protection/>
    </xf>
    <xf numFmtId="4" fontId="165" fillId="37" borderId="27" xfId="51" applyNumberFormat="1" applyFont="1" applyFill="1" applyBorder="1" applyAlignment="1" applyProtection="1">
      <alignment horizontal="right" vertical="center"/>
      <protection/>
    </xf>
    <xf numFmtId="4" fontId="166" fillId="34" borderId="27" xfId="51" applyNumberFormat="1" applyFont="1" applyFill="1" applyBorder="1" applyAlignment="1" applyProtection="1">
      <alignment horizontal="right" vertical="center"/>
      <protection/>
    </xf>
    <xf numFmtId="0" fontId="163" fillId="39" borderId="27" xfId="51" applyNumberFormat="1" applyFont="1" applyFill="1" applyBorder="1" applyAlignment="1" applyProtection="1">
      <alignment horizontal="left" vertical="center"/>
      <protection/>
    </xf>
    <xf numFmtId="4" fontId="163" fillId="39" borderId="27" xfId="51" applyNumberFormat="1" applyFont="1" applyFill="1" applyBorder="1" applyAlignment="1" applyProtection="1">
      <alignment horizontal="left" vertical="center"/>
      <protection/>
    </xf>
    <xf numFmtId="0" fontId="167" fillId="34" borderId="27" xfId="0" applyFont="1" applyFill="1" applyBorder="1" applyAlignment="1" applyProtection="1">
      <alignment horizontal="right" vertical="center"/>
      <protection/>
    </xf>
    <xf numFmtId="0" fontId="167" fillId="34" borderId="27" xfId="0" applyFont="1" applyFill="1" applyBorder="1" applyAlignment="1" applyProtection="1">
      <alignment vertical="center" wrapText="1"/>
      <protection/>
    </xf>
    <xf numFmtId="4" fontId="47" fillId="34" borderId="27" xfId="51" applyNumberFormat="1" applyFont="1" applyFill="1" applyBorder="1" applyAlignment="1" applyProtection="1">
      <alignment horizontal="right" vertical="center"/>
      <protection/>
    </xf>
    <xf numFmtId="0" fontId="47" fillId="34" borderId="27" xfId="0" applyFont="1" applyFill="1" applyBorder="1" applyAlignment="1" applyProtection="1">
      <alignment vertical="center" wrapText="1"/>
      <protection/>
    </xf>
    <xf numFmtId="0" fontId="47" fillId="34" borderId="27" xfId="0" applyFont="1" applyFill="1" applyBorder="1" applyAlignment="1" applyProtection="1">
      <alignment horizontal="right" vertical="center"/>
      <protection/>
    </xf>
    <xf numFmtId="0" fontId="3" fillId="39" borderId="27" xfId="51" applyNumberFormat="1" applyFont="1" applyFill="1" applyBorder="1" applyAlignment="1" applyProtection="1">
      <alignment horizontal="left" vertical="center"/>
      <protection/>
    </xf>
    <xf numFmtId="0" fontId="49" fillId="34" borderId="27" xfId="51" applyFont="1" applyFill="1" applyBorder="1" applyAlignment="1" applyProtection="1">
      <alignment horizontal="right"/>
      <protection/>
    </xf>
    <xf numFmtId="0" fontId="38" fillId="34" borderId="27" xfId="51" applyFont="1" applyFill="1" applyBorder="1" applyProtection="1">
      <alignment/>
      <protection/>
    </xf>
    <xf numFmtId="4" fontId="3" fillId="39" borderId="27" xfId="51" applyNumberFormat="1" applyFont="1" applyFill="1" applyBorder="1" applyAlignment="1" applyProtection="1">
      <alignment horizontal="left" vertical="center"/>
      <protection/>
    </xf>
    <xf numFmtId="0" fontId="167" fillId="34" borderId="27" xfId="51" applyFont="1" applyFill="1" applyBorder="1" applyAlignment="1" applyProtection="1">
      <alignment horizontal="right" vertical="center"/>
      <protection/>
    </xf>
    <xf numFmtId="0" fontId="6" fillId="39" borderId="27" xfId="0" applyFont="1" applyFill="1" applyBorder="1" applyAlignment="1" applyProtection="1">
      <alignment horizontal="left" vertical="center"/>
      <protection/>
    </xf>
    <xf numFmtId="0" fontId="3" fillId="39" borderId="27" xfId="51" applyFont="1" applyFill="1" applyBorder="1" applyAlignment="1" applyProtection="1">
      <alignment horizontal="right"/>
      <protection/>
    </xf>
    <xf numFmtId="0" fontId="3" fillId="39" borderId="27" xfId="0" applyFont="1" applyFill="1" applyBorder="1" applyAlignment="1" applyProtection="1">
      <alignment horizontal="left" vertical="center"/>
      <protection/>
    </xf>
    <xf numFmtId="0" fontId="3" fillId="39" borderId="27" xfId="0" applyFont="1" applyFill="1" applyBorder="1" applyAlignment="1" applyProtection="1">
      <alignment vertical="center" wrapText="1"/>
      <protection/>
    </xf>
    <xf numFmtId="0" fontId="6" fillId="39" borderId="27" xfId="0" applyFont="1" applyFill="1" applyBorder="1" applyAlignment="1" applyProtection="1">
      <alignment horizontal="left" vertical="center" wrapText="1"/>
      <protection/>
    </xf>
    <xf numFmtId="4" fontId="168" fillId="37" borderId="27" xfId="51" applyNumberFormat="1" applyFont="1" applyFill="1" applyBorder="1" applyAlignment="1" applyProtection="1">
      <alignment horizontal="right" vertical="center"/>
      <protection/>
    </xf>
    <xf numFmtId="0" fontId="163" fillId="39" borderId="27" xfId="51" applyFont="1" applyFill="1" applyBorder="1" applyProtection="1">
      <alignment/>
      <protection/>
    </xf>
    <xf numFmtId="0" fontId="6" fillId="39" borderId="27" xfId="0" applyFont="1" applyFill="1" applyBorder="1" applyAlignment="1" applyProtection="1">
      <alignment horizontal="center" vertical="center"/>
      <protection/>
    </xf>
    <xf numFmtId="0" fontId="163" fillId="39" borderId="37" xfId="51" applyFont="1" applyFill="1" applyBorder="1" applyProtection="1">
      <alignment/>
      <protection/>
    </xf>
    <xf numFmtId="0" fontId="169" fillId="34" borderId="44" xfId="0" applyFont="1" applyFill="1" applyBorder="1" applyAlignment="1" applyProtection="1">
      <alignment vertical="center" wrapText="1"/>
      <protection/>
    </xf>
    <xf numFmtId="0" fontId="169" fillId="34" borderId="45" xfId="0" applyFont="1" applyFill="1" applyBorder="1" applyAlignment="1" applyProtection="1">
      <alignment vertical="center" wrapText="1"/>
      <protection/>
    </xf>
    <xf numFmtId="0" fontId="170" fillId="0" borderId="46" xfId="0" applyFont="1" applyBorder="1" applyAlignment="1">
      <alignment horizontal="left" vertical="center" wrapText="1"/>
    </xf>
    <xf numFmtId="0" fontId="47" fillId="0" borderId="0" xfId="51" applyFont="1" applyFill="1" applyBorder="1" applyAlignment="1" applyProtection="1">
      <alignment horizontal="right" vertical="center"/>
      <protection/>
    </xf>
    <xf numFmtId="0" fontId="47" fillId="0" borderId="0" xfId="51" applyFont="1" applyFill="1" applyBorder="1" applyAlignment="1" applyProtection="1">
      <alignment vertical="center" wrapText="1"/>
      <protection/>
    </xf>
    <xf numFmtId="0" fontId="171" fillId="0" borderId="0" xfId="0" applyFont="1" applyFill="1" applyBorder="1" applyAlignment="1" applyProtection="1">
      <alignment horizontal="right" vertical="center"/>
      <protection/>
    </xf>
    <xf numFmtId="0" fontId="171" fillId="0" borderId="0" xfId="0" applyFont="1" applyFill="1" applyBorder="1" applyAlignment="1" applyProtection="1">
      <alignment vertical="center" wrapText="1"/>
      <protection/>
    </xf>
    <xf numFmtId="4" fontId="166" fillId="0" borderId="0" xfId="51" applyNumberFormat="1" applyFont="1" applyFill="1" applyBorder="1" applyAlignment="1" applyProtection="1">
      <alignment horizontal="center" vertical="center"/>
      <protection locked="0"/>
    </xf>
    <xf numFmtId="0" fontId="47" fillId="0" borderId="0" xfId="51" applyFont="1" applyFill="1" applyBorder="1" applyAlignment="1" applyProtection="1">
      <alignment vertical="center"/>
      <protection/>
    </xf>
    <xf numFmtId="0" fontId="38" fillId="0" borderId="0" xfId="51" applyFont="1" applyFill="1" applyBorder="1" applyAlignment="1" applyProtection="1">
      <alignment vertical="center" wrapText="1"/>
      <protection/>
    </xf>
    <xf numFmtId="0" fontId="38" fillId="0" borderId="0" xfId="51" applyFont="1" applyFill="1" applyBorder="1" applyAlignment="1" applyProtection="1">
      <alignment horizontal="right" vertical="center" wrapText="1"/>
      <protection/>
    </xf>
    <xf numFmtId="0" fontId="172" fillId="0" borderId="0" xfId="0" applyFont="1" applyAlignment="1">
      <alignment horizontal="center" vertical="center"/>
    </xf>
    <xf numFmtId="0" fontId="173" fillId="0" borderId="0" xfId="0" applyFont="1" applyAlignment="1">
      <alignment/>
    </xf>
    <xf numFmtId="4" fontId="38" fillId="0" borderId="0" xfId="51" applyNumberFormat="1" applyFont="1" applyFill="1" applyBorder="1" applyAlignment="1" applyProtection="1">
      <alignment horizontal="left" vertical="center"/>
      <protection/>
    </xf>
    <xf numFmtId="0" fontId="174" fillId="0" borderId="0" xfId="0" applyFont="1" applyFill="1" applyBorder="1" applyAlignment="1" applyProtection="1">
      <alignment/>
      <protection/>
    </xf>
    <xf numFmtId="0" fontId="175" fillId="0" borderId="0" xfId="0" applyFont="1" applyFill="1" applyBorder="1" applyAlignment="1">
      <alignment/>
    </xf>
    <xf numFmtId="0" fontId="173" fillId="0" borderId="0" xfId="0" applyFont="1" applyFill="1" applyBorder="1" applyAlignment="1">
      <alignment/>
    </xf>
    <xf numFmtId="0" fontId="176" fillId="0" borderId="0" xfId="0" applyFont="1" applyFill="1" applyBorder="1" applyAlignment="1" applyProtection="1">
      <alignment vertical="center" wrapText="1"/>
      <protection/>
    </xf>
    <xf numFmtId="0" fontId="177" fillId="0" borderId="0" xfId="51" applyFont="1" applyFill="1" applyBorder="1" applyAlignment="1" applyProtection="1">
      <alignment horizontal="left" vertical="center"/>
      <protection/>
    </xf>
    <xf numFmtId="2" fontId="177" fillId="0" borderId="0" xfId="0" applyNumberFormat="1" applyFont="1" applyFill="1" applyBorder="1" applyAlignment="1" applyProtection="1">
      <alignment horizontal="center" vertical="center"/>
      <protection/>
    </xf>
    <xf numFmtId="0" fontId="177" fillId="0" borderId="0" xfId="0" applyNumberFormat="1" applyFont="1" applyFill="1" applyBorder="1" applyAlignment="1" applyProtection="1">
      <alignment horizontal="center" vertical="center"/>
      <protection/>
    </xf>
    <xf numFmtId="0" fontId="9" fillId="34" borderId="0" xfId="0" applyFont="1" applyFill="1" applyBorder="1" applyAlignment="1" applyProtection="1">
      <alignment/>
      <protection/>
    </xf>
    <xf numFmtId="0" fontId="178" fillId="0" borderId="20" xfId="0" applyFont="1" applyBorder="1" applyAlignment="1">
      <alignment horizontal="center" vertical="center" wrapText="1"/>
    </xf>
    <xf numFmtId="0" fontId="170" fillId="0" borderId="41" xfId="0" applyFont="1" applyBorder="1" applyAlignment="1">
      <alignment horizontal="left" vertical="center" wrapText="1"/>
    </xf>
    <xf numFmtId="0" fontId="170" fillId="0" borderId="41" xfId="0" applyFont="1" applyBorder="1" applyAlignment="1">
      <alignment vertical="center" wrapText="1"/>
    </xf>
    <xf numFmtId="0" fontId="170" fillId="0" borderId="27" xfId="0" applyFont="1" applyBorder="1" applyAlignment="1">
      <alignment horizontal="left" vertical="center" wrapText="1"/>
    </xf>
    <xf numFmtId="0" fontId="170" fillId="0" borderId="27" xfId="0" applyFont="1" applyBorder="1" applyAlignment="1">
      <alignment vertical="center" wrapText="1"/>
    </xf>
    <xf numFmtId="0" fontId="179" fillId="0" borderId="27" xfId="0" applyFont="1" applyBorder="1" applyAlignment="1">
      <alignment horizontal="left" vertical="center" wrapText="1"/>
    </xf>
    <xf numFmtId="0" fontId="170" fillId="0" borderId="37" xfId="0" applyFont="1" applyBorder="1" applyAlignment="1">
      <alignment vertical="center" wrapText="1"/>
    </xf>
    <xf numFmtId="43" fontId="47" fillId="0" borderId="27" xfId="46" applyFont="1" applyBorder="1" applyAlignment="1" applyProtection="1">
      <alignment horizontal="right"/>
      <protection locked="0"/>
    </xf>
    <xf numFmtId="43" fontId="47" fillId="0" borderId="27" xfId="46" applyFont="1" applyFill="1" applyBorder="1" applyAlignment="1" applyProtection="1">
      <alignment horizontal="right" vertical="center"/>
      <protection locked="0"/>
    </xf>
    <xf numFmtId="43" fontId="47" fillId="0" borderId="21" xfId="46" applyFont="1" applyFill="1" applyBorder="1" applyAlignment="1" applyProtection="1">
      <alignment horizontal="right" vertical="center"/>
      <protection locked="0"/>
    </xf>
    <xf numFmtId="43" fontId="6" fillId="38" borderId="20" xfId="46" applyFont="1" applyFill="1" applyBorder="1" applyAlignment="1" applyProtection="1">
      <alignment horizontal="right" vertical="center" wrapText="1"/>
      <protection/>
    </xf>
    <xf numFmtId="43" fontId="47" fillId="0" borderId="28" xfId="46" applyFont="1" applyFill="1" applyBorder="1" applyAlignment="1" applyProtection="1">
      <alignment horizontal="right" vertical="center"/>
      <protection locked="0"/>
    </xf>
    <xf numFmtId="43" fontId="50" fillId="37" borderId="28" xfId="46" applyFont="1" applyFill="1" applyBorder="1" applyAlignment="1" applyProtection="1">
      <alignment horizontal="right" vertical="center"/>
      <protection/>
    </xf>
    <xf numFmtId="43" fontId="50" fillId="37" borderId="27" xfId="46" applyFont="1" applyFill="1" applyBorder="1" applyAlignment="1" applyProtection="1">
      <alignment horizontal="right" vertical="center"/>
      <protection/>
    </xf>
    <xf numFmtId="43" fontId="50" fillId="0" borderId="27" xfId="46" applyFont="1" applyFill="1" applyBorder="1" applyAlignment="1" applyProtection="1">
      <alignment horizontal="right" vertical="center"/>
      <protection locked="0"/>
    </xf>
    <xf numFmtId="43" fontId="50" fillId="37" borderId="21" xfId="46" applyFont="1" applyFill="1" applyBorder="1" applyAlignment="1" applyProtection="1">
      <alignment horizontal="right" vertical="center"/>
      <protection/>
    </xf>
    <xf numFmtId="43" fontId="47" fillId="0" borderId="22" xfId="46" applyFont="1" applyFill="1" applyBorder="1" applyAlignment="1" applyProtection="1">
      <alignment horizontal="right" vertical="center"/>
      <protection locked="0"/>
    </xf>
    <xf numFmtId="43" fontId="50" fillId="37" borderId="22" xfId="46" applyFont="1" applyFill="1" applyBorder="1" applyAlignment="1" applyProtection="1">
      <alignment horizontal="right" vertical="center"/>
      <protection/>
    </xf>
    <xf numFmtId="4" fontId="3" fillId="39" borderId="20" xfId="51" applyNumberFormat="1" applyFont="1" applyFill="1" applyBorder="1" applyAlignment="1" applyProtection="1">
      <alignment horizontal="right" vertical="center"/>
      <protection/>
    </xf>
    <xf numFmtId="4" fontId="3" fillId="39" borderId="24" xfId="51" applyNumberFormat="1" applyFont="1" applyFill="1" applyBorder="1" applyAlignment="1" applyProtection="1">
      <alignment horizontal="right" vertical="center"/>
      <protection/>
    </xf>
    <xf numFmtId="43" fontId="168" fillId="37" borderId="28" xfId="46" applyFont="1" applyFill="1" applyBorder="1" applyAlignment="1" applyProtection="1">
      <alignment horizontal="right" vertical="center"/>
      <protection/>
    </xf>
    <xf numFmtId="43" fontId="168" fillId="37" borderId="22" xfId="46" applyFont="1" applyFill="1" applyBorder="1" applyAlignment="1" applyProtection="1">
      <alignment horizontal="right" vertical="center"/>
      <protection/>
    </xf>
    <xf numFmtId="0" fontId="3" fillId="39" borderId="20" xfId="0" applyNumberFormat="1" applyFont="1" applyFill="1" applyBorder="1" applyAlignment="1" applyProtection="1">
      <alignment horizontal="left" vertical="center" wrapText="1"/>
      <protection/>
    </xf>
    <xf numFmtId="43" fontId="163" fillId="39" borderId="27" xfId="46" applyFont="1" applyFill="1" applyBorder="1" applyAlignment="1" applyProtection="1">
      <alignment horizontal="right" vertical="center"/>
      <protection/>
    </xf>
    <xf numFmtId="43" fontId="6" fillId="39" borderId="27" xfId="46" applyFont="1" applyFill="1" applyBorder="1" applyAlignment="1" applyProtection="1">
      <alignment horizontal="center" vertical="center"/>
      <protection/>
    </xf>
    <xf numFmtId="166" fontId="3" fillId="39" borderId="20" xfId="46" applyNumberFormat="1" applyFont="1" applyFill="1" applyBorder="1" applyAlignment="1" applyProtection="1">
      <alignment horizontal="right" vertical="center" wrapText="1"/>
      <protection/>
    </xf>
    <xf numFmtId="166" fontId="6" fillId="38" borderId="20" xfId="46" applyNumberFormat="1" applyFont="1" applyFill="1" applyBorder="1" applyAlignment="1" applyProtection="1">
      <alignment horizontal="right" vertical="center" wrapText="1"/>
      <protection/>
    </xf>
    <xf numFmtId="166" fontId="6" fillId="38" borderId="20" xfId="46" applyNumberFormat="1" applyFont="1" applyFill="1" applyBorder="1" applyAlignment="1" applyProtection="1">
      <alignment horizontal="right" vertical="center"/>
      <protection/>
    </xf>
    <xf numFmtId="166" fontId="47" fillId="41" borderId="28" xfId="46" applyNumberFormat="1" applyFont="1" applyFill="1" applyBorder="1" applyAlignment="1" applyProtection="1">
      <alignment horizontal="right" vertical="center"/>
      <protection/>
    </xf>
    <xf numFmtId="166" fontId="47" fillId="41" borderId="27" xfId="46" applyNumberFormat="1" applyFont="1" applyFill="1" applyBorder="1" applyAlignment="1" applyProtection="1">
      <alignment horizontal="right" vertical="center"/>
      <protection/>
    </xf>
    <xf numFmtId="166" fontId="47" fillId="41" borderId="21" xfId="46" applyNumberFormat="1" applyFont="1" applyFill="1" applyBorder="1" applyAlignment="1" applyProtection="1">
      <alignment horizontal="right" vertical="center"/>
      <protection/>
    </xf>
    <xf numFmtId="166" fontId="47" fillId="0" borderId="22" xfId="46" applyNumberFormat="1" applyFont="1" applyFill="1" applyBorder="1" applyAlignment="1" applyProtection="1">
      <alignment horizontal="right" vertical="center"/>
      <protection locked="0"/>
    </xf>
    <xf numFmtId="166" fontId="47" fillId="41" borderId="22" xfId="46" applyNumberFormat="1" applyFont="1" applyFill="1" applyBorder="1" applyAlignment="1" applyProtection="1">
      <alignment horizontal="right" vertical="center"/>
      <protection/>
    </xf>
    <xf numFmtId="0" fontId="170" fillId="0" borderId="37" xfId="0" applyFont="1" applyBorder="1" applyAlignment="1">
      <alignment horizontal="left" vertical="center" wrapText="1"/>
    </xf>
    <xf numFmtId="0" fontId="50" fillId="0" borderId="27" xfId="0" applyFont="1" applyBorder="1" applyAlignment="1">
      <alignment vertical="center" wrapText="1"/>
    </xf>
    <xf numFmtId="0" fontId="50" fillId="0" borderId="27" xfId="0" applyFont="1" applyBorder="1" applyAlignment="1">
      <alignment horizontal="left" vertical="center" wrapText="1"/>
    </xf>
    <xf numFmtId="0" fontId="9" fillId="34" borderId="47" xfId="0" applyFont="1" applyFill="1" applyBorder="1" applyAlignment="1" applyProtection="1">
      <alignment horizontal="center" vertical="top"/>
      <protection/>
    </xf>
    <xf numFmtId="0" fontId="55" fillId="0" borderId="27" xfId="0" applyFont="1" applyFill="1" applyBorder="1" applyAlignment="1" applyProtection="1">
      <alignment/>
      <protection/>
    </xf>
    <xf numFmtId="0" fontId="48" fillId="0" borderId="27" xfId="0" applyFont="1" applyFill="1" applyBorder="1" applyAlignment="1" applyProtection="1">
      <alignment/>
      <protection/>
    </xf>
    <xf numFmtId="4" fontId="180" fillId="0" borderId="0" xfId="51" applyNumberFormat="1" applyFont="1" applyFill="1" applyBorder="1" applyAlignment="1" applyProtection="1">
      <alignment horizontal="center" vertical="center"/>
      <protection/>
    </xf>
    <xf numFmtId="0" fontId="28" fillId="34" borderId="0" xfId="0" applyFont="1" applyFill="1" applyBorder="1" applyAlignment="1" applyProtection="1">
      <alignment horizontal="right" vertical="center"/>
      <protection/>
    </xf>
    <xf numFmtId="4" fontId="33" fillId="34" borderId="0" xfId="0" applyNumberFormat="1" applyFont="1" applyFill="1" applyBorder="1" applyAlignment="1" applyProtection="1">
      <alignment horizontal="center" vertical="center"/>
      <protection/>
    </xf>
    <xf numFmtId="4" fontId="47" fillId="0" borderId="35" xfId="51" applyNumberFormat="1" applyFont="1" applyFill="1" applyBorder="1" applyAlignment="1" applyProtection="1">
      <alignment horizontal="right" vertical="center"/>
      <protection/>
    </xf>
    <xf numFmtId="0" fontId="47" fillId="0" borderId="48" xfId="51" applyNumberFormat="1" applyFont="1" applyFill="1" applyBorder="1" applyAlignment="1" applyProtection="1">
      <alignment horizontal="right" vertical="center"/>
      <protection/>
    </xf>
    <xf numFmtId="0" fontId="47" fillId="0" borderId="37" xfId="0" applyFont="1" applyFill="1" applyBorder="1" applyAlignment="1" applyProtection="1">
      <alignment vertical="center" wrapText="1"/>
      <protection/>
    </xf>
    <xf numFmtId="0" fontId="170" fillId="0" borderId="49" xfId="0" applyFont="1" applyBorder="1" applyAlignment="1">
      <alignment horizontal="left" vertical="center" wrapText="1"/>
    </xf>
    <xf numFmtId="0" fontId="170" fillId="0" borderId="50" xfId="0" applyFont="1" applyBorder="1" applyAlignment="1">
      <alignment horizontal="left" vertical="center" wrapText="1"/>
    </xf>
    <xf numFmtId="0" fontId="170" fillId="0" borderId="28" xfId="0" applyFont="1" applyBorder="1" applyAlignment="1">
      <alignment horizontal="left" vertical="center" wrapText="1"/>
    </xf>
    <xf numFmtId="0" fontId="170" fillId="0" borderId="29" xfId="0" applyFont="1" applyBorder="1" applyAlignment="1">
      <alignment horizontal="left" vertical="center" wrapText="1"/>
    </xf>
    <xf numFmtId="0" fontId="170" fillId="0" borderId="21" xfId="0" applyFont="1" applyBorder="1" applyAlignment="1">
      <alignment horizontal="left" vertical="center" wrapText="1"/>
    </xf>
    <xf numFmtId="0" fontId="170" fillId="0" borderId="31" xfId="0" applyFont="1" applyBorder="1" applyAlignment="1">
      <alignment horizontal="left" vertical="center" wrapText="1"/>
    </xf>
    <xf numFmtId="0" fontId="170" fillId="0" borderId="30" xfId="0" applyFont="1" applyBorder="1" applyAlignment="1">
      <alignment horizontal="left" vertical="center" wrapText="1"/>
    </xf>
    <xf numFmtId="0" fontId="170" fillId="0" borderId="51" xfId="0" applyFont="1" applyBorder="1" applyAlignment="1">
      <alignment horizontal="left" vertical="center" wrapText="1"/>
    </xf>
    <xf numFmtId="0" fontId="170" fillId="0" borderId="22" xfId="0" applyFont="1" applyBorder="1" applyAlignment="1">
      <alignment horizontal="left" vertical="center" wrapText="1"/>
    </xf>
    <xf numFmtId="0" fontId="8" fillId="0" borderId="0" xfId="0" applyFont="1" applyAlignment="1" applyProtection="1">
      <alignment/>
      <protection/>
    </xf>
    <xf numFmtId="1" fontId="7" fillId="34" borderId="26" xfId="0" applyNumberFormat="1" applyFont="1" applyFill="1" applyBorder="1" applyAlignment="1" applyProtection="1">
      <alignment horizontal="center"/>
      <protection/>
    </xf>
    <xf numFmtId="49" fontId="7" fillId="34" borderId="26" xfId="0" applyNumberFormat="1" applyFont="1" applyFill="1" applyBorder="1" applyAlignment="1" applyProtection="1">
      <alignment horizontal="center" vertical="center" wrapText="1"/>
      <protection/>
    </xf>
    <xf numFmtId="0" fontId="7" fillId="34" borderId="52" xfId="0" applyFont="1" applyFill="1" applyBorder="1" applyAlignment="1" applyProtection="1">
      <alignment horizontal="center"/>
      <protection/>
    </xf>
    <xf numFmtId="0" fontId="7" fillId="34" borderId="26" xfId="0" applyFont="1" applyFill="1" applyBorder="1" applyAlignment="1" applyProtection="1">
      <alignment horizontal="center"/>
      <protection/>
    </xf>
    <xf numFmtId="2" fontId="47" fillId="34" borderId="53" xfId="0" applyNumberFormat="1" applyFont="1" applyFill="1" applyBorder="1" applyAlignment="1" applyProtection="1">
      <alignment horizontal="right" vertical="center"/>
      <protection locked="0"/>
    </xf>
    <xf numFmtId="4" fontId="47" fillId="0" borderId="29" xfId="51" applyNumberFormat="1" applyFont="1" applyFill="1" applyBorder="1" applyAlignment="1" applyProtection="1">
      <alignment horizontal="right" vertical="center"/>
      <protection locked="0"/>
    </xf>
    <xf numFmtId="2" fontId="47" fillId="0" borderId="27" xfId="0" applyNumberFormat="1" applyFont="1" applyBorder="1" applyAlignment="1" applyProtection="1">
      <alignment horizontal="right"/>
      <protection locked="0"/>
    </xf>
    <xf numFmtId="2" fontId="47" fillId="0" borderId="22" xfId="0" applyNumberFormat="1" applyFont="1" applyBorder="1" applyAlignment="1" applyProtection="1">
      <alignment horizontal="right"/>
      <protection locked="0"/>
    </xf>
    <xf numFmtId="2" fontId="47" fillId="0" borderId="22" xfId="0" applyNumberFormat="1" applyFont="1" applyBorder="1" applyAlignment="1" applyProtection="1">
      <alignment horizontal="right" vertical="center"/>
      <protection locked="0"/>
    </xf>
    <xf numFmtId="4" fontId="163" fillId="39" borderId="27" xfId="51" applyNumberFormat="1" applyFont="1" applyFill="1" applyBorder="1" applyAlignment="1" applyProtection="1">
      <alignment horizontal="right" vertical="center"/>
      <protection/>
    </xf>
    <xf numFmtId="166" fontId="163" fillId="39" borderId="27" xfId="46" applyNumberFormat="1" applyFont="1" applyFill="1" applyBorder="1" applyAlignment="1" applyProtection="1">
      <alignment horizontal="right" vertical="center"/>
      <protection/>
    </xf>
    <xf numFmtId="43" fontId="163" fillId="39" borderId="37" xfId="46" applyFont="1" applyFill="1" applyBorder="1" applyAlignment="1" applyProtection="1">
      <alignment horizontal="right" vertical="center"/>
      <protection/>
    </xf>
    <xf numFmtId="0" fontId="47" fillId="34" borderId="27" xfId="51" applyFont="1" applyFill="1" applyBorder="1" applyAlignment="1" applyProtection="1">
      <alignment horizontal="right"/>
      <protection/>
    </xf>
    <xf numFmtId="0" fontId="31" fillId="0" borderId="26" xfId="0" applyFont="1" applyFill="1" applyBorder="1" applyAlignment="1" applyProtection="1">
      <alignment horizontal="center" vertical="center"/>
      <protection locked="0"/>
    </xf>
    <xf numFmtId="0" fontId="2" fillId="0" borderId="0" xfId="0" applyFont="1" applyFill="1" applyBorder="1" applyAlignment="1" applyProtection="1">
      <alignment/>
      <protection/>
    </xf>
    <xf numFmtId="0" fontId="2" fillId="0" borderId="17" xfId="0" applyFont="1" applyFill="1" applyBorder="1" applyAlignment="1" applyProtection="1">
      <alignment/>
      <protection/>
    </xf>
    <xf numFmtId="0" fontId="31" fillId="0" borderId="0" xfId="0" applyFont="1" applyFill="1" applyBorder="1" applyAlignment="1" applyProtection="1">
      <alignment/>
      <protection/>
    </xf>
    <xf numFmtId="0" fontId="31" fillId="0" borderId="17" xfId="0" applyFont="1" applyFill="1" applyBorder="1" applyAlignment="1" applyProtection="1">
      <alignment/>
      <protection/>
    </xf>
    <xf numFmtId="0" fontId="31" fillId="0" borderId="0" xfId="0" applyFont="1" applyFill="1" applyBorder="1" applyAlignment="1" applyProtection="1">
      <alignment horizontal="right"/>
      <protection/>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0" fontId="181" fillId="34" borderId="26" xfId="0" applyFont="1" applyFill="1" applyBorder="1" applyAlignment="1" applyProtection="1">
      <alignment horizontal="center"/>
      <protection/>
    </xf>
    <xf numFmtId="4" fontId="26" fillId="34" borderId="26" xfId="0" applyNumberFormat="1" applyFont="1" applyFill="1" applyBorder="1" applyAlignment="1" applyProtection="1">
      <alignment horizontal="center" vertical="center"/>
      <protection locked="0"/>
    </xf>
    <xf numFmtId="0" fontId="27" fillId="34" borderId="26" xfId="0" applyFont="1" applyFill="1" applyBorder="1" applyAlignment="1" applyProtection="1">
      <alignment vertical="center"/>
      <protection locked="0"/>
    </xf>
    <xf numFmtId="2" fontId="27" fillId="0" borderId="26" xfId="0" applyNumberFormat="1" applyFont="1" applyBorder="1" applyAlignment="1" applyProtection="1">
      <alignment horizontal="center" vertical="center"/>
      <protection locked="0"/>
    </xf>
    <xf numFmtId="2" fontId="27" fillId="34" borderId="26"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11" fillId="0" borderId="0" xfId="0" applyFont="1" applyAlignment="1" applyProtection="1">
      <alignment/>
      <protection/>
    </xf>
    <xf numFmtId="0" fontId="15" fillId="0" borderId="0" xfId="0" applyFont="1" applyAlignment="1" applyProtection="1">
      <alignment/>
      <protection/>
    </xf>
    <xf numFmtId="0" fontId="4" fillId="0" borderId="0" xfId="0" applyFont="1" applyAlignment="1" applyProtection="1">
      <alignment horizontal="left" vertical="top" wrapText="1"/>
      <protection/>
    </xf>
    <xf numFmtId="0" fontId="2" fillId="0" borderId="0" xfId="0" applyFont="1" applyAlignment="1" applyProtection="1">
      <alignment vertical="center" wrapText="1"/>
      <protection/>
    </xf>
    <xf numFmtId="0" fontId="23" fillId="0" borderId="0" xfId="0" applyFont="1" applyAlignment="1" applyProtection="1">
      <alignment/>
      <protection/>
    </xf>
    <xf numFmtId="0" fontId="45" fillId="0" borderId="0" xfId="0" applyFont="1" applyAlignment="1" applyProtection="1">
      <alignment/>
      <protection/>
    </xf>
    <xf numFmtId="0" fontId="45" fillId="34" borderId="0" xfId="0" applyFont="1" applyFill="1" applyAlignment="1" applyProtection="1">
      <alignment/>
      <protection/>
    </xf>
    <xf numFmtId="0" fontId="23" fillId="0" borderId="0" xfId="0" applyFont="1" applyAlignment="1" applyProtection="1">
      <alignment horizontal="left" indent="1"/>
      <protection/>
    </xf>
    <xf numFmtId="0" fontId="182" fillId="0" borderId="0" xfId="0" applyFont="1" applyAlignment="1" applyProtection="1">
      <alignment/>
      <protection/>
    </xf>
    <xf numFmtId="0" fontId="183" fillId="0" borderId="0" xfId="0" applyFont="1" applyAlignment="1" applyProtection="1">
      <alignment/>
      <protection/>
    </xf>
    <xf numFmtId="0" fontId="9"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11" fillId="0" borderId="0" xfId="0" applyFont="1" applyBorder="1" applyAlignment="1" applyProtection="1">
      <alignment/>
      <protection/>
    </xf>
    <xf numFmtId="0" fontId="23" fillId="34" borderId="0" xfId="0" applyFont="1" applyFill="1" applyBorder="1" applyAlignment="1" applyProtection="1">
      <alignment/>
      <protection/>
    </xf>
    <xf numFmtId="0" fontId="182" fillId="34" borderId="0" xfId="0" applyFont="1" applyFill="1" applyAlignment="1" applyProtection="1">
      <alignment/>
      <protection/>
    </xf>
    <xf numFmtId="0" fontId="50" fillId="34" borderId="0" xfId="0" applyFont="1" applyFill="1" applyAlignment="1" applyProtection="1">
      <alignment/>
      <protection/>
    </xf>
    <xf numFmtId="0" fontId="23" fillId="34" borderId="0" xfId="0" applyFont="1" applyFill="1" applyAlignment="1" applyProtection="1">
      <alignment/>
      <protection/>
    </xf>
    <xf numFmtId="0" fontId="4" fillId="0" borderId="0" xfId="0" applyFont="1" applyAlignment="1" applyProtection="1">
      <alignment horizontal="left"/>
      <protection/>
    </xf>
    <xf numFmtId="0" fontId="183" fillId="34" borderId="0" xfId="0" applyFont="1" applyFill="1" applyAlignment="1" applyProtection="1">
      <alignment/>
      <protection/>
    </xf>
    <xf numFmtId="0" fontId="184" fillId="0" borderId="0" xfId="0" applyFont="1" applyAlignment="1" applyProtection="1">
      <alignment/>
      <protection/>
    </xf>
    <xf numFmtId="0" fontId="1" fillId="0" borderId="0" xfId="0" applyFont="1" applyAlignment="1" applyProtection="1">
      <alignment/>
      <protection/>
    </xf>
    <xf numFmtId="0" fontId="185" fillId="34" borderId="0" xfId="0" applyFont="1" applyFill="1" applyAlignment="1" applyProtection="1">
      <alignment/>
      <protection/>
    </xf>
    <xf numFmtId="0" fontId="186" fillId="34" borderId="0" xfId="0" applyFont="1" applyFill="1" applyAlignment="1" applyProtection="1">
      <alignment/>
      <protection/>
    </xf>
    <xf numFmtId="0" fontId="54" fillId="34" borderId="0" xfId="0" applyFont="1" applyFill="1" applyAlignment="1" applyProtection="1">
      <alignment/>
      <protection/>
    </xf>
    <xf numFmtId="4" fontId="26" fillId="0" borderId="26" xfId="0" applyNumberFormat="1" applyFont="1" applyBorder="1" applyAlignment="1" applyProtection="1">
      <alignment horizontal="center"/>
      <protection locked="0"/>
    </xf>
    <xf numFmtId="0" fontId="33" fillId="34" borderId="26" xfId="0" applyFont="1" applyFill="1" applyBorder="1" applyAlignment="1" applyProtection="1">
      <alignment horizontal="center" vertical="center"/>
      <protection locked="0"/>
    </xf>
    <xf numFmtId="4" fontId="50" fillId="34" borderId="20" xfId="51" applyNumberFormat="1" applyFont="1" applyFill="1" applyBorder="1" applyAlignment="1" applyProtection="1">
      <alignment horizontal="right" vertical="center"/>
      <protection locked="0"/>
    </xf>
    <xf numFmtId="4" fontId="50" fillId="34" borderId="22" xfId="51" applyNumberFormat="1" applyFont="1" applyFill="1" applyBorder="1" applyAlignment="1" applyProtection="1">
      <alignment horizontal="right" vertical="center"/>
      <protection locked="0"/>
    </xf>
    <xf numFmtId="4" fontId="9" fillId="34" borderId="43" xfId="0" applyNumberFormat="1" applyFont="1" applyFill="1" applyBorder="1" applyAlignment="1" applyProtection="1">
      <alignment horizontal="right" vertical="center"/>
      <protection locked="0"/>
    </xf>
    <xf numFmtId="4" fontId="9" fillId="34" borderId="51" xfId="0" applyNumberFormat="1" applyFont="1" applyFill="1" applyBorder="1" applyAlignment="1" applyProtection="1">
      <alignment horizontal="right" vertical="center"/>
      <protection locked="0"/>
    </xf>
    <xf numFmtId="4" fontId="9" fillId="34" borderId="20" xfId="0" applyNumberFormat="1" applyFont="1" applyFill="1" applyBorder="1" applyAlignment="1" applyProtection="1">
      <alignment horizontal="right" vertical="center"/>
      <protection locked="0"/>
    </xf>
    <xf numFmtId="4" fontId="9" fillId="34" borderId="22" xfId="51" applyNumberFormat="1" applyFont="1" applyFill="1" applyBorder="1" applyAlignment="1" applyProtection="1">
      <alignment horizontal="right" vertical="center"/>
      <protection locked="0"/>
    </xf>
    <xf numFmtId="4" fontId="9" fillId="34" borderId="46" xfId="0" applyNumberFormat="1" applyFont="1" applyFill="1" applyBorder="1" applyAlignment="1" applyProtection="1">
      <alignment horizontal="right" vertical="center"/>
      <protection locked="0"/>
    </xf>
    <xf numFmtId="4" fontId="47" fillId="0" borderId="41" xfId="51" applyNumberFormat="1" applyFont="1" applyFill="1" applyBorder="1" applyAlignment="1" applyProtection="1">
      <alignment horizontal="right" vertical="center"/>
      <protection/>
    </xf>
    <xf numFmtId="0" fontId="48" fillId="0" borderId="41" xfId="0" applyFont="1" applyFill="1" applyBorder="1" applyAlignment="1" applyProtection="1">
      <alignment horizontal="left" vertical="center"/>
      <protection/>
    </xf>
    <xf numFmtId="4" fontId="50" fillId="0" borderId="27" xfId="51" applyNumberFormat="1" applyFont="1" applyFill="1" applyBorder="1" applyAlignment="1" applyProtection="1">
      <alignment horizontal="right" vertical="center"/>
      <protection locked="0"/>
    </xf>
    <xf numFmtId="4" fontId="50" fillId="0" borderId="21" xfId="51" applyNumberFormat="1" applyFont="1" applyFill="1" applyBorder="1" applyAlignment="1" applyProtection="1">
      <alignment horizontal="right" vertical="center"/>
      <protection locked="0"/>
    </xf>
    <xf numFmtId="4" fontId="50" fillId="0" borderId="28" xfId="51" applyNumberFormat="1" applyFont="1" applyFill="1" applyBorder="1" applyAlignment="1" applyProtection="1">
      <alignment horizontal="right" vertical="center"/>
      <protection locked="0"/>
    </xf>
    <xf numFmtId="4" fontId="50" fillId="0" borderId="41" xfId="51" applyNumberFormat="1" applyFont="1" applyFill="1" applyBorder="1" applyAlignment="1" applyProtection="1">
      <alignment horizontal="right" vertical="center"/>
      <protection locked="0"/>
    </xf>
    <xf numFmtId="0" fontId="170" fillId="0" borderId="54" xfId="0" applyFont="1" applyBorder="1" applyAlignment="1">
      <alignment horizontal="left" vertical="center" wrapText="1"/>
    </xf>
    <xf numFmtId="166" fontId="8" fillId="0" borderId="28" xfId="46" applyNumberFormat="1" applyFont="1" applyFill="1" applyBorder="1" applyAlignment="1" applyProtection="1">
      <alignment horizontal="right" vertical="center"/>
      <protection locked="0"/>
    </xf>
    <xf numFmtId="166" fontId="8" fillId="0" borderId="22" xfId="46" applyNumberFormat="1" applyFont="1" applyFill="1" applyBorder="1" applyAlignment="1" applyProtection="1">
      <alignment horizontal="right" vertical="center"/>
      <protection locked="0"/>
    </xf>
    <xf numFmtId="166" fontId="8" fillId="0" borderId="27" xfId="46" applyNumberFormat="1" applyFont="1" applyFill="1" applyBorder="1" applyAlignment="1" applyProtection="1">
      <alignment horizontal="right" vertical="center"/>
      <protection locked="0"/>
    </xf>
    <xf numFmtId="166" fontId="8" fillId="0" borderId="24" xfId="46" applyNumberFormat="1" applyFont="1" applyFill="1" applyBorder="1" applyAlignment="1" applyProtection="1">
      <alignment horizontal="right" vertical="center"/>
      <protection locked="0"/>
    </xf>
    <xf numFmtId="2" fontId="8" fillId="0" borderId="27" xfId="0" applyNumberFormat="1" applyFont="1" applyFill="1" applyBorder="1" applyAlignment="1" applyProtection="1">
      <alignment horizontal="right" vertical="center"/>
      <protection locked="0"/>
    </xf>
    <xf numFmtId="166" fontId="8" fillId="34" borderId="41" xfId="46" applyNumberFormat="1" applyFont="1" applyFill="1" applyBorder="1" applyAlignment="1" applyProtection="1" quotePrefix="1">
      <alignment horizontal="right" vertical="center"/>
      <protection locked="0"/>
    </xf>
    <xf numFmtId="2" fontId="8" fillId="34" borderId="27" xfId="46" applyNumberFormat="1" applyFont="1" applyFill="1" applyBorder="1" applyAlignment="1" applyProtection="1">
      <alignment horizontal="right" vertical="center" wrapText="1"/>
      <protection locked="0"/>
    </xf>
    <xf numFmtId="2" fontId="8" fillId="34" borderId="22" xfId="46" applyNumberFormat="1" applyFont="1" applyFill="1" applyBorder="1" applyAlignment="1" applyProtection="1">
      <alignment horizontal="right" vertical="center" wrapText="1"/>
      <protection locked="0"/>
    </xf>
    <xf numFmtId="2" fontId="8" fillId="34" borderId="24" xfId="46" applyNumberFormat="1" applyFont="1" applyFill="1" applyBorder="1" applyAlignment="1" applyProtection="1">
      <alignment horizontal="right" vertical="center" wrapText="1"/>
      <protection locked="0"/>
    </xf>
    <xf numFmtId="2" fontId="47" fillId="7" borderId="22" xfId="0" applyNumberFormat="1" applyFont="1" applyFill="1" applyBorder="1" applyAlignment="1" applyProtection="1">
      <alignment horizontal="right"/>
      <protection locked="0"/>
    </xf>
    <xf numFmtId="2" fontId="47" fillId="7" borderId="41" xfId="0" applyNumberFormat="1" applyFont="1" applyFill="1" applyBorder="1" applyAlignment="1" applyProtection="1">
      <alignment horizontal="right" vertical="center"/>
      <protection locked="0"/>
    </xf>
    <xf numFmtId="4" fontId="47" fillId="7" borderId="27" xfId="51" applyNumberFormat="1" applyFont="1" applyFill="1" applyBorder="1" applyAlignment="1" applyProtection="1">
      <alignment horizontal="right" vertical="center"/>
      <protection/>
    </xf>
    <xf numFmtId="4" fontId="166" fillId="7" borderId="27" xfId="51" applyNumberFormat="1" applyFont="1" applyFill="1" applyBorder="1" applyAlignment="1" applyProtection="1">
      <alignment horizontal="right" vertical="center"/>
      <protection/>
    </xf>
    <xf numFmtId="43" fontId="163" fillId="34" borderId="37" xfId="46" applyFont="1" applyFill="1" applyBorder="1" applyAlignment="1" applyProtection="1">
      <alignment horizontal="right" vertical="center"/>
      <protection/>
    </xf>
    <xf numFmtId="2" fontId="187" fillId="34" borderId="26" xfId="0" applyNumberFormat="1" applyFont="1" applyFill="1" applyBorder="1" applyAlignment="1" applyProtection="1">
      <alignment vertical="center" wrapText="1"/>
      <protection/>
    </xf>
    <xf numFmtId="4" fontId="27" fillId="0" borderId="55" xfId="0" applyNumberFormat="1" applyFont="1" applyBorder="1" applyAlignment="1" applyProtection="1">
      <alignment horizontal="center" vertical="center"/>
      <protection locked="0"/>
    </xf>
    <xf numFmtId="2" fontId="26" fillId="0" borderId="55" xfId="0" applyNumberFormat="1" applyFont="1" applyBorder="1" applyAlignment="1" applyProtection="1">
      <alignment horizontal="center" vertical="center"/>
      <protection locked="0"/>
    </xf>
    <xf numFmtId="4" fontId="29" fillId="2" borderId="56" xfId="0" applyNumberFormat="1" applyFont="1" applyFill="1" applyBorder="1" applyAlignment="1" applyProtection="1">
      <alignment horizontal="center"/>
      <protection/>
    </xf>
    <xf numFmtId="4" fontId="26" fillId="0" borderId="55" xfId="0" applyNumberFormat="1" applyFont="1" applyBorder="1" applyAlignment="1" applyProtection="1">
      <alignment horizontal="center"/>
      <protection locked="0"/>
    </xf>
    <xf numFmtId="4" fontId="29" fillId="2" borderId="57" xfId="0" applyNumberFormat="1" applyFont="1" applyFill="1" applyBorder="1" applyAlignment="1" applyProtection="1">
      <alignment horizontal="center"/>
      <protection/>
    </xf>
    <xf numFmtId="0" fontId="25" fillId="2" borderId="47" xfId="0" applyFont="1" applyFill="1" applyBorder="1" applyAlignment="1" applyProtection="1">
      <alignment vertical="center"/>
      <protection/>
    </xf>
    <xf numFmtId="0" fontId="25" fillId="2" borderId="58" xfId="0" applyFont="1" applyFill="1" applyBorder="1" applyAlignment="1" applyProtection="1">
      <alignment vertical="center"/>
      <protection/>
    </xf>
    <xf numFmtId="2" fontId="28" fillId="34" borderId="0" xfId="0" applyNumberFormat="1" applyFont="1" applyFill="1" applyBorder="1" applyAlignment="1" applyProtection="1">
      <alignment horizontal="center"/>
      <protection/>
    </xf>
    <xf numFmtId="2" fontId="28" fillId="34" borderId="0" xfId="0" applyNumberFormat="1" applyFont="1" applyFill="1" applyBorder="1" applyAlignment="1" applyProtection="1">
      <alignment horizontal="center" vertical="center"/>
      <protection/>
    </xf>
    <xf numFmtId="2" fontId="29" fillId="34" borderId="0" xfId="0" applyNumberFormat="1" applyFont="1" applyFill="1" applyBorder="1" applyAlignment="1" applyProtection="1">
      <alignment horizontal="center"/>
      <protection/>
    </xf>
    <xf numFmtId="4" fontId="25" fillId="2" borderId="59" xfId="0" applyNumberFormat="1" applyFont="1" applyFill="1" applyBorder="1" applyAlignment="1" applyProtection="1">
      <alignment horizontal="center"/>
      <protection/>
    </xf>
    <xf numFmtId="4" fontId="25" fillId="2" borderId="60" xfId="0" applyNumberFormat="1" applyFont="1" applyFill="1" applyBorder="1" applyAlignment="1" applyProtection="1">
      <alignment horizontal="center"/>
      <protection/>
    </xf>
    <xf numFmtId="4" fontId="25" fillId="2" borderId="59" xfId="0" applyNumberFormat="1" applyFont="1" applyFill="1" applyBorder="1" applyAlignment="1" applyProtection="1">
      <alignment horizontal="center" vertical="center"/>
      <protection/>
    </xf>
    <xf numFmtId="4" fontId="25" fillId="2" borderId="60" xfId="0" applyNumberFormat="1" applyFont="1" applyFill="1" applyBorder="1" applyAlignment="1" applyProtection="1">
      <alignment horizontal="center" vertical="center"/>
      <protection/>
    </xf>
    <xf numFmtId="4" fontId="29" fillId="2" borderId="61" xfId="0" applyNumberFormat="1" applyFont="1" applyFill="1" applyBorder="1" applyAlignment="1" applyProtection="1">
      <alignment horizontal="center"/>
      <protection/>
    </xf>
    <xf numFmtId="0" fontId="33" fillId="2" borderId="47" xfId="0" applyFont="1" applyFill="1" applyBorder="1" applyAlignment="1" applyProtection="1">
      <alignment/>
      <protection/>
    </xf>
    <xf numFmtId="0" fontId="33" fillId="2" borderId="58" xfId="0" applyFont="1" applyFill="1" applyBorder="1" applyAlignment="1" applyProtection="1">
      <alignment/>
      <protection/>
    </xf>
    <xf numFmtId="0" fontId="33" fillId="2" borderId="62" xfId="0" applyFont="1" applyFill="1" applyBorder="1" applyAlignment="1" applyProtection="1">
      <alignment/>
      <protection/>
    </xf>
    <xf numFmtId="0" fontId="33" fillId="34" borderId="0" xfId="0" applyFont="1" applyFill="1" applyBorder="1" applyAlignment="1" applyProtection="1">
      <alignment/>
      <protection/>
    </xf>
    <xf numFmtId="4" fontId="26" fillId="0" borderId="47" xfId="0" applyNumberFormat="1" applyFont="1" applyBorder="1" applyAlignment="1" applyProtection="1">
      <alignment horizontal="center" vertical="center"/>
      <protection locked="0"/>
    </xf>
    <xf numFmtId="4" fontId="26" fillId="0" borderId="47" xfId="0" applyNumberFormat="1" applyFont="1" applyBorder="1" applyAlignment="1" applyProtection="1">
      <alignment horizontal="center"/>
      <protection locked="0"/>
    </xf>
    <xf numFmtId="4" fontId="26" fillId="34" borderId="47" xfId="0" applyNumberFormat="1" applyFont="1" applyFill="1" applyBorder="1" applyAlignment="1" applyProtection="1">
      <alignment horizontal="center"/>
      <protection locked="0"/>
    </xf>
    <xf numFmtId="4" fontId="26" fillId="0" borderId="47" xfId="0" applyNumberFormat="1" applyFont="1" applyFill="1" applyBorder="1" applyAlignment="1" applyProtection="1">
      <alignment horizontal="center"/>
      <protection locked="0"/>
    </xf>
    <xf numFmtId="4" fontId="26" fillId="0" borderId="10" xfId="0" applyNumberFormat="1" applyFont="1" applyFill="1" applyBorder="1" applyAlignment="1" applyProtection="1">
      <alignment horizontal="center"/>
      <protection locked="0"/>
    </xf>
    <xf numFmtId="2" fontId="29" fillId="34" borderId="63" xfId="0" applyNumberFormat="1" applyFont="1" applyFill="1" applyBorder="1" applyAlignment="1" applyProtection="1">
      <alignment horizontal="center"/>
      <protection/>
    </xf>
    <xf numFmtId="4" fontId="25" fillId="34" borderId="11" xfId="0" applyNumberFormat="1" applyFont="1" applyFill="1" applyBorder="1" applyAlignment="1" applyProtection="1">
      <alignment horizontal="center" vertical="center"/>
      <protection/>
    </xf>
    <xf numFmtId="0" fontId="30" fillId="34" borderId="0" xfId="0" applyFont="1" applyFill="1" applyBorder="1" applyAlignment="1" applyProtection="1">
      <alignment horizontal="center" vertical="top" wrapText="1"/>
      <protection/>
    </xf>
    <xf numFmtId="2" fontId="37" fillId="34" borderId="0" xfId="0" applyNumberFormat="1" applyFont="1" applyFill="1" applyBorder="1" applyAlignment="1" applyProtection="1">
      <alignment horizontal="center" vertical="center"/>
      <protection/>
    </xf>
    <xf numFmtId="2" fontId="37" fillId="42" borderId="64" xfId="0" applyNumberFormat="1" applyFont="1" applyFill="1" applyBorder="1" applyAlignment="1" applyProtection="1">
      <alignment horizontal="center" vertical="center"/>
      <protection/>
    </xf>
    <xf numFmtId="2" fontId="37" fillId="42" borderId="65" xfId="0" applyNumberFormat="1" applyFont="1" applyFill="1" applyBorder="1" applyAlignment="1" applyProtection="1">
      <alignment horizontal="center" vertical="center"/>
      <protection/>
    </xf>
    <xf numFmtId="2" fontId="37" fillId="42" borderId="66" xfId="0" applyNumberFormat="1" applyFont="1" applyFill="1" applyBorder="1" applyAlignment="1" applyProtection="1">
      <alignment horizontal="center" vertical="center"/>
      <protection/>
    </xf>
    <xf numFmtId="2" fontId="28" fillId="43" borderId="67" xfId="0" applyNumberFormat="1" applyFont="1" applyFill="1" applyBorder="1" applyAlignment="1" applyProtection="1">
      <alignment horizontal="center"/>
      <protection/>
    </xf>
    <xf numFmtId="2" fontId="28" fillId="43" borderId="67" xfId="0" applyNumberFormat="1" applyFont="1" applyFill="1" applyBorder="1" applyAlignment="1" applyProtection="1">
      <alignment horizontal="center" vertical="center"/>
      <protection/>
    </xf>
    <xf numFmtId="2" fontId="29" fillId="43" borderId="68" xfId="0" applyNumberFormat="1" applyFont="1" applyFill="1" applyBorder="1" applyAlignment="1" applyProtection="1">
      <alignment horizontal="center"/>
      <protection/>
    </xf>
    <xf numFmtId="0" fontId="28" fillId="34" borderId="13" xfId="0" applyFont="1" applyFill="1" applyBorder="1" applyAlignment="1" applyProtection="1">
      <alignment vertical="center"/>
      <protection/>
    </xf>
    <xf numFmtId="0" fontId="33" fillId="2" borderId="69" xfId="0" applyFont="1" applyFill="1" applyBorder="1" applyAlignment="1" applyProtection="1">
      <alignment/>
      <protection/>
    </xf>
    <xf numFmtId="0" fontId="33" fillId="2" borderId="70" xfId="0" applyFont="1" applyFill="1" applyBorder="1" applyAlignment="1" applyProtection="1">
      <alignment/>
      <protection/>
    </xf>
    <xf numFmtId="0" fontId="33" fillId="34" borderId="13" xfId="0" applyFont="1" applyFill="1" applyBorder="1" applyAlignment="1" applyProtection="1">
      <alignment/>
      <protection/>
    </xf>
    <xf numFmtId="0" fontId="25" fillId="34" borderId="13" xfId="0" applyFont="1" applyFill="1" applyBorder="1" applyAlignment="1" applyProtection="1">
      <alignment vertical="center"/>
      <protection/>
    </xf>
    <xf numFmtId="4" fontId="156" fillId="34" borderId="13" xfId="51" applyNumberFormat="1" applyFont="1" applyFill="1" applyBorder="1" applyAlignment="1" applyProtection="1">
      <alignment horizontal="center" vertical="center"/>
      <protection/>
    </xf>
    <xf numFmtId="0" fontId="25" fillId="2" borderId="71" xfId="0" applyFont="1" applyFill="1" applyBorder="1" applyAlignment="1" applyProtection="1">
      <alignment vertical="center"/>
      <protection/>
    </xf>
    <xf numFmtId="0" fontId="25" fillId="2" borderId="72" xfId="0" applyFont="1" applyFill="1" applyBorder="1" applyAlignment="1" applyProtection="1">
      <alignment vertical="center"/>
      <protection/>
    </xf>
    <xf numFmtId="4" fontId="28" fillId="2" borderId="73" xfId="0" applyNumberFormat="1" applyFont="1" applyFill="1" applyBorder="1" applyAlignment="1" applyProtection="1">
      <alignment horizontal="center" vertical="center"/>
      <protection/>
    </xf>
    <xf numFmtId="4" fontId="28" fillId="2" borderId="74" xfId="0" applyNumberFormat="1" applyFont="1" applyFill="1" applyBorder="1" applyAlignment="1" applyProtection="1">
      <alignment horizontal="center" vertical="center"/>
      <protection/>
    </xf>
    <xf numFmtId="2" fontId="29" fillId="0" borderId="63" xfId="0" applyNumberFormat="1" applyFont="1" applyFill="1" applyBorder="1" applyAlignment="1" applyProtection="1">
      <alignment horizontal="center"/>
      <protection/>
    </xf>
    <xf numFmtId="0" fontId="33" fillId="0" borderId="75" xfId="0" applyFont="1" applyFill="1" applyBorder="1" applyAlignment="1" applyProtection="1">
      <alignment horizontal="center"/>
      <protection/>
    </xf>
    <xf numFmtId="4" fontId="156" fillId="34" borderId="0" xfId="51" applyNumberFormat="1" applyFont="1" applyFill="1" applyBorder="1" applyAlignment="1" applyProtection="1">
      <alignment horizontal="center" vertical="center"/>
      <protection/>
    </xf>
    <xf numFmtId="2" fontId="37" fillId="0" borderId="0" xfId="0" applyNumberFormat="1" applyFont="1" applyFill="1" applyBorder="1" applyAlignment="1" applyProtection="1">
      <alignment horizontal="center" vertical="center"/>
      <protection/>
    </xf>
    <xf numFmtId="2" fontId="37" fillId="42" borderId="68" xfId="0" applyNumberFormat="1" applyFont="1" applyFill="1" applyBorder="1" applyAlignment="1" applyProtection="1">
      <alignment horizontal="center" vertical="center"/>
      <protection/>
    </xf>
    <xf numFmtId="0" fontId="30" fillId="0" borderId="15" xfId="0" applyFont="1" applyBorder="1" applyAlignment="1" applyProtection="1">
      <alignment horizontal="center" vertical="center" wrapText="1"/>
      <protection/>
    </xf>
    <xf numFmtId="4" fontId="37" fillId="30" borderId="59" xfId="0" applyNumberFormat="1" applyFont="1" applyFill="1" applyBorder="1" applyAlignment="1" applyProtection="1">
      <alignment horizontal="center" vertical="center"/>
      <protection/>
    </xf>
    <xf numFmtId="4" fontId="37" fillId="30" borderId="60" xfId="0" applyNumberFormat="1" applyFont="1" applyFill="1" applyBorder="1" applyAlignment="1" applyProtection="1">
      <alignment horizontal="center" vertical="center"/>
      <protection/>
    </xf>
    <xf numFmtId="2" fontId="27" fillId="34" borderId="13" xfId="0" applyNumberFormat="1" applyFont="1" applyFill="1" applyBorder="1" applyAlignment="1" applyProtection="1">
      <alignment horizontal="center"/>
      <protection/>
    </xf>
    <xf numFmtId="2" fontId="27" fillId="0" borderId="13" xfId="0" applyNumberFormat="1" applyFont="1" applyFill="1" applyBorder="1" applyAlignment="1" applyProtection="1">
      <alignment horizontal="center"/>
      <protection/>
    </xf>
    <xf numFmtId="4" fontId="26" fillId="0" borderId="0" xfId="0" applyNumberFormat="1" applyFont="1" applyBorder="1" applyAlignment="1" applyProtection="1">
      <alignment horizontal="center" vertical="center"/>
      <protection/>
    </xf>
    <xf numFmtId="4" fontId="26" fillId="0" borderId="11" xfId="0" applyNumberFormat="1" applyFont="1" applyBorder="1" applyAlignment="1" applyProtection="1">
      <alignment horizontal="center" vertical="center"/>
      <protection/>
    </xf>
    <xf numFmtId="2" fontId="26" fillId="34" borderId="13" xfId="0" applyNumberFormat="1" applyFont="1" applyFill="1" applyBorder="1" applyAlignment="1" applyProtection="1">
      <alignment horizontal="center" vertical="center"/>
      <protection/>
    </xf>
    <xf numFmtId="4" fontId="58" fillId="30" borderId="59" xfId="0" applyNumberFormat="1" applyFont="1" applyFill="1" applyBorder="1" applyAlignment="1" applyProtection="1">
      <alignment horizontal="center"/>
      <protection/>
    </xf>
    <xf numFmtId="4" fontId="58" fillId="30" borderId="60" xfId="0" applyNumberFormat="1" applyFont="1" applyFill="1" applyBorder="1" applyAlignment="1" applyProtection="1">
      <alignment horizontal="center"/>
      <protection/>
    </xf>
    <xf numFmtId="4" fontId="25" fillId="34" borderId="55" xfId="0" applyNumberFormat="1" applyFont="1" applyFill="1" applyBorder="1" applyAlignment="1" applyProtection="1">
      <alignment horizontal="center" vertical="center"/>
      <protection locked="0"/>
    </xf>
    <xf numFmtId="4" fontId="156" fillId="0" borderId="51" xfId="51" applyNumberFormat="1" applyFont="1" applyFill="1" applyBorder="1" applyAlignment="1" applyProtection="1">
      <alignment horizontal="center" vertical="center"/>
      <protection/>
    </xf>
    <xf numFmtId="0" fontId="38" fillId="0" borderId="26" xfId="0" applyFont="1" applyBorder="1" applyAlignment="1" applyProtection="1">
      <alignment horizontal="center" vertical="center" wrapText="1"/>
      <protection/>
    </xf>
    <xf numFmtId="0" fontId="188"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wrapText="1"/>
      <protection/>
    </xf>
    <xf numFmtId="0" fontId="185" fillId="34" borderId="0" xfId="0" applyFont="1" applyFill="1" applyBorder="1" applyAlignment="1" applyProtection="1">
      <alignment vertical="center" wrapText="1"/>
      <protection/>
    </xf>
    <xf numFmtId="0" fontId="11" fillId="0" borderId="76" xfId="0" applyFont="1" applyBorder="1" applyAlignment="1" applyProtection="1">
      <alignment/>
      <protection/>
    </xf>
    <xf numFmtId="0" fontId="4" fillId="0" borderId="77" xfId="0" applyFont="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4" fillId="0" borderId="77" xfId="0" applyFont="1" applyBorder="1" applyAlignment="1" applyProtection="1">
      <alignment horizontal="left" vertical="center" wrapText="1"/>
      <protection/>
    </xf>
    <xf numFmtId="0" fontId="42" fillId="0" borderId="78" xfId="0" applyFont="1" applyFill="1" applyBorder="1" applyAlignment="1" applyProtection="1">
      <alignment horizontal="right" vertical="center" readingOrder="1"/>
      <protection/>
    </xf>
    <xf numFmtId="0" fontId="189" fillId="34" borderId="0" xfId="0" applyFont="1" applyFill="1" applyBorder="1" applyAlignment="1" applyProtection="1">
      <alignment horizontal="center" vertical="center"/>
      <protection/>
    </xf>
    <xf numFmtId="0" fontId="46" fillId="34" borderId="0" xfId="0" applyFont="1" applyFill="1" applyBorder="1" applyAlignment="1" applyProtection="1">
      <alignment horizontal="center" vertical="center"/>
      <protection/>
    </xf>
    <xf numFmtId="4" fontId="25" fillId="34" borderId="26" xfId="0" applyNumberFormat="1" applyFont="1" applyFill="1" applyBorder="1" applyAlignment="1" applyProtection="1">
      <alignment horizontal="center" vertical="center"/>
      <protection/>
    </xf>
    <xf numFmtId="4" fontId="25" fillId="34" borderId="26" xfId="0" applyNumberFormat="1" applyFont="1" applyFill="1" applyBorder="1" applyAlignment="1" applyProtection="1">
      <alignment horizontal="center" vertical="center"/>
      <protection locked="0"/>
    </xf>
    <xf numFmtId="2" fontId="47" fillId="34" borderId="27" xfId="0" applyNumberFormat="1" applyFont="1" applyFill="1" applyBorder="1" applyAlignment="1" applyProtection="1">
      <alignment horizontal="right"/>
      <protection locked="0"/>
    </xf>
    <xf numFmtId="0" fontId="48" fillId="0" borderId="0" xfId="0" applyFont="1" applyAlignment="1" applyProtection="1">
      <alignment vertical="center"/>
      <protection/>
    </xf>
    <xf numFmtId="0" fontId="48" fillId="0" borderId="20" xfId="0" applyFont="1" applyBorder="1" applyAlignment="1" applyProtection="1">
      <alignment horizontal="right" vertical="center"/>
      <protection/>
    </xf>
    <xf numFmtId="0" fontId="4" fillId="0" borderId="0" xfId="0" applyFont="1" applyAlignment="1" applyProtection="1">
      <alignment vertical="top" wrapText="1"/>
      <protection/>
    </xf>
    <xf numFmtId="0" fontId="4" fillId="0" borderId="79" xfId="0" applyFont="1" applyBorder="1" applyAlignment="1" applyProtection="1">
      <alignment horizontal="left" vertical="center" wrapText="1"/>
      <protection/>
    </xf>
    <xf numFmtId="0" fontId="9" fillId="0" borderId="79" xfId="0" applyFont="1" applyBorder="1" applyAlignment="1" applyProtection="1">
      <alignment horizontal="left" vertical="center" wrapText="1"/>
      <protection/>
    </xf>
    <xf numFmtId="0" fontId="9" fillId="0" borderId="80" xfId="0" applyFont="1" applyBorder="1" applyAlignment="1" applyProtection="1">
      <alignment horizontal="left" vertical="center" wrapText="1"/>
      <protection/>
    </xf>
    <xf numFmtId="2" fontId="3" fillId="34" borderId="81" xfId="0" applyNumberFormat="1" applyFont="1" applyFill="1" applyBorder="1" applyAlignment="1" applyProtection="1">
      <alignment vertical="center" wrapText="1"/>
      <protection/>
    </xf>
    <xf numFmtId="0" fontId="190" fillId="0" borderId="79" xfId="0" applyFont="1" applyBorder="1" applyAlignment="1" applyProtection="1">
      <alignment horizontal="left" vertical="center" wrapText="1"/>
      <protection/>
    </xf>
    <xf numFmtId="0" fontId="191" fillId="0" borderId="79" xfId="0" applyFont="1" applyBorder="1" applyAlignment="1" applyProtection="1">
      <alignment/>
      <protection/>
    </xf>
    <xf numFmtId="0" fontId="42" fillId="0" borderId="0" xfId="0" applyFont="1" applyFill="1" applyBorder="1" applyAlignment="1" applyProtection="1">
      <alignment horizontal="center" vertical="center" readingOrder="1"/>
      <protection/>
    </xf>
    <xf numFmtId="0" fontId="42" fillId="0" borderId="78" xfId="0" applyFont="1" applyFill="1" applyBorder="1" applyAlignment="1" applyProtection="1">
      <alignment vertical="center" readingOrder="1"/>
      <protection/>
    </xf>
    <xf numFmtId="0" fontId="7" fillId="0" borderId="0" xfId="0" applyFont="1" applyBorder="1" applyAlignment="1" applyProtection="1">
      <alignment horizontal="left" vertical="center" wrapText="1"/>
      <protection/>
    </xf>
    <xf numFmtId="0" fontId="25" fillId="0" borderId="82" xfId="0" applyNumberFormat="1" applyFont="1" applyBorder="1" applyAlignment="1" applyProtection="1">
      <alignment horizontal="center" vertical="center"/>
      <protection locked="0"/>
    </xf>
    <xf numFmtId="0" fontId="25" fillId="0" borderId="26" xfId="0" applyNumberFormat="1" applyFont="1" applyBorder="1" applyAlignment="1" applyProtection="1">
      <alignment horizontal="center" vertical="center"/>
      <protection locked="0"/>
    </xf>
    <xf numFmtId="4" fontId="25" fillId="0" borderId="26" xfId="0" applyNumberFormat="1" applyFont="1" applyBorder="1" applyAlignment="1" applyProtection="1">
      <alignment horizontal="center" vertical="center"/>
      <protection locked="0"/>
    </xf>
    <xf numFmtId="0" fontId="47" fillId="0" borderId="37" xfId="0" applyFont="1" applyFill="1" applyBorder="1" applyAlignment="1" applyProtection="1">
      <alignment horizontal="right" vertical="center"/>
      <protection/>
    </xf>
    <xf numFmtId="43" fontId="47" fillId="0" borderId="37" xfId="46" applyFont="1" applyFill="1" applyBorder="1" applyAlignment="1" applyProtection="1">
      <alignment horizontal="right" vertical="center"/>
      <protection locked="0"/>
    </xf>
    <xf numFmtId="43" fontId="50" fillId="37" borderId="37" xfId="46" applyFont="1" applyFill="1" applyBorder="1" applyAlignment="1" applyProtection="1">
      <alignment horizontal="right" vertical="center"/>
      <protection/>
    </xf>
    <xf numFmtId="166" fontId="47" fillId="41" borderId="37" xfId="46" applyNumberFormat="1" applyFont="1" applyFill="1" applyBorder="1" applyAlignment="1" applyProtection="1">
      <alignment horizontal="right" vertical="center"/>
      <protection/>
    </xf>
    <xf numFmtId="2" fontId="47" fillId="44" borderId="37" xfId="0" applyNumberFormat="1" applyFont="1" applyFill="1" applyBorder="1" applyAlignment="1" applyProtection="1">
      <alignment horizontal="right"/>
      <protection locked="0"/>
    </xf>
    <xf numFmtId="4" fontId="166" fillId="44" borderId="27" xfId="51" applyNumberFormat="1" applyFont="1" applyFill="1" applyBorder="1" applyAlignment="1" applyProtection="1">
      <alignment horizontal="right" vertical="center"/>
      <protection/>
    </xf>
    <xf numFmtId="2" fontId="47" fillId="45" borderId="22" xfId="0" applyNumberFormat="1" applyFont="1" applyFill="1" applyBorder="1" applyAlignment="1" applyProtection="1">
      <alignment horizontal="right"/>
      <protection locked="0"/>
    </xf>
    <xf numFmtId="4" fontId="47" fillId="45" borderId="27" xfId="51" applyNumberFormat="1" applyFont="1" applyFill="1" applyBorder="1" applyAlignment="1" applyProtection="1">
      <alignment horizontal="right" vertical="center"/>
      <protection/>
    </xf>
    <xf numFmtId="0" fontId="4" fillId="0" borderId="26" xfId="0" applyFont="1" applyBorder="1" applyAlignment="1" applyProtection="1">
      <alignment/>
      <protection/>
    </xf>
    <xf numFmtId="4" fontId="192" fillId="0" borderId="26" xfId="0" applyNumberFormat="1" applyFont="1" applyBorder="1" applyAlignment="1" applyProtection="1">
      <alignment vertical="center"/>
      <protection/>
    </xf>
    <xf numFmtId="0" fontId="4" fillId="0" borderId="26" xfId="0" applyFont="1" applyFill="1" applyBorder="1" applyAlignment="1" applyProtection="1">
      <alignment/>
      <protection/>
    </xf>
    <xf numFmtId="4" fontId="193" fillId="0" borderId="26" xfId="0" applyNumberFormat="1" applyFont="1" applyFill="1" applyBorder="1" applyAlignment="1" applyProtection="1">
      <alignment vertical="center"/>
      <protection/>
    </xf>
    <xf numFmtId="4" fontId="192" fillId="44" borderId="82" xfId="0" applyNumberFormat="1" applyFont="1" applyFill="1" applyBorder="1" applyAlignment="1" applyProtection="1">
      <alignment vertical="center"/>
      <protection/>
    </xf>
    <xf numFmtId="4" fontId="193" fillId="44" borderId="82" xfId="0" applyNumberFormat="1" applyFont="1" applyFill="1" applyBorder="1" applyAlignment="1" applyProtection="1">
      <alignment vertical="center"/>
      <protection/>
    </xf>
    <xf numFmtId="0" fontId="70" fillId="0" borderId="82" xfId="0" applyFont="1" applyFill="1" applyBorder="1" applyAlignment="1" applyProtection="1">
      <alignment horizontal="right" vertical="center"/>
      <protection/>
    </xf>
    <xf numFmtId="0" fontId="71" fillId="0" borderId="82" xfId="0" applyFont="1" applyBorder="1" applyAlignment="1" applyProtection="1">
      <alignment horizontal="right" vertical="center"/>
      <protection/>
    </xf>
    <xf numFmtId="0" fontId="181" fillId="34" borderId="0" xfId="0" applyFont="1" applyFill="1" applyBorder="1" applyAlignment="1" applyProtection="1">
      <alignment horizontal="center"/>
      <protection/>
    </xf>
    <xf numFmtId="1" fontId="7" fillId="34" borderId="0" xfId="0" applyNumberFormat="1" applyFont="1" applyFill="1" applyBorder="1" applyAlignment="1" applyProtection="1">
      <alignment horizontal="center"/>
      <protection/>
    </xf>
    <xf numFmtId="49" fontId="7" fillId="34" borderId="0" xfId="0" applyNumberFormat="1" applyFont="1" applyFill="1" applyBorder="1" applyAlignment="1" applyProtection="1">
      <alignment horizontal="center" vertical="center" wrapText="1"/>
      <protection/>
    </xf>
    <xf numFmtId="0" fontId="7" fillId="34" borderId="0" xfId="0" applyFont="1" applyFill="1" applyBorder="1" applyAlignment="1" applyProtection="1">
      <alignment horizontal="center"/>
      <protection/>
    </xf>
    <xf numFmtId="0" fontId="31" fillId="34" borderId="26" xfId="0" applyFont="1" applyFill="1" applyBorder="1" applyAlignment="1" applyProtection="1">
      <alignment horizontal="center"/>
      <protection/>
    </xf>
    <xf numFmtId="0" fontId="4" fillId="10" borderId="0" xfId="0" applyFont="1" applyFill="1" applyAlignment="1" applyProtection="1">
      <alignment/>
      <protection/>
    </xf>
    <xf numFmtId="0" fontId="4" fillId="10" borderId="0" xfId="0" applyFont="1" applyFill="1" applyAlignment="1" applyProtection="1">
      <alignment/>
      <protection/>
    </xf>
    <xf numFmtId="0" fontId="7" fillId="0" borderId="0" xfId="0" applyFont="1" applyAlignment="1" applyProtection="1">
      <alignment horizontal="left" vertical="center" wrapText="1"/>
      <protection/>
    </xf>
    <xf numFmtId="0" fontId="0" fillId="0" borderId="0" xfId="0" applyAlignment="1">
      <alignment horizontal="center" vertical="center"/>
    </xf>
    <xf numFmtId="0" fontId="8" fillId="0" borderId="0" xfId="0" applyFont="1" applyAlignment="1" applyProtection="1">
      <alignment horizontal="left" vertical="center" wrapText="1"/>
      <protection/>
    </xf>
    <xf numFmtId="0" fontId="194" fillId="0" borderId="0" xfId="0" applyFont="1" applyAlignment="1">
      <alignment vertical="center"/>
    </xf>
    <xf numFmtId="0" fontId="50" fillId="0" borderId="0" xfId="0" applyFont="1" applyAlignment="1" applyProtection="1">
      <alignment vertical="center"/>
      <protection/>
    </xf>
    <xf numFmtId="0" fontId="2" fillId="0" borderId="0" xfId="0" applyFont="1" applyAlignment="1" applyProtection="1">
      <alignment vertical="center"/>
      <protection/>
    </xf>
    <xf numFmtId="0" fontId="0" fillId="0" borderId="0" xfId="0" applyAlignment="1">
      <alignment vertical="center"/>
    </xf>
    <xf numFmtId="0" fontId="195" fillId="34" borderId="0" xfId="0" applyFont="1" applyFill="1" applyAlignment="1">
      <alignment vertical="center"/>
    </xf>
    <xf numFmtId="0" fontId="0" fillId="34" borderId="0" xfId="0" applyFill="1" applyBorder="1" applyAlignment="1">
      <alignment vertical="center"/>
    </xf>
    <xf numFmtId="0" fontId="196" fillId="34" borderId="0" xfId="0" applyFont="1" applyFill="1" applyBorder="1" applyAlignment="1" applyProtection="1">
      <alignment horizontal="right" vertical="center" wrapText="1"/>
      <protection/>
    </xf>
    <xf numFmtId="0" fontId="197" fillId="34" borderId="0" xfId="0" applyFont="1" applyFill="1" applyAlignment="1" applyProtection="1">
      <alignment horizontal="left" vertical="center"/>
      <protection/>
    </xf>
    <xf numFmtId="0" fontId="196" fillId="0" borderId="0" xfId="0" applyFont="1" applyAlignment="1" applyProtection="1">
      <alignment horizontal="right" vertical="center" wrapText="1"/>
      <protection/>
    </xf>
    <xf numFmtId="0" fontId="19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185" fillId="0" borderId="0" xfId="0" applyFont="1" applyAlignment="1" applyProtection="1">
      <alignment horizontal="center" vertical="center"/>
      <protection/>
    </xf>
    <xf numFmtId="0" fontId="196" fillId="0" borderId="0" xfId="0" applyFont="1" applyAlignment="1" applyProtection="1">
      <alignment vertical="center" wrapText="1"/>
      <protection/>
    </xf>
    <xf numFmtId="0" fontId="198" fillId="0" borderId="0" xfId="0" applyFont="1" applyAlignment="1" applyProtection="1">
      <alignment horizontal="left" vertical="center"/>
      <protection/>
    </xf>
    <xf numFmtId="2" fontId="7" fillId="46" borderId="20" xfId="0" applyNumberFormat="1" applyFont="1" applyFill="1" applyBorder="1" applyAlignment="1" applyProtection="1">
      <alignment horizontal="center" vertical="center"/>
      <protection/>
    </xf>
    <xf numFmtId="0" fontId="199" fillId="47" borderId="0" xfId="0" applyFont="1" applyFill="1" applyAlignment="1" applyProtection="1">
      <alignment horizontal="left" vertical="center"/>
      <protection/>
    </xf>
    <xf numFmtId="0" fontId="200" fillId="47" borderId="0" xfId="0" applyFont="1" applyFill="1" applyAlignment="1" applyProtection="1">
      <alignment horizontal="left" vertical="center"/>
      <protection/>
    </xf>
    <xf numFmtId="0" fontId="42" fillId="19" borderId="0" xfId="0" applyFont="1" applyFill="1" applyAlignment="1" applyProtection="1">
      <alignment horizontal="left" vertical="center" wrapText="1"/>
      <protection/>
    </xf>
    <xf numFmtId="0" fontId="4" fillId="47" borderId="47" xfId="0" applyFont="1" applyFill="1" applyBorder="1" applyAlignment="1" applyProtection="1">
      <alignment horizontal="left" vertical="center" wrapText="1"/>
      <protection locked="0"/>
    </xf>
    <xf numFmtId="0" fontId="4" fillId="47" borderId="58" xfId="0" applyFont="1" applyFill="1" applyBorder="1" applyAlignment="1" applyProtection="1">
      <alignment horizontal="left" vertical="center" wrapText="1"/>
      <protection locked="0"/>
    </xf>
    <xf numFmtId="0" fontId="4" fillId="47" borderId="62" xfId="0" applyFont="1" applyFill="1" applyBorder="1" applyAlignment="1" applyProtection="1">
      <alignment horizontal="left" vertical="center" wrapText="1"/>
      <protection locked="0"/>
    </xf>
    <xf numFmtId="0" fontId="196" fillId="0" borderId="0" xfId="0" applyFont="1" applyAlignment="1" applyProtection="1">
      <alignment horizontal="left" vertical="center"/>
      <protection/>
    </xf>
    <xf numFmtId="0" fontId="201" fillId="48" borderId="47" xfId="0" applyFont="1" applyFill="1" applyBorder="1" applyAlignment="1" applyProtection="1">
      <alignment horizontal="center" vertical="center"/>
      <protection/>
    </xf>
    <xf numFmtId="0" fontId="201" fillId="48" borderId="58" xfId="0" applyFont="1" applyFill="1" applyBorder="1" applyAlignment="1" applyProtection="1">
      <alignment horizontal="center" vertical="center"/>
      <protection/>
    </xf>
    <xf numFmtId="0" fontId="201" fillId="48" borderId="62" xfId="0" applyFont="1" applyFill="1" applyBorder="1" applyAlignment="1" applyProtection="1">
      <alignment horizontal="center" vertical="center"/>
      <protection/>
    </xf>
    <xf numFmtId="0" fontId="42" fillId="19" borderId="0" xfId="0" applyFont="1" applyFill="1" applyAlignment="1" applyProtection="1">
      <alignment horizontal="left" vertical="center"/>
      <protection/>
    </xf>
    <xf numFmtId="0" fontId="4" fillId="42" borderId="47" xfId="0" applyFont="1" applyFill="1" applyBorder="1" applyAlignment="1" applyProtection="1">
      <alignment horizontal="left" vertical="center" wrapText="1"/>
      <protection locked="0"/>
    </xf>
    <xf numFmtId="0" fontId="4" fillId="42" borderId="58" xfId="0" applyFont="1" applyFill="1" applyBorder="1" applyAlignment="1" applyProtection="1">
      <alignment horizontal="left" vertical="center" wrapText="1"/>
      <protection locked="0"/>
    </xf>
    <xf numFmtId="0" fontId="4" fillId="42" borderId="62" xfId="0" applyFont="1" applyFill="1" applyBorder="1" applyAlignment="1" applyProtection="1">
      <alignment horizontal="left" vertical="center" wrapText="1"/>
      <protection locked="0"/>
    </xf>
    <xf numFmtId="0" fontId="48" fillId="0" borderId="0" xfId="0" applyFont="1" applyAlignment="1" applyProtection="1">
      <alignment horizontal="center" vertical="center" wrapText="1"/>
      <protection/>
    </xf>
    <xf numFmtId="0" fontId="21" fillId="0" borderId="0" xfId="0" applyFont="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02" fillId="19" borderId="0" xfId="0" applyFont="1" applyFill="1" applyAlignment="1" applyProtection="1">
      <alignment horizontal="left" vertical="center" wrapText="1"/>
      <protection/>
    </xf>
    <xf numFmtId="0" fontId="23" fillId="34" borderId="0" xfId="0" applyFont="1" applyFill="1" applyAlignment="1" applyProtection="1">
      <alignment horizontal="center"/>
      <protection/>
    </xf>
    <xf numFmtId="0" fontId="9" fillId="34" borderId="11" xfId="0" applyFont="1" applyFill="1" applyBorder="1" applyAlignment="1" applyProtection="1">
      <alignment horizontal="center" vertical="center" wrapText="1"/>
      <protection/>
    </xf>
    <xf numFmtId="0" fontId="2" fillId="0" borderId="15" xfId="0" applyFont="1" applyBorder="1" applyAlignment="1" applyProtection="1">
      <alignment horizontal="left" vertical="center"/>
      <protection/>
    </xf>
    <xf numFmtId="0" fontId="202" fillId="13" borderId="0" xfId="0" applyFont="1" applyFill="1" applyAlignment="1" applyProtection="1">
      <alignment horizontal="left" vertical="center"/>
      <protection/>
    </xf>
    <xf numFmtId="0" fontId="196" fillId="0" borderId="0" xfId="0" applyFont="1" applyAlignment="1" applyProtection="1">
      <alignment horizontal="left" vertical="center" wrapText="1"/>
      <protection/>
    </xf>
    <xf numFmtId="0" fontId="196" fillId="0" borderId="0" xfId="0" applyFont="1" applyAlignment="1" applyProtection="1">
      <alignment horizontal="right" vertical="center"/>
      <protection/>
    </xf>
    <xf numFmtId="0" fontId="202" fillId="19" borderId="0" xfId="0" applyFont="1" applyFill="1" applyBorder="1" applyAlignment="1" applyProtection="1">
      <alignment horizontal="left" vertical="center" wrapText="1"/>
      <protection/>
    </xf>
    <xf numFmtId="0" fontId="196" fillId="34" borderId="15" xfId="0" applyFont="1" applyFill="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2" fillId="0" borderId="0" xfId="0" applyFont="1" applyAlignment="1" applyProtection="1">
      <alignment horizontal="left"/>
      <protection/>
    </xf>
    <xf numFmtId="0" fontId="50" fillId="0" borderId="10" xfId="0" applyFont="1" applyBorder="1" applyAlignment="1" applyProtection="1">
      <alignment horizontal="left" vertical="center" wrapText="1"/>
      <protection/>
    </xf>
    <xf numFmtId="0" fontId="50" fillId="0" borderId="11" xfId="0" applyFont="1" applyBorder="1" applyAlignment="1" applyProtection="1">
      <alignment horizontal="left" vertical="center" wrapText="1"/>
      <protection/>
    </xf>
    <xf numFmtId="0" fontId="50" fillId="0" borderId="12" xfId="0" applyFont="1" applyBorder="1" applyAlignment="1" applyProtection="1">
      <alignment horizontal="left" vertical="center" wrapText="1"/>
      <protection/>
    </xf>
    <xf numFmtId="0" fontId="50" fillId="0" borderId="14" xfId="0" applyFont="1" applyBorder="1" applyAlignment="1" applyProtection="1">
      <alignment horizontal="left" vertical="center" wrapText="1"/>
      <protection/>
    </xf>
    <xf numFmtId="0" fontId="50" fillId="0" borderId="15" xfId="0" applyFont="1" applyBorder="1" applyAlignment="1" applyProtection="1">
      <alignment horizontal="left" vertical="center" wrapText="1"/>
      <protection/>
    </xf>
    <xf numFmtId="0" fontId="50" fillId="0" borderId="16" xfId="0" applyFont="1" applyBorder="1" applyAlignment="1" applyProtection="1">
      <alignment horizontal="left" vertical="center" wrapText="1"/>
      <protection/>
    </xf>
    <xf numFmtId="0" fontId="11" fillId="0" borderId="0" xfId="0" applyFont="1" applyAlignment="1" applyProtection="1">
      <alignment horizontal="center"/>
      <protection/>
    </xf>
    <xf numFmtId="0" fontId="2" fillId="0" borderId="0" xfId="0" applyFont="1" applyAlignment="1" applyProtection="1">
      <alignment horizontal="left" vertical="center" wrapText="1"/>
      <protection/>
    </xf>
    <xf numFmtId="0" fontId="203" fillId="0" borderId="47" xfId="0" applyFont="1" applyBorder="1" applyAlignment="1" applyProtection="1">
      <alignment vertical="center" wrapText="1"/>
      <protection/>
    </xf>
    <xf numFmtId="0" fontId="203" fillId="0" borderId="58" xfId="0" applyFont="1" applyBorder="1" applyAlignment="1" applyProtection="1">
      <alignment vertical="center" wrapText="1"/>
      <protection/>
    </xf>
    <xf numFmtId="0" fontId="189" fillId="41" borderId="42" xfId="0" applyFont="1" applyFill="1" applyBorder="1" applyAlignment="1" applyProtection="1">
      <alignment horizontal="center" vertical="center"/>
      <protection/>
    </xf>
    <xf numFmtId="0" fontId="46" fillId="41" borderId="23" xfId="0" applyFont="1" applyFill="1" applyBorder="1" applyAlignment="1" applyProtection="1">
      <alignment horizontal="center" vertical="center"/>
      <protection/>
    </xf>
    <xf numFmtId="0" fontId="46" fillId="41" borderId="43"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185" fillId="34" borderId="0" xfId="0" applyFont="1" applyFill="1" applyAlignment="1" applyProtection="1">
      <alignment horizontal="left"/>
      <protection/>
    </xf>
    <xf numFmtId="0" fontId="7" fillId="0" borderId="0" xfId="0" applyFont="1" applyAlignment="1" applyProtection="1">
      <alignment horizontal="left" vertical="center" wrapText="1"/>
      <protection/>
    </xf>
    <xf numFmtId="0" fontId="204" fillId="0" borderId="83" xfId="0" applyFont="1" applyBorder="1" applyAlignment="1" applyProtection="1">
      <alignment horizontal="left" vertical="center" wrapText="1"/>
      <protection/>
    </xf>
    <xf numFmtId="0" fontId="204" fillId="0" borderId="84" xfId="0" applyFont="1" applyBorder="1" applyAlignment="1" applyProtection="1">
      <alignment horizontal="left" vertical="center" wrapText="1"/>
      <protection/>
    </xf>
    <xf numFmtId="0" fontId="204" fillId="0" borderId="85" xfId="0" applyFont="1" applyBorder="1" applyAlignment="1" applyProtection="1">
      <alignment horizontal="left" vertical="center" wrapText="1"/>
      <protection/>
    </xf>
    <xf numFmtId="0" fontId="31" fillId="49" borderId="78" xfId="0" applyFont="1" applyFill="1" applyBorder="1" applyAlignment="1" applyProtection="1" quotePrefix="1">
      <alignment horizontal="center" vertical="center" wrapText="1"/>
      <protection/>
    </xf>
    <xf numFmtId="0" fontId="31" fillId="49" borderId="0" xfId="0" applyFont="1" applyFill="1" applyBorder="1" applyAlignment="1" applyProtection="1" quotePrefix="1">
      <alignment horizontal="center" vertical="center" wrapText="1"/>
      <protection/>
    </xf>
    <xf numFmtId="0" fontId="31" fillId="49" borderId="77" xfId="0" applyFont="1" applyFill="1" applyBorder="1" applyAlignment="1" applyProtection="1" quotePrefix="1">
      <alignment horizontal="center" vertical="center" wrapText="1"/>
      <protection/>
    </xf>
    <xf numFmtId="0" fontId="7" fillId="0" borderId="15" xfId="0" applyFont="1" applyBorder="1" applyAlignment="1" applyProtection="1">
      <alignment horizontal="center" wrapText="1"/>
      <protection/>
    </xf>
    <xf numFmtId="0" fontId="4" fillId="0" borderId="0" xfId="0" applyFont="1" applyAlignment="1" applyProtection="1">
      <alignment horizontal="left"/>
      <protection/>
    </xf>
    <xf numFmtId="0" fontId="9" fillId="0" borderId="0" xfId="0" applyFont="1" applyAlignment="1">
      <alignment horizontal="left" vertical="center" wrapText="1"/>
    </xf>
    <xf numFmtId="0" fontId="50" fillId="0" borderId="47" xfId="0" applyFont="1" applyBorder="1" applyAlignment="1" applyProtection="1">
      <alignment horizontal="center" vertical="center" wrapText="1"/>
      <protection/>
    </xf>
    <xf numFmtId="0" fontId="50" fillId="0" borderId="62"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17" xfId="0" applyFont="1" applyBorder="1" applyAlignment="1" applyProtection="1">
      <alignment horizontal="center" vertical="center" wrapText="1"/>
      <protection/>
    </xf>
    <xf numFmtId="0" fontId="38" fillId="0" borderId="55" xfId="0" applyFont="1" applyBorder="1" applyAlignment="1" applyProtection="1">
      <alignment horizontal="center" vertical="center" wrapText="1"/>
      <protection/>
    </xf>
    <xf numFmtId="0" fontId="38" fillId="0" borderId="52" xfId="0" applyFont="1" applyBorder="1" applyAlignment="1" applyProtection="1">
      <alignment horizontal="center" vertical="center" wrapText="1"/>
      <protection/>
    </xf>
    <xf numFmtId="0" fontId="38" fillId="0" borderId="82" xfId="0" applyFont="1" applyBorder="1" applyAlignment="1" applyProtection="1">
      <alignment horizontal="center" vertical="center" wrapText="1"/>
      <protection/>
    </xf>
    <xf numFmtId="0" fontId="203" fillId="0" borderId="14" xfId="0" applyFont="1" applyBorder="1" applyAlignment="1" applyProtection="1">
      <alignment vertical="center" wrapText="1"/>
      <protection/>
    </xf>
    <xf numFmtId="0" fontId="203" fillId="0" borderId="15" xfId="0" applyFont="1" applyBorder="1" applyAlignment="1" applyProtection="1">
      <alignment vertical="center" wrapText="1"/>
      <protection/>
    </xf>
    <xf numFmtId="0" fontId="31" fillId="0" borderId="15" xfId="0" applyFont="1" applyFill="1" applyBorder="1" applyAlignment="1" applyProtection="1">
      <alignment horizontal="center" readingOrder="1"/>
      <protection/>
    </xf>
    <xf numFmtId="0" fontId="31" fillId="0" borderId="11" xfId="0" applyFont="1" applyFill="1" applyBorder="1" applyAlignment="1" applyProtection="1">
      <alignment horizontal="center" vertical="center" readingOrder="1"/>
      <protection/>
    </xf>
    <xf numFmtId="0" fontId="9" fillId="0" borderId="78"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77" xfId="0" applyFont="1" applyBorder="1" applyAlignment="1" applyProtection="1">
      <alignment horizontal="left"/>
      <protection/>
    </xf>
    <xf numFmtId="0" fontId="190" fillId="0" borderId="79" xfId="0" applyFont="1" applyBorder="1" applyAlignment="1" applyProtection="1">
      <alignment horizontal="center" vertical="center" wrapText="1"/>
      <protection/>
    </xf>
    <xf numFmtId="0" fontId="7" fillId="0" borderId="0" xfId="0" applyFont="1" applyAlignment="1" applyProtection="1">
      <alignment horizontal="left"/>
      <protection/>
    </xf>
    <xf numFmtId="0" fontId="2" fillId="0" borderId="0" xfId="0" applyFont="1" applyAlignment="1" applyProtection="1">
      <alignment horizontal="left" vertical="top" wrapText="1"/>
      <protection/>
    </xf>
    <xf numFmtId="0" fontId="50" fillId="0" borderId="47" xfId="0" applyFont="1" applyBorder="1" applyAlignment="1" applyProtection="1">
      <alignment horizontal="left" vertical="center" wrapText="1"/>
      <protection/>
    </xf>
    <xf numFmtId="0" fontId="50" fillId="0" borderId="58" xfId="0" applyFont="1" applyBorder="1" applyAlignment="1" applyProtection="1">
      <alignment horizontal="left" vertical="center" wrapText="1"/>
      <protection/>
    </xf>
    <xf numFmtId="0" fontId="50" fillId="0" borderId="62" xfId="0" applyFont="1" applyBorder="1" applyAlignment="1" applyProtection="1">
      <alignment horizontal="left" vertical="center" wrapText="1"/>
      <protection/>
    </xf>
    <xf numFmtId="0" fontId="182" fillId="0" borderId="47" xfId="0" applyFont="1" applyBorder="1" applyAlignment="1" applyProtection="1">
      <alignment horizontal="left" vertical="center" wrapText="1"/>
      <protection/>
    </xf>
    <xf numFmtId="0" fontId="38" fillId="0" borderId="58" xfId="0" applyFont="1" applyBorder="1" applyAlignment="1" applyProtection="1">
      <alignment horizontal="left" vertical="center" wrapText="1"/>
      <protection/>
    </xf>
    <xf numFmtId="0" fontId="38" fillId="0" borderId="62" xfId="0" applyFont="1" applyBorder="1" applyAlignment="1" applyProtection="1">
      <alignment horizontal="left" vertical="center" wrapText="1"/>
      <protection/>
    </xf>
    <xf numFmtId="0" fontId="189" fillId="10" borderId="42" xfId="0" applyFont="1" applyFill="1" applyBorder="1" applyAlignment="1" applyProtection="1">
      <alignment horizontal="center" vertical="center"/>
      <protection/>
    </xf>
    <xf numFmtId="0" fontId="189" fillId="10" borderId="23" xfId="0" applyFont="1" applyFill="1" applyBorder="1" applyAlignment="1" applyProtection="1">
      <alignment horizontal="center" vertical="center"/>
      <protection/>
    </xf>
    <xf numFmtId="0" fontId="189" fillId="10" borderId="43" xfId="0" applyFont="1" applyFill="1" applyBorder="1" applyAlignment="1" applyProtection="1">
      <alignment horizontal="center" vertical="center"/>
      <protection/>
    </xf>
    <xf numFmtId="0" fontId="188" fillId="42" borderId="47" xfId="0" applyFont="1" applyFill="1" applyBorder="1" applyAlignment="1" applyProtection="1">
      <alignment horizontal="left" vertical="center" wrapText="1"/>
      <protection/>
    </xf>
    <xf numFmtId="0" fontId="188" fillId="42" borderId="58" xfId="0" applyFont="1" applyFill="1" applyBorder="1" applyAlignment="1" applyProtection="1">
      <alignment horizontal="left" vertical="center" wrapText="1"/>
      <protection/>
    </xf>
    <xf numFmtId="0" fontId="188" fillId="42" borderId="62" xfId="0" applyFont="1" applyFill="1" applyBorder="1" applyAlignment="1" applyProtection="1">
      <alignment horizontal="left" vertical="center" wrapText="1"/>
      <protection/>
    </xf>
    <xf numFmtId="0" fontId="2" fillId="34" borderId="0" xfId="0" applyFont="1" applyFill="1" applyAlignment="1" applyProtection="1">
      <alignment horizontal="left"/>
      <protection/>
    </xf>
    <xf numFmtId="0" fontId="4" fillId="0" borderId="79" xfId="0" applyFont="1" applyBorder="1" applyAlignment="1" applyProtection="1">
      <alignment horizontal="left" vertical="top" wrapText="1"/>
      <protection/>
    </xf>
    <xf numFmtId="0" fontId="7" fillId="0" borderId="0" xfId="0" applyFont="1" applyBorder="1" applyAlignment="1" applyProtection="1">
      <alignment horizontal="left" vertical="center" wrapText="1"/>
      <protection/>
    </xf>
    <xf numFmtId="0" fontId="182" fillId="0" borderId="0" xfId="0" applyFont="1" applyAlignment="1" applyProtection="1">
      <alignment horizontal="left" vertical="center" wrapText="1"/>
      <protection/>
    </xf>
    <xf numFmtId="0" fontId="4" fillId="42" borderId="47" xfId="0" applyFont="1" applyFill="1" applyBorder="1" applyAlignment="1" applyProtection="1">
      <alignment horizontal="left" vertical="center" wrapText="1"/>
      <protection/>
    </xf>
    <xf numFmtId="0" fontId="4" fillId="42" borderId="58" xfId="0" applyFont="1" applyFill="1" applyBorder="1" applyAlignment="1" applyProtection="1">
      <alignment horizontal="left" vertical="center" wrapText="1"/>
      <protection/>
    </xf>
    <xf numFmtId="0" fontId="4" fillId="42" borderId="62" xfId="0" applyFont="1" applyFill="1" applyBorder="1" applyAlignment="1" applyProtection="1">
      <alignment horizontal="left" vertical="center" wrapText="1"/>
      <protection/>
    </xf>
    <xf numFmtId="0" fontId="41" fillId="10" borderId="47" xfId="0" applyFont="1" applyFill="1" applyBorder="1" applyAlignment="1" applyProtection="1">
      <alignment horizontal="center" vertical="center"/>
      <protection/>
    </xf>
    <xf numFmtId="0" fontId="41" fillId="10" borderId="58" xfId="0" applyFont="1" applyFill="1" applyBorder="1" applyAlignment="1" applyProtection="1">
      <alignment horizontal="center" vertical="center"/>
      <protection/>
    </xf>
    <xf numFmtId="0" fontId="41" fillId="10" borderId="62" xfId="0" applyFont="1" applyFill="1" applyBorder="1" applyAlignment="1" applyProtection="1">
      <alignment horizontal="center" vertical="center"/>
      <protection/>
    </xf>
    <xf numFmtId="0" fontId="189" fillId="10" borderId="47" xfId="0" applyFont="1" applyFill="1" applyBorder="1" applyAlignment="1" applyProtection="1">
      <alignment horizontal="left" vertical="center"/>
      <protection/>
    </xf>
    <xf numFmtId="0" fontId="189" fillId="10" borderId="58" xfId="0" applyFont="1" applyFill="1" applyBorder="1" applyAlignment="1" applyProtection="1">
      <alignment horizontal="left" vertical="center"/>
      <protection/>
    </xf>
    <xf numFmtId="0" fontId="189" fillId="10" borderId="62" xfId="0" applyFont="1" applyFill="1" applyBorder="1" applyAlignment="1" applyProtection="1">
      <alignment horizontal="left" vertical="center"/>
      <protection/>
    </xf>
    <xf numFmtId="0" fontId="2" fillId="34" borderId="47" xfId="0" applyFont="1" applyFill="1" applyBorder="1" applyAlignment="1" applyProtection="1">
      <alignment horizontal="left" vertical="center" wrapText="1"/>
      <protection/>
    </xf>
    <xf numFmtId="0" fontId="2" fillId="34" borderId="58" xfId="0" applyFont="1" applyFill="1" applyBorder="1" applyAlignment="1" applyProtection="1">
      <alignment horizontal="left" vertical="center" wrapText="1"/>
      <protection/>
    </xf>
    <xf numFmtId="0" fontId="2" fillId="34" borderId="62" xfId="0" applyFont="1" applyFill="1" applyBorder="1" applyAlignment="1" applyProtection="1">
      <alignment horizontal="left" vertical="center" wrapText="1"/>
      <protection/>
    </xf>
    <xf numFmtId="0" fontId="185" fillId="34" borderId="47" xfId="0" applyFont="1" applyFill="1" applyBorder="1" applyAlignment="1" applyProtection="1">
      <alignment horizontal="left" vertical="center" wrapText="1"/>
      <protection/>
    </xf>
    <xf numFmtId="0" fontId="185" fillId="34" borderId="58" xfId="0" applyFont="1" applyFill="1" applyBorder="1" applyAlignment="1" applyProtection="1">
      <alignment horizontal="left" vertical="center" wrapText="1"/>
      <protection/>
    </xf>
    <xf numFmtId="0" fontId="185" fillId="34" borderId="62" xfId="0" applyFont="1" applyFill="1" applyBorder="1" applyAlignment="1" applyProtection="1">
      <alignment horizontal="left" vertical="center" wrapText="1"/>
      <protection/>
    </xf>
    <xf numFmtId="0" fontId="8" fillId="10" borderId="0" xfId="0" applyFont="1" applyFill="1" applyAlignment="1" applyProtection="1">
      <alignment horizontal="center"/>
      <protection/>
    </xf>
    <xf numFmtId="0" fontId="8" fillId="10" borderId="0" xfId="0" applyFont="1" applyFill="1" applyAlignment="1" applyProtection="1" quotePrefix="1">
      <alignment horizontal="center"/>
      <protection/>
    </xf>
    <xf numFmtId="0" fontId="205" fillId="10" borderId="0" xfId="0" applyFont="1" applyFill="1" applyBorder="1" applyAlignment="1" applyProtection="1">
      <alignment horizontal="center" wrapText="1"/>
      <protection/>
    </xf>
    <xf numFmtId="164" fontId="31" fillId="0" borderId="47" xfId="0" applyNumberFormat="1" applyFont="1" applyFill="1" applyBorder="1" applyAlignment="1" applyProtection="1">
      <alignment horizontal="center"/>
      <protection locked="0"/>
    </xf>
    <xf numFmtId="164" fontId="31" fillId="0" borderId="58" xfId="0" applyNumberFormat="1" applyFont="1" applyFill="1" applyBorder="1" applyAlignment="1" applyProtection="1">
      <alignment horizontal="center"/>
      <protection locked="0"/>
    </xf>
    <xf numFmtId="164" fontId="31" fillId="0" borderId="62" xfId="0" applyNumberFormat="1" applyFont="1" applyFill="1" applyBorder="1" applyAlignment="1" applyProtection="1">
      <alignment horizontal="center"/>
      <protection locked="0"/>
    </xf>
    <xf numFmtId="0" fontId="12" fillId="0" borderId="0" xfId="0" applyFont="1" applyAlignment="1" applyProtection="1">
      <alignment horizontal="center" vertical="center" wrapText="1"/>
      <protection/>
    </xf>
    <xf numFmtId="167" fontId="206" fillId="13" borderId="0" xfId="0" applyNumberFormat="1" applyFont="1" applyFill="1" applyAlignment="1" applyProtection="1">
      <alignment horizontal="center"/>
      <protection/>
    </xf>
    <xf numFmtId="0" fontId="8" fillId="40" borderId="0" xfId="0" applyFont="1" applyFill="1" applyAlignment="1" applyProtection="1">
      <alignment horizontal="left"/>
      <protection/>
    </xf>
    <xf numFmtId="0" fontId="31" fillId="34" borderId="47" xfId="0" applyFont="1" applyFill="1" applyBorder="1" applyAlignment="1" applyProtection="1">
      <alignment horizontal="center"/>
      <protection locked="0"/>
    </xf>
    <xf numFmtId="0" fontId="31" fillId="34" borderId="58" xfId="0" applyFont="1" applyFill="1" applyBorder="1" applyAlignment="1" applyProtection="1">
      <alignment horizontal="center"/>
      <protection locked="0"/>
    </xf>
    <xf numFmtId="0" fontId="31" fillId="34" borderId="62" xfId="0" applyFont="1" applyFill="1" applyBorder="1" applyAlignment="1" applyProtection="1">
      <alignment horizontal="center"/>
      <protection locked="0"/>
    </xf>
    <xf numFmtId="0" fontId="31" fillId="0" borderId="47" xfId="0" applyNumberFormat="1" applyFont="1" applyFill="1" applyBorder="1" applyAlignment="1" applyProtection="1">
      <alignment horizontal="center"/>
      <protection locked="0"/>
    </xf>
    <xf numFmtId="0" fontId="31" fillId="0" borderId="58" xfId="0" applyNumberFormat="1" applyFont="1" applyFill="1" applyBorder="1" applyAlignment="1" applyProtection="1">
      <alignment horizontal="center"/>
      <protection locked="0"/>
    </xf>
    <xf numFmtId="0" fontId="31" fillId="0" borderId="62" xfId="0" applyNumberFormat="1" applyFont="1" applyFill="1" applyBorder="1" applyAlignment="1" applyProtection="1">
      <alignment horizontal="center"/>
      <protection locked="0"/>
    </xf>
    <xf numFmtId="0" fontId="31" fillId="0" borderId="47" xfId="0" applyFont="1" applyFill="1" applyBorder="1" applyAlignment="1" applyProtection="1">
      <alignment horizontal="center"/>
      <protection locked="0"/>
    </xf>
    <xf numFmtId="0" fontId="31" fillId="0" borderId="58" xfId="0" applyFont="1" applyFill="1" applyBorder="1" applyAlignment="1" applyProtection="1">
      <alignment horizontal="center"/>
      <protection locked="0"/>
    </xf>
    <xf numFmtId="0" fontId="31" fillId="0" borderId="62" xfId="0" applyFont="1" applyFill="1" applyBorder="1" applyAlignment="1" applyProtection="1">
      <alignment horizontal="center"/>
      <protection locked="0"/>
    </xf>
    <xf numFmtId="0" fontId="8" fillId="10" borderId="0" xfId="0" applyFont="1" applyFill="1" applyAlignment="1" applyProtection="1">
      <alignment horizontal="center" vertical="center"/>
      <protection/>
    </xf>
    <xf numFmtId="0" fontId="8" fillId="10" borderId="0" xfId="0" applyFont="1" applyFill="1" applyAlignment="1" applyProtection="1" quotePrefix="1">
      <alignment horizontal="center" vertical="center"/>
      <protection/>
    </xf>
    <xf numFmtId="0" fontId="18" fillId="0" borderId="0" xfId="0" applyFont="1" applyAlignment="1" applyProtection="1">
      <alignment horizontal="center" wrapText="1"/>
      <protection/>
    </xf>
    <xf numFmtId="0" fontId="24" fillId="10" borderId="0" xfId="0" applyFont="1" applyFill="1" applyBorder="1" applyAlignment="1" applyProtection="1">
      <alignment horizontal="center"/>
      <protection/>
    </xf>
    <xf numFmtId="0" fontId="10" fillId="50" borderId="0" xfId="0" applyFont="1" applyFill="1" applyBorder="1" applyAlignment="1" applyProtection="1">
      <alignment horizontal="center" vertical="top"/>
      <protection/>
    </xf>
    <xf numFmtId="0" fontId="10" fillId="50" borderId="17" xfId="0" applyFont="1" applyFill="1" applyBorder="1" applyAlignment="1" applyProtection="1">
      <alignment horizontal="center" vertical="top"/>
      <protection/>
    </xf>
    <xf numFmtId="0" fontId="204" fillId="10" borderId="47" xfId="0" applyFont="1" applyFill="1" applyBorder="1" applyAlignment="1" applyProtection="1">
      <alignment horizontal="center" vertical="center"/>
      <protection/>
    </xf>
    <xf numFmtId="0" fontId="204" fillId="10" borderId="58" xfId="0" applyFont="1" applyFill="1" applyBorder="1" applyAlignment="1" applyProtection="1">
      <alignment horizontal="center" vertical="center"/>
      <protection/>
    </xf>
    <xf numFmtId="0" fontId="204" fillId="10" borderId="62" xfId="0" applyFont="1" applyFill="1" applyBorder="1" applyAlignment="1" applyProtection="1">
      <alignment horizontal="center" vertical="center"/>
      <protection/>
    </xf>
    <xf numFmtId="0" fontId="31" fillId="0" borderId="47" xfId="0" applyFont="1" applyFill="1" applyBorder="1" applyAlignment="1" applyProtection="1">
      <alignment horizontal="center" vertical="center" wrapText="1"/>
      <protection locked="0"/>
    </xf>
    <xf numFmtId="0" fontId="31" fillId="0" borderId="58" xfId="0" applyFont="1" applyFill="1" applyBorder="1" applyAlignment="1" applyProtection="1">
      <alignment horizontal="center" vertical="center" wrapText="1"/>
      <protection locked="0"/>
    </xf>
    <xf numFmtId="0" fontId="31" fillId="0" borderId="62" xfId="0" applyFont="1" applyFill="1" applyBorder="1" applyAlignment="1" applyProtection="1">
      <alignment horizontal="center" vertical="center" wrapText="1"/>
      <protection locked="0"/>
    </xf>
    <xf numFmtId="0" fontId="31" fillId="0" borderId="47" xfId="0" applyFont="1" applyFill="1" applyBorder="1" applyAlignment="1" applyProtection="1">
      <alignment horizontal="center" vertical="center"/>
      <protection locked="0"/>
    </xf>
    <xf numFmtId="0" fontId="31" fillId="0" borderId="58" xfId="0"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protection locked="0"/>
    </xf>
    <xf numFmtId="0" fontId="207" fillId="44" borderId="26" xfId="0" applyFont="1" applyFill="1" applyBorder="1" applyAlignment="1" applyProtection="1">
      <alignment horizontal="center" vertical="center" textRotation="255"/>
      <protection/>
    </xf>
    <xf numFmtId="0" fontId="25" fillId="2" borderId="47" xfId="0" applyFont="1" applyFill="1" applyBorder="1" applyAlignment="1" applyProtection="1">
      <alignment horizontal="left"/>
      <protection/>
    </xf>
    <xf numFmtId="0" fontId="25" fillId="2" borderId="58" xfId="0" applyFont="1" applyFill="1" applyBorder="1" applyAlignment="1" applyProtection="1">
      <alignment horizontal="left"/>
      <protection/>
    </xf>
    <xf numFmtId="0" fontId="25" fillId="2" borderId="62" xfId="0" applyFont="1" applyFill="1" applyBorder="1" applyAlignment="1" applyProtection="1">
      <alignment horizontal="left"/>
      <protection/>
    </xf>
    <xf numFmtId="0" fontId="30" fillId="34" borderId="26" xfId="0" applyFont="1" applyFill="1" applyBorder="1" applyAlignment="1" applyProtection="1">
      <alignment horizontal="center" vertical="center" wrapText="1"/>
      <protection/>
    </xf>
    <xf numFmtId="0" fontId="30" fillId="46" borderId="55" xfId="0"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66" fillId="2" borderId="55" xfId="0" applyNumberFormat="1" applyFont="1" applyFill="1" applyBorder="1" applyAlignment="1" applyProtection="1">
      <alignment horizontal="center" vertical="center" wrapText="1"/>
      <protection/>
    </xf>
    <xf numFmtId="0" fontId="30" fillId="30" borderId="59" xfId="0" applyFont="1" applyFill="1" applyBorder="1" applyAlignment="1" applyProtection="1">
      <alignment horizontal="center" vertical="center" wrapText="1"/>
      <protection/>
    </xf>
    <xf numFmtId="0" fontId="30" fillId="30" borderId="60" xfId="0" applyFont="1" applyFill="1" applyBorder="1" applyAlignment="1" applyProtection="1">
      <alignment horizontal="center" vertical="center" wrapText="1"/>
      <protection/>
    </xf>
    <xf numFmtId="0" fontId="32" fillId="30" borderId="69" xfId="0" applyFont="1" applyFill="1" applyBorder="1" applyAlignment="1" applyProtection="1">
      <alignment horizontal="center" vertical="center" wrapText="1"/>
      <protection/>
    </xf>
    <xf numFmtId="0" fontId="32" fillId="30" borderId="70" xfId="0" applyFont="1" applyFill="1" applyBorder="1" applyAlignment="1" applyProtection="1">
      <alignment horizontal="center" vertical="center" wrapText="1"/>
      <protection/>
    </xf>
    <xf numFmtId="0" fontId="38" fillId="0" borderId="0" xfId="0" applyFont="1" applyBorder="1" applyAlignment="1" applyProtection="1">
      <alignment horizontal="center" vertical="center"/>
      <protection/>
    </xf>
    <xf numFmtId="0" fontId="30" fillId="0" borderId="26" xfId="0" applyFont="1" applyBorder="1" applyAlignment="1" applyProtection="1">
      <alignment horizontal="center" vertical="center" wrapText="1"/>
      <protection/>
    </xf>
    <xf numFmtId="0" fontId="38" fillId="44" borderId="55" xfId="0" applyFont="1" applyFill="1" applyBorder="1" applyAlignment="1" applyProtection="1">
      <alignment horizontal="center" vertical="center" textRotation="255"/>
      <protection/>
    </xf>
    <xf numFmtId="0" fontId="38" fillId="44" borderId="52" xfId="0" applyFont="1" applyFill="1" applyBorder="1" applyAlignment="1" applyProtection="1">
      <alignment horizontal="center" vertical="center" textRotation="255"/>
      <protection/>
    </xf>
    <xf numFmtId="0" fontId="38" fillId="44" borderId="82" xfId="0" applyFont="1" applyFill="1" applyBorder="1" applyAlignment="1" applyProtection="1">
      <alignment horizontal="center" vertical="center" textRotation="255"/>
      <protection/>
    </xf>
    <xf numFmtId="0" fontId="28" fillId="2" borderId="47" xfId="0" applyFont="1" applyFill="1" applyBorder="1" applyAlignment="1" applyProtection="1">
      <alignment horizontal="right" vertical="center"/>
      <protection/>
    </xf>
    <xf numFmtId="0" fontId="28" fillId="2" borderId="58" xfId="0" applyFont="1" applyFill="1" applyBorder="1" applyAlignment="1" applyProtection="1">
      <alignment horizontal="right" vertical="center"/>
      <protection/>
    </xf>
    <xf numFmtId="0" fontId="28" fillId="2" borderId="62" xfId="0" applyFont="1" applyFill="1" applyBorder="1" applyAlignment="1" applyProtection="1">
      <alignment horizontal="right" vertical="center"/>
      <protection/>
    </xf>
    <xf numFmtId="0" fontId="30" fillId="0" borderId="47" xfId="0" applyFont="1" applyBorder="1" applyAlignment="1" applyProtection="1">
      <alignment horizontal="center" vertical="center" wrapText="1"/>
      <protection/>
    </xf>
    <xf numFmtId="0" fontId="59" fillId="0" borderId="26" xfId="0" applyFont="1" applyBorder="1" applyAlignment="1" applyProtection="1">
      <alignment horizontal="center" vertical="center" wrapText="1"/>
      <protection/>
    </xf>
    <xf numFmtId="0" fontId="204" fillId="10" borderId="0" xfId="0" applyFont="1" applyFill="1" applyBorder="1" applyAlignment="1" applyProtection="1">
      <alignment horizontal="center" vertical="center"/>
      <protection/>
    </xf>
    <xf numFmtId="0" fontId="51" fillId="51" borderId="0" xfId="0" applyFont="1" applyFill="1" applyBorder="1" applyAlignment="1" applyProtection="1">
      <alignment horizontal="center" vertical="top" wrapText="1"/>
      <protection/>
    </xf>
    <xf numFmtId="0" fontId="3" fillId="10" borderId="0" xfId="0" applyFont="1" applyFill="1" applyAlignment="1" applyProtection="1">
      <alignment horizontal="center" vertical="center"/>
      <protection/>
    </xf>
    <xf numFmtId="0" fontId="208" fillId="46" borderId="47" xfId="0" applyFont="1" applyFill="1" applyBorder="1" applyAlignment="1">
      <alignment horizontal="center" vertical="center" wrapText="1"/>
    </xf>
    <xf numFmtId="0" fontId="208" fillId="46" borderId="62" xfId="0" applyFont="1" applyFill="1" applyBorder="1" applyAlignment="1">
      <alignment horizontal="center" vertical="center" wrapText="1"/>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4" fillId="0" borderId="15" xfId="0" applyFont="1" applyBorder="1" applyAlignment="1" applyProtection="1">
      <alignment horizontal="left" vertical="center"/>
      <protection/>
    </xf>
    <xf numFmtId="4" fontId="156" fillId="0" borderId="0" xfId="51" applyNumberFormat="1" applyFont="1" applyFill="1" applyBorder="1" applyAlignment="1" applyProtection="1">
      <alignment horizontal="center" vertical="center"/>
      <protection/>
    </xf>
    <xf numFmtId="0" fontId="30" fillId="34" borderId="55" xfId="0" applyFont="1" applyFill="1" applyBorder="1" applyAlignment="1" applyProtection="1">
      <alignment horizontal="center" vertical="center" wrapText="1"/>
      <protection/>
    </xf>
    <xf numFmtId="0" fontId="30" fillId="34" borderId="52" xfId="0" applyFont="1" applyFill="1" applyBorder="1" applyAlignment="1" applyProtection="1">
      <alignment horizontal="center" vertical="center" wrapText="1"/>
      <protection/>
    </xf>
    <xf numFmtId="0" fontId="30" fillId="34" borderId="82" xfId="0" applyFont="1" applyFill="1" applyBorder="1" applyAlignment="1" applyProtection="1">
      <alignment horizontal="center" vertical="center" wrapText="1"/>
      <protection/>
    </xf>
    <xf numFmtId="0" fontId="28" fillId="2" borderId="42" xfId="0" applyFont="1" applyFill="1" applyBorder="1" applyAlignment="1" applyProtection="1">
      <alignment horizontal="left" vertical="center" wrapText="1"/>
      <protection/>
    </xf>
    <xf numFmtId="0" fontId="28" fillId="2" borderId="23" xfId="0" applyFont="1" applyFill="1" applyBorder="1" applyAlignment="1" applyProtection="1">
      <alignment horizontal="left" vertical="center" wrapText="1"/>
      <protection/>
    </xf>
    <xf numFmtId="0" fontId="28" fillId="2" borderId="43" xfId="0" applyFont="1" applyFill="1" applyBorder="1" applyAlignment="1" applyProtection="1">
      <alignment horizontal="left" vertical="center" wrapText="1"/>
      <protection/>
    </xf>
    <xf numFmtId="0" fontId="30" fillId="46" borderId="47" xfId="0"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30" fillId="30" borderId="86" xfId="0" applyFont="1" applyFill="1" applyBorder="1" applyAlignment="1" applyProtection="1">
      <alignment horizontal="center" vertical="center" wrapText="1"/>
      <protection/>
    </xf>
    <xf numFmtId="0" fontId="30" fillId="34" borderId="26" xfId="0" applyFont="1" applyFill="1" applyBorder="1" applyAlignment="1" applyProtection="1">
      <alignment horizontal="center" vertical="top" wrapText="1"/>
      <protection/>
    </xf>
    <xf numFmtId="0" fontId="69" fillId="34" borderId="87" xfId="0" applyNumberFormat="1" applyFont="1" applyFill="1" applyBorder="1" applyAlignment="1" applyProtection="1">
      <alignment horizontal="left" vertical="center" wrapText="1"/>
      <protection/>
    </xf>
    <xf numFmtId="0" fontId="69" fillId="34" borderId="88" xfId="0" applyNumberFormat="1" applyFont="1" applyFill="1" applyBorder="1" applyAlignment="1" applyProtection="1">
      <alignment horizontal="left" vertical="center" wrapText="1"/>
      <protection/>
    </xf>
    <xf numFmtId="0" fontId="69" fillId="34" borderId="89" xfId="0" applyNumberFormat="1" applyFont="1" applyFill="1" applyBorder="1" applyAlignment="1" applyProtection="1">
      <alignment horizontal="left" vertical="center" wrapText="1"/>
      <protection/>
    </xf>
    <xf numFmtId="0" fontId="69" fillId="34" borderId="87" xfId="0" applyNumberFormat="1" applyFont="1" applyFill="1" applyBorder="1" applyAlignment="1" applyProtection="1">
      <alignment vertical="center" wrapText="1"/>
      <protection/>
    </xf>
    <xf numFmtId="0" fontId="69" fillId="0" borderId="88" xfId="0" applyFont="1" applyBorder="1" applyAlignment="1">
      <alignment vertical="center" wrapText="1"/>
    </xf>
    <xf numFmtId="0" fontId="69" fillId="0" borderId="89" xfId="0" applyFont="1" applyBorder="1" applyAlignment="1">
      <alignment vertical="center" wrapText="1"/>
    </xf>
    <xf numFmtId="0" fontId="30" fillId="42" borderId="68" xfId="0" applyFont="1" applyFill="1" applyBorder="1" applyAlignment="1" applyProtection="1">
      <alignment horizontal="center" vertical="center" wrapText="1"/>
      <protection/>
    </xf>
    <xf numFmtId="0" fontId="30" fillId="42" borderId="90" xfId="0" applyFont="1" applyFill="1" applyBorder="1" applyAlignment="1" applyProtection="1">
      <alignment horizontal="center" vertical="center" wrapText="1"/>
      <protection/>
    </xf>
    <xf numFmtId="0" fontId="30" fillId="42" borderId="91" xfId="0" applyFont="1" applyFill="1" applyBorder="1" applyAlignment="1" applyProtection="1">
      <alignment horizontal="center" vertical="center" wrapText="1"/>
      <protection/>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3" fillId="0" borderId="1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0" fontId="30" fillId="0" borderId="26" xfId="0" applyFont="1" applyBorder="1" applyAlignment="1" applyProtection="1">
      <alignment horizontal="center" vertical="center"/>
      <protection/>
    </xf>
    <xf numFmtId="0" fontId="30" fillId="30" borderId="92" xfId="0" applyFont="1" applyFill="1" applyBorder="1" applyAlignment="1" applyProtection="1">
      <alignment horizontal="center" vertical="center" wrapText="1"/>
      <protection/>
    </xf>
    <xf numFmtId="0" fontId="38" fillId="0" borderId="41" xfId="51" applyFont="1" applyFill="1" applyBorder="1" applyAlignment="1" applyProtection="1">
      <alignment horizontal="left" vertical="center" wrapText="1"/>
      <protection/>
    </xf>
    <xf numFmtId="0" fontId="38" fillId="0" borderId="37" xfId="51" applyFont="1" applyFill="1" applyBorder="1" applyAlignment="1" applyProtection="1">
      <alignment horizontal="left" vertical="center" wrapText="1"/>
      <protection/>
    </xf>
    <xf numFmtId="0" fontId="38" fillId="0" borderId="53" xfId="51" applyFont="1" applyFill="1" applyBorder="1" applyAlignment="1" applyProtection="1">
      <alignment horizontal="left" vertical="center"/>
      <protection/>
    </xf>
    <xf numFmtId="0" fontId="38" fillId="0" borderId="54" xfId="51" applyFont="1" applyFill="1" applyBorder="1" applyAlignment="1" applyProtection="1">
      <alignment horizontal="left" vertic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3" fillId="38" borderId="42" xfId="51" applyFont="1" applyFill="1" applyBorder="1" applyAlignment="1" applyProtection="1">
      <alignment horizontal="left" vertical="center" wrapText="1"/>
      <protection/>
    </xf>
    <xf numFmtId="0" fontId="3" fillId="38" borderId="18" xfId="51" applyFont="1" applyFill="1" applyBorder="1" applyAlignment="1" applyProtection="1">
      <alignment horizontal="left" vertical="center" wrapText="1"/>
      <protection/>
    </xf>
    <xf numFmtId="0" fontId="3" fillId="38" borderId="19" xfId="51" applyFont="1" applyFill="1" applyBorder="1" applyAlignment="1" applyProtection="1">
      <alignment horizontal="left" vertical="center" wrapText="1"/>
      <protection/>
    </xf>
    <xf numFmtId="0" fontId="3" fillId="38" borderId="93" xfId="51" applyFont="1" applyFill="1" applyBorder="1" applyAlignment="1" applyProtection="1">
      <alignment horizontal="left" vertical="center" wrapText="1"/>
      <protection/>
    </xf>
    <xf numFmtId="0" fontId="157" fillId="0" borderId="14" xfId="0" applyFont="1" applyBorder="1" applyAlignment="1" applyProtection="1">
      <alignment horizontal="center" vertical="center" wrapText="1"/>
      <protection/>
    </xf>
    <xf numFmtId="0" fontId="57" fillId="0" borderId="15" xfId="0" applyFont="1" applyBorder="1" applyAlignment="1" applyProtection="1">
      <alignment horizontal="center" vertical="center" wrapText="1"/>
      <protection/>
    </xf>
    <xf numFmtId="0" fontId="57" fillId="0" borderId="16" xfId="0" applyFont="1" applyBorder="1" applyAlignment="1" applyProtection="1">
      <alignment horizontal="center" vertical="center" wrapText="1"/>
      <protection/>
    </xf>
    <xf numFmtId="0" fontId="3" fillId="38" borderId="23" xfId="51" applyFont="1" applyFill="1" applyBorder="1" applyAlignment="1" applyProtection="1">
      <alignment horizontal="left" vertical="center" wrapText="1"/>
      <protection/>
    </xf>
    <xf numFmtId="0" fontId="192" fillId="10" borderId="47" xfId="0" applyFont="1" applyFill="1" applyBorder="1" applyAlignment="1" applyProtection="1">
      <alignment horizontal="center" vertical="center"/>
      <protection/>
    </xf>
    <xf numFmtId="0" fontId="192" fillId="10" borderId="58" xfId="0" applyFont="1" applyFill="1" applyBorder="1" applyAlignment="1" applyProtection="1">
      <alignment horizontal="center" vertical="center"/>
      <protection/>
    </xf>
    <xf numFmtId="0" fontId="38" fillId="0" borderId="49" xfId="51" applyFont="1" applyFill="1" applyBorder="1" applyAlignment="1" applyProtection="1">
      <alignment horizontal="left" vertical="center" wrapText="1"/>
      <protection/>
    </xf>
    <xf numFmtId="0" fontId="38" fillId="0" borderId="24" xfId="51" applyFont="1" applyFill="1" applyBorder="1" applyAlignment="1" applyProtection="1">
      <alignment horizontal="left" vertical="center" wrapText="1"/>
      <protection/>
    </xf>
    <xf numFmtId="0" fontId="38" fillId="0" borderId="94" xfId="51" applyFont="1" applyFill="1" applyBorder="1" applyAlignment="1" applyProtection="1">
      <alignment horizontal="left" vertical="center" wrapText="1"/>
      <protection/>
    </xf>
    <xf numFmtId="0" fontId="38" fillId="0" borderId="95" xfId="51"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protection/>
    </xf>
    <xf numFmtId="0" fontId="38" fillId="0" borderId="21" xfId="51" applyFont="1" applyFill="1" applyBorder="1" applyAlignment="1" applyProtection="1">
      <alignment horizontal="left" vertical="center" wrapText="1"/>
      <protection/>
    </xf>
    <xf numFmtId="0" fontId="38" fillId="0" borderId="41" xfId="51" applyFont="1" applyFill="1" applyBorder="1" applyAlignment="1" applyProtection="1">
      <alignment horizontal="left" vertical="center"/>
      <protection/>
    </xf>
    <xf numFmtId="0" fontId="38" fillId="0" borderId="21" xfId="51" applyFont="1" applyFill="1" applyBorder="1" applyAlignment="1" applyProtection="1">
      <alignment horizontal="left" vertical="center"/>
      <protection/>
    </xf>
    <xf numFmtId="0" fontId="38" fillId="0" borderId="37" xfId="51" applyFont="1" applyFill="1" applyBorder="1" applyAlignment="1" applyProtection="1">
      <alignment horizontal="left" vertical="center"/>
      <protection/>
    </xf>
    <xf numFmtId="0" fontId="3" fillId="0" borderId="23" xfId="51" applyFont="1" applyBorder="1" applyAlignment="1" applyProtection="1">
      <alignment horizontal="center" vertical="center"/>
      <protection/>
    </xf>
    <xf numFmtId="0" fontId="3" fillId="0" borderId="43" xfId="51" applyFont="1" applyBorder="1" applyAlignment="1" applyProtection="1">
      <alignment horizontal="center" vertical="center"/>
      <protection/>
    </xf>
    <xf numFmtId="0" fontId="192" fillId="10" borderId="13" xfId="0" applyFont="1" applyFill="1" applyBorder="1" applyAlignment="1" applyProtection="1">
      <alignment horizontal="center" vertical="center"/>
      <protection/>
    </xf>
    <xf numFmtId="0" fontId="192" fillId="10" borderId="0" xfId="0" applyFont="1" applyFill="1" applyBorder="1" applyAlignment="1" applyProtection="1">
      <alignment horizontal="center" vertical="center"/>
      <protection/>
    </xf>
    <xf numFmtId="0" fontId="192" fillId="0" borderId="0" xfId="0" applyFont="1" applyBorder="1" applyAlignment="1" applyProtection="1">
      <alignment horizontal="center" vertical="center" wrapText="1"/>
      <protection/>
    </xf>
    <xf numFmtId="0" fontId="25" fillId="0" borderId="41" xfId="51" applyFont="1" applyFill="1" applyBorder="1" applyAlignment="1" applyProtection="1">
      <alignment horizontal="center" vertical="center" wrapText="1"/>
      <protection/>
    </xf>
    <xf numFmtId="0" fontId="25" fillId="0" borderId="27" xfId="51" applyFont="1" applyFill="1" applyBorder="1" applyAlignment="1" applyProtection="1">
      <alignment horizontal="center" vertical="center"/>
      <protection/>
    </xf>
    <xf numFmtId="0" fontId="3" fillId="10" borderId="0" xfId="0" applyFont="1" applyFill="1" applyBorder="1" applyAlignment="1" applyProtection="1">
      <alignment horizontal="center" vertical="center" wrapText="1"/>
      <protection/>
    </xf>
    <xf numFmtId="0" fontId="6" fillId="38" borderId="20" xfId="0" applyFont="1" applyFill="1" applyBorder="1" applyAlignment="1" applyProtection="1">
      <alignment horizontal="right" vertical="center"/>
      <protection/>
    </xf>
    <xf numFmtId="0" fontId="50" fillId="0" borderId="27" xfId="51" applyFont="1" applyFill="1" applyBorder="1" applyAlignment="1" applyProtection="1">
      <alignment horizontal="left"/>
      <protection/>
    </xf>
    <xf numFmtId="0" fontId="38" fillId="0" borderId="41" xfId="51" applyFont="1" applyFill="1" applyBorder="1" applyAlignment="1" applyProtection="1">
      <alignment horizontal="center" vertical="center" wrapText="1"/>
      <protection/>
    </xf>
    <xf numFmtId="0" fontId="50" fillId="0" borderId="27" xfId="51" applyFont="1" applyFill="1" applyBorder="1" applyProtection="1">
      <alignment/>
      <protection/>
    </xf>
    <xf numFmtId="0" fontId="38" fillId="0" borderId="41" xfId="51" applyFont="1" applyFill="1" applyBorder="1" applyAlignment="1" applyProtection="1">
      <alignment horizontal="center" vertical="center"/>
      <protection/>
    </xf>
    <xf numFmtId="0" fontId="38" fillId="0" borderId="37" xfId="51" applyFont="1" applyFill="1" applyBorder="1" applyAlignment="1" applyProtection="1">
      <alignment horizontal="center" vertical="center" wrapText="1"/>
      <protection/>
    </xf>
    <xf numFmtId="0" fontId="38" fillId="0" borderId="37" xfId="51" applyFont="1" applyFill="1" applyBorder="1" applyAlignment="1" applyProtection="1">
      <alignment horizontal="center" vertical="center"/>
      <protection/>
    </xf>
    <xf numFmtId="0" fontId="38" fillId="0" borderId="49" xfId="51" applyFont="1" applyFill="1" applyBorder="1" applyAlignment="1" applyProtection="1">
      <alignment horizontal="center" vertical="center" wrapText="1"/>
      <protection/>
    </xf>
    <xf numFmtId="0" fontId="38" fillId="0" borderId="24" xfId="51" applyFont="1" applyFill="1" applyBorder="1" applyAlignment="1" applyProtection="1">
      <alignment horizontal="center" vertical="center" wrapText="1"/>
      <protection/>
    </xf>
    <xf numFmtId="0" fontId="38" fillId="0" borderId="49" xfId="51" applyFont="1" applyFill="1" applyBorder="1" applyAlignment="1" applyProtection="1">
      <alignment horizontal="center" vertical="center"/>
      <protection/>
    </xf>
    <xf numFmtId="0" fontId="38" fillId="0" borderId="24" xfId="51" applyFont="1" applyFill="1" applyBorder="1" applyAlignment="1" applyProtection="1">
      <alignment horizontal="center" vertical="center"/>
      <protection/>
    </xf>
    <xf numFmtId="0" fontId="38" fillId="0" borderId="25" xfId="51" applyFont="1" applyFill="1" applyBorder="1" applyAlignment="1" applyProtection="1">
      <alignment horizontal="center" vertical="center" wrapText="1"/>
      <protection/>
    </xf>
    <xf numFmtId="0" fontId="38" fillId="0" borderId="36" xfId="51" applyFont="1" applyFill="1" applyBorder="1" applyAlignment="1" applyProtection="1">
      <alignment horizontal="center" vertical="center" wrapText="1"/>
      <protection/>
    </xf>
    <xf numFmtId="0" fontId="55" fillId="30" borderId="10" xfId="0" applyFont="1" applyFill="1" applyBorder="1" applyAlignment="1" applyProtection="1">
      <alignment vertical="center" wrapText="1"/>
      <protection/>
    </xf>
    <xf numFmtId="0" fontId="209" fillId="30" borderId="11" xfId="0" applyFont="1" applyFill="1" applyBorder="1" applyAlignment="1">
      <alignment vertical="center" wrapText="1"/>
    </xf>
    <xf numFmtId="0" fontId="209" fillId="30" borderId="12" xfId="0" applyFont="1" applyFill="1" applyBorder="1" applyAlignment="1">
      <alignment vertical="center" wrapText="1"/>
    </xf>
    <xf numFmtId="0" fontId="209" fillId="30" borderId="13" xfId="0" applyFont="1" applyFill="1" applyBorder="1" applyAlignment="1">
      <alignment vertical="center" wrapText="1"/>
    </xf>
    <xf numFmtId="0" fontId="209" fillId="30" borderId="0" xfId="0" applyFont="1" applyFill="1" applyBorder="1" applyAlignment="1">
      <alignment vertical="center" wrapText="1"/>
    </xf>
    <xf numFmtId="0" fontId="209" fillId="30" borderId="17" xfId="0" applyFont="1" applyFill="1" applyBorder="1" applyAlignment="1">
      <alignment vertical="center" wrapText="1"/>
    </xf>
    <xf numFmtId="0" fontId="0" fillId="30" borderId="13" xfId="0" applyFill="1" applyBorder="1" applyAlignment="1">
      <alignment vertical="center" wrapText="1"/>
    </xf>
    <xf numFmtId="0" fontId="0" fillId="30" borderId="0" xfId="0" applyFill="1" applyBorder="1" applyAlignment="1">
      <alignment vertical="center" wrapText="1"/>
    </xf>
    <xf numFmtId="0" fontId="0" fillId="30" borderId="17" xfId="0" applyFill="1" applyBorder="1" applyAlignment="1">
      <alignment vertical="center" wrapText="1"/>
    </xf>
    <xf numFmtId="0" fontId="0" fillId="30" borderId="14" xfId="0" applyFill="1" applyBorder="1" applyAlignment="1">
      <alignment vertical="center" wrapText="1"/>
    </xf>
    <xf numFmtId="0" fontId="0" fillId="30" borderId="15" xfId="0" applyFill="1" applyBorder="1" applyAlignment="1">
      <alignment vertical="center" wrapText="1"/>
    </xf>
    <xf numFmtId="0" fontId="0" fillId="30" borderId="16" xfId="0" applyFill="1" applyBorder="1" applyAlignment="1">
      <alignment vertical="center" wrapText="1"/>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38" fillId="0" borderId="21" xfId="51" applyFont="1" applyFill="1" applyBorder="1" applyAlignment="1" applyProtection="1">
      <alignment horizontal="center" vertical="center"/>
      <protection/>
    </xf>
    <xf numFmtId="0" fontId="3" fillId="39" borderId="42" xfId="51" applyFont="1" applyFill="1" applyBorder="1" applyAlignment="1" applyProtection="1">
      <alignment horizontal="right" vertical="center" wrapText="1"/>
      <protection/>
    </xf>
    <xf numFmtId="0" fontId="3" fillId="39" borderId="23" xfId="51" applyFont="1" applyFill="1" applyBorder="1" applyAlignment="1" applyProtection="1">
      <alignment horizontal="right" vertical="center" wrapText="1"/>
      <protection/>
    </xf>
    <xf numFmtId="0" fontId="210" fillId="0" borderId="0" xfId="0" applyFont="1" applyAlignment="1" applyProtection="1">
      <alignment horizontal="center" wrapText="1"/>
      <protection/>
    </xf>
    <xf numFmtId="0" fontId="38" fillId="0" borderId="25" xfId="51" applyFont="1" applyFill="1" applyBorder="1" applyAlignment="1" applyProtection="1">
      <alignment horizontal="left" vertical="center"/>
      <protection/>
    </xf>
    <xf numFmtId="0" fontId="38" fillId="0" borderId="36" xfId="51" applyFont="1" applyFill="1" applyBorder="1" applyAlignment="1" applyProtection="1">
      <alignment horizontal="left"/>
      <protection/>
    </xf>
    <xf numFmtId="0" fontId="38" fillId="0" borderId="36" xfId="51" applyFont="1" applyFill="1" applyBorder="1" applyProtection="1">
      <alignment/>
      <protection/>
    </xf>
    <xf numFmtId="0" fontId="38" fillId="0" borderId="28" xfId="51" applyFont="1" applyFill="1" applyBorder="1" applyAlignment="1" applyProtection="1">
      <alignment horizontal="center" vertical="center"/>
      <protection/>
    </xf>
    <xf numFmtId="0" fontId="38" fillId="0" borderId="33" xfId="51" applyFont="1" applyFill="1" applyBorder="1" applyAlignment="1" applyProtection="1">
      <alignment horizontal="center" vertical="center" wrapText="1"/>
      <protection/>
    </xf>
    <xf numFmtId="0" fontId="31" fillId="0" borderId="47" xfId="0" applyFont="1" applyFill="1" applyBorder="1" applyAlignment="1" applyProtection="1">
      <alignment horizontal="center"/>
      <protection/>
    </xf>
    <xf numFmtId="0" fontId="31" fillId="0" borderId="58" xfId="0" applyFont="1" applyFill="1" applyBorder="1" applyAlignment="1" applyProtection="1">
      <alignment horizontal="center"/>
      <protection/>
    </xf>
    <xf numFmtId="0" fontId="31" fillId="0" borderId="62" xfId="0" applyFont="1" applyFill="1" applyBorder="1" applyAlignment="1" applyProtection="1">
      <alignment horizontal="center"/>
      <protection/>
    </xf>
    <xf numFmtId="0" fontId="10" fillId="51" borderId="14" xfId="0" applyFont="1" applyFill="1" applyBorder="1" applyAlignment="1" applyProtection="1">
      <alignment horizontal="center" vertical="top"/>
      <protection/>
    </xf>
    <xf numFmtId="0" fontId="10" fillId="51" borderId="15" xfId="0" applyFont="1" applyFill="1" applyBorder="1" applyAlignment="1" applyProtection="1">
      <alignment horizontal="center" vertical="top"/>
      <protection/>
    </xf>
    <xf numFmtId="0" fontId="10" fillId="51" borderId="16" xfId="0" applyFont="1" applyFill="1" applyBorder="1" applyAlignment="1" applyProtection="1">
      <alignment horizontal="center" vertical="top"/>
      <protection/>
    </xf>
    <xf numFmtId="0" fontId="155" fillId="10" borderId="47" xfId="0" applyFont="1" applyFill="1" applyBorder="1" applyAlignment="1" applyProtection="1">
      <alignment horizontal="center" vertical="center"/>
      <protection/>
    </xf>
    <xf numFmtId="0" fontId="155" fillId="10" borderId="58" xfId="0" applyFont="1" applyFill="1" applyBorder="1" applyAlignment="1" applyProtection="1">
      <alignment horizontal="center" vertical="center"/>
      <protection/>
    </xf>
    <xf numFmtId="0" fontId="155" fillId="10" borderId="62" xfId="0" applyFont="1" applyFill="1" applyBorder="1" applyAlignment="1" applyProtection="1">
      <alignment horizontal="center" vertical="center"/>
      <protection/>
    </xf>
    <xf numFmtId="0" fontId="9" fillId="10" borderId="47" xfId="0" applyNumberFormat="1" applyFont="1" applyFill="1" applyBorder="1" applyAlignment="1" applyProtection="1">
      <alignment horizontal="center" vertical="center" wrapText="1"/>
      <protection/>
    </xf>
    <xf numFmtId="0" fontId="9" fillId="10" borderId="58" xfId="0" applyNumberFormat="1" applyFont="1" applyFill="1" applyBorder="1" applyAlignment="1" applyProtection="1">
      <alignment horizontal="center" vertical="center" wrapText="1"/>
      <protection/>
    </xf>
    <xf numFmtId="0" fontId="9" fillId="10" borderId="62" xfId="0" applyNumberFormat="1" applyFont="1" applyFill="1" applyBorder="1" applyAlignment="1" applyProtection="1">
      <alignment horizontal="center" vertical="center" wrapText="1"/>
      <protection/>
    </xf>
    <xf numFmtId="0" fontId="19" fillId="0" borderId="47" xfId="0" applyFont="1" applyBorder="1" applyAlignment="1" applyProtection="1">
      <alignment horizontal="center" vertical="center"/>
      <protection/>
    </xf>
    <xf numFmtId="0" fontId="19" fillId="0" borderId="58" xfId="0" applyFont="1" applyBorder="1" applyAlignment="1" applyProtection="1">
      <alignment horizontal="center" vertical="center"/>
      <protection/>
    </xf>
    <xf numFmtId="0" fontId="19" fillId="0" borderId="62" xfId="0" applyFont="1" applyBorder="1" applyAlignment="1" applyProtection="1">
      <alignment horizontal="center" vertical="center"/>
      <protection/>
    </xf>
    <xf numFmtId="0" fontId="10" fillId="51" borderId="10" xfId="0" applyFont="1" applyFill="1" applyBorder="1" applyAlignment="1" applyProtection="1">
      <alignment horizontal="center" vertical="top"/>
      <protection/>
    </xf>
    <xf numFmtId="0" fontId="10" fillId="51" borderId="11" xfId="0" applyFont="1" applyFill="1" applyBorder="1" applyAlignment="1" applyProtection="1">
      <alignment horizontal="center" vertical="top"/>
      <protection/>
    </xf>
    <xf numFmtId="0" fontId="10" fillId="51" borderId="12" xfId="0" applyFont="1" applyFill="1" applyBorder="1" applyAlignment="1" applyProtection="1">
      <alignment horizontal="center" vertical="top"/>
      <protection/>
    </xf>
    <xf numFmtId="0" fontId="31" fillId="0" borderId="47" xfId="0" applyNumberFormat="1" applyFont="1" applyFill="1" applyBorder="1" applyAlignment="1" applyProtection="1">
      <alignment horizontal="center" vertical="center"/>
      <protection/>
    </xf>
    <xf numFmtId="0" fontId="31" fillId="0" borderId="58" xfId="0" applyNumberFormat="1" applyFont="1" applyFill="1" applyBorder="1" applyAlignment="1" applyProtection="1">
      <alignment horizontal="center" vertical="center"/>
      <protection/>
    </xf>
    <xf numFmtId="0" fontId="31" fillId="0" borderId="62" xfId="0" applyNumberFormat="1" applyFont="1" applyFill="1" applyBorder="1" applyAlignment="1" applyProtection="1">
      <alignment horizontal="center" vertical="center"/>
      <protection/>
    </xf>
    <xf numFmtId="0" fontId="4" fillId="52" borderId="13" xfId="0" applyFont="1" applyFill="1" applyBorder="1" applyAlignment="1" applyProtection="1">
      <alignment horizontal="center" vertical="center"/>
      <protection locked="0"/>
    </xf>
    <xf numFmtId="0" fontId="4" fillId="52" borderId="0" xfId="0" applyFont="1" applyFill="1" applyBorder="1" applyAlignment="1" applyProtection="1">
      <alignment horizontal="center" vertical="center"/>
      <protection locked="0"/>
    </xf>
    <xf numFmtId="0" fontId="4" fillId="52" borderId="14" xfId="0" applyFont="1" applyFill="1" applyBorder="1" applyAlignment="1" applyProtection="1">
      <alignment horizontal="center" vertical="center"/>
      <protection locked="0"/>
    </xf>
    <xf numFmtId="0" fontId="4" fillId="52" borderId="15"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0" fillId="49" borderId="13" xfId="0" applyFont="1" applyFill="1" applyBorder="1" applyAlignment="1" applyProtection="1">
      <alignment horizontal="left" vertical="center" wrapText="1"/>
      <protection/>
    </xf>
    <xf numFmtId="0" fontId="20" fillId="49" borderId="0" xfId="0" applyFont="1" applyFill="1" applyBorder="1" applyAlignment="1" applyProtection="1">
      <alignment horizontal="left" vertical="center" wrapText="1"/>
      <protection/>
    </xf>
    <xf numFmtId="0" fontId="20" fillId="49" borderId="17" xfId="0" applyFont="1" applyFill="1" applyBorder="1" applyAlignment="1" applyProtection="1">
      <alignment horizontal="left" vertical="center" wrapText="1"/>
      <protection/>
    </xf>
    <xf numFmtId="0" fontId="9" fillId="52" borderId="13" xfId="0" applyFont="1" applyFill="1" applyBorder="1" applyAlignment="1" applyProtection="1">
      <alignment horizontal="left"/>
      <protection locked="0"/>
    </xf>
    <xf numFmtId="0" fontId="0" fillId="0" borderId="0" xfId="0" applyAlignment="1" applyProtection="1">
      <alignment horizontal="left"/>
      <protection locked="0"/>
    </xf>
    <xf numFmtId="168" fontId="9" fillId="53" borderId="0" xfId="0" applyNumberFormat="1" applyFont="1" applyFill="1" applyBorder="1" applyAlignment="1" applyProtection="1">
      <alignment horizontal="center"/>
      <protection locked="0"/>
    </xf>
    <xf numFmtId="168" fontId="9" fillId="53" borderId="17" xfId="0" applyNumberFormat="1" applyFont="1" applyFill="1" applyBorder="1" applyAlignment="1" applyProtection="1">
      <alignment horizontal="center"/>
      <protection locked="0"/>
    </xf>
    <xf numFmtId="0" fontId="211" fillId="34" borderId="0" xfId="51" applyFont="1" applyFill="1" applyBorder="1" applyAlignment="1" applyProtection="1">
      <alignment horizontal="center" vertical="center" wrapText="1"/>
      <protection/>
    </xf>
    <xf numFmtId="0" fontId="212" fillId="34" borderId="41" xfId="51" applyFont="1" applyFill="1" applyBorder="1" applyAlignment="1" applyProtection="1">
      <alignment horizontal="center" vertical="center" wrapText="1"/>
      <protection/>
    </xf>
    <xf numFmtId="0" fontId="212" fillId="34" borderId="27" xfId="51" applyFont="1" applyFill="1" applyBorder="1" applyAlignment="1" applyProtection="1">
      <alignment horizontal="center" vertical="center"/>
      <protection/>
    </xf>
    <xf numFmtId="0" fontId="164" fillId="34" borderId="41" xfId="51" applyFont="1" applyFill="1" applyBorder="1" applyAlignment="1" applyProtection="1">
      <alignment horizontal="center" vertical="center" wrapText="1"/>
      <protection/>
    </xf>
    <xf numFmtId="0" fontId="165" fillId="34" borderId="27" xfId="51" applyFont="1" applyFill="1" applyBorder="1" applyProtection="1">
      <alignment/>
      <protection/>
    </xf>
    <xf numFmtId="0" fontId="164" fillId="34" borderId="27" xfId="51" applyFont="1" applyFill="1" applyBorder="1" applyAlignment="1" applyProtection="1">
      <alignment horizontal="center" vertical="center" wrapText="1"/>
      <protection/>
    </xf>
    <xf numFmtId="0" fontId="164" fillId="34" borderId="41" xfId="51" applyFont="1" applyFill="1" applyBorder="1" applyAlignment="1" applyProtection="1">
      <alignment horizontal="center" vertical="center"/>
      <protection/>
    </xf>
    <xf numFmtId="0" fontId="164" fillId="34" borderId="27" xfId="51" applyFont="1" applyFill="1" applyBorder="1" applyAlignment="1" applyProtection="1">
      <alignment horizontal="center" vertical="center"/>
      <protection/>
    </xf>
    <xf numFmtId="0" fontId="38" fillId="34" borderId="41" xfId="51" applyFont="1" applyFill="1" applyBorder="1" applyAlignment="1" applyProtection="1">
      <alignment horizontal="left" vertical="center"/>
      <protection/>
    </xf>
    <xf numFmtId="0" fontId="38" fillId="34" borderId="27" xfId="51" applyFont="1" applyFill="1" applyBorder="1" applyAlignment="1" applyProtection="1">
      <alignment horizontal="left" vertical="center"/>
      <protection/>
    </xf>
    <xf numFmtId="0" fontId="179" fillId="34" borderId="49" xfId="0" applyFont="1" applyFill="1" applyBorder="1" applyAlignment="1">
      <alignment horizontal="center"/>
    </xf>
    <xf numFmtId="0" fontId="179" fillId="34" borderId="28" xfId="0" applyFont="1" applyFill="1" applyBorder="1" applyAlignment="1">
      <alignment horizontal="center"/>
    </xf>
    <xf numFmtId="0" fontId="187" fillId="34" borderId="96" xfId="0" applyFont="1" applyFill="1" applyBorder="1" applyAlignment="1" applyProtection="1">
      <alignment horizontal="center" vertical="center" wrapText="1"/>
      <protection/>
    </xf>
    <xf numFmtId="0" fontId="187" fillId="34" borderId="26" xfId="0" applyFont="1" applyFill="1" applyBorder="1" applyAlignment="1" applyProtection="1">
      <alignment horizontal="center" vertical="center" wrapText="1"/>
      <protection/>
    </xf>
    <xf numFmtId="0" fontId="187" fillId="34" borderId="97" xfId="0" applyFont="1" applyFill="1" applyBorder="1" applyAlignment="1" applyProtection="1">
      <alignment horizontal="center" vertical="center" wrapText="1"/>
      <protection/>
    </xf>
    <xf numFmtId="0" fontId="187" fillId="34" borderId="81" xfId="0" applyFont="1" applyFill="1" applyBorder="1" applyAlignment="1" applyProtection="1">
      <alignment horizontal="center" vertical="center" wrapText="1"/>
      <protection/>
    </xf>
    <xf numFmtId="0" fontId="213" fillId="34" borderId="25" xfId="0" applyFont="1" applyFill="1" applyBorder="1" applyAlignment="1" applyProtection="1">
      <alignment horizontal="center" vertical="center"/>
      <protection/>
    </xf>
    <xf numFmtId="0" fontId="213" fillId="34" borderId="98" xfId="0" applyFont="1" applyFill="1" applyBorder="1" applyAlignment="1" applyProtection="1">
      <alignment horizontal="center" vertical="center"/>
      <protection/>
    </xf>
    <xf numFmtId="0" fontId="213" fillId="34" borderId="50" xfId="0" applyFont="1" applyFill="1" applyBorder="1" applyAlignment="1" applyProtection="1">
      <alignment horizontal="center" vertical="center"/>
      <protection/>
    </xf>
    <xf numFmtId="0" fontId="213" fillId="34" borderId="33" xfId="0" applyFont="1" applyFill="1" applyBorder="1" applyAlignment="1" applyProtection="1">
      <alignment horizontal="center" vertical="center"/>
      <protection/>
    </xf>
    <xf numFmtId="0" fontId="213" fillId="34" borderId="15" xfId="0" applyFont="1" applyFill="1" applyBorder="1" applyAlignment="1" applyProtection="1">
      <alignment horizontal="center" vertical="center"/>
      <protection/>
    </xf>
    <xf numFmtId="0" fontId="213" fillId="34" borderId="29" xfId="0" applyFont="1" applyFill="1" applyBorder="1" applyAlignment="1" applyProtection="1">
      <alignment horizontal="center" vertical="center"/>
      <protection/>
    </xf>
    <xf numFmtId="0" fontId="3" fillId="39" borderId="27" xfId="51" applyFont="1" applyFill="1" applyBorder="1" applyAlignment="1" applyProtection="1">
      <alignment horizontal="right" vertical="center" wrapText="1"/>
      <protection/>
    </xf>
    <xf numFmtId="0" fontId="3" fillId="39" borderId="37" xfId="51" applyFont="1" applyFill="1" applyBorder="1" applyAlignment="1" applyProtection="1">
      <alignment horizontal="right" vertical="center" wrapText="1"/>
      <protection/>
    </xf>
    <xf numFmtId="0" fontId="39" fillId="39" borderId="37" xfId="51" applyFont="1" applyFill="1" applyBorder="1">
      <alignment/>
      <protection/>
    </xf>
    <xf numFmtId="0" fontId="38" fillId="0" borderId="0" xfId="51" applyFont="1" applyFill="1" applyBorder="1" applyAlignment="1" applyProtection="1">
      <alignment horizontal="center" vertical="center"/>
      <protection/>
    </xf>
    <xf numFmtId="0" fontId="38" fillId="0" borderId="0" xfId="51" applyFont="1" applyFill="1" applyBorder="1" applyAlignment="1" applyProtection="1">
      <alignment horizontal="right" vertical="center" wrapText="1"/>
      <protection/>
    </xf>
    <xf numFmtId="0" fontId="38" fillId="0" borderId="0" xfId="51" applyFont="1" applyFill="1" applyBorder="1" applyAlignment="1" applyProtection="1">
      <alignment horizontal="center" vertical="center" wrapText="1"/>
      <protection/>
    </xf>
    <xf numFmtId="0" fontId="178" fillId="0" borderId="42" xfId="0" applyFont="1" applyBorder="1" applyAlignment="1">
      <alignment horizontal="center" vertical="center" wrapText="1"/>
    </xf>
    <xf numFmtId="0" fontId="178" fillId="0" borderId="43" xfId="0" applyFont="1" applyBorder="1" applyAlignment="1">
      <alignment horizontal="center" vertical="center" wrapText="1"/>
    </xf>
    <xf numFmtId="0" fontId="178" fillId="0" borderId="49" xfId="0" applyFont="1" applyBorder="1" applyAlignment="1">
      <alignment horizontal="center" vertical="center" wrapText="1"/>
    </xf>
    <xf numFmtId="0" fontId="178" fillId="0" borderId="22" xfId="0" applyFont="1" applyBorder="1" applyAlignment="1">
      <alignment horizontal="center" vertical="center" wrapText="1"/>
    </xf>
    <xf numFmtId="0" fontId="178" fillId="0" borderId="24" xfId="0" applyFont="1" applyBorder="1" applyAlignment="1">
      <alignment horizontal="center" vertical="center" wrapText="1"/>
    </xf>
    <xf numFmtId="0" fontId="214" fillId="10" borderId="0" xfId="0" applyFont="1" applyFill="1" applyAlignment="1">
      <alignment horizontal="center" vertical="center"/>
    </xf>
    <xf numFmtId="0" fontId="14" fillId="0" borderId="0" xfId="0" applyFont="1" applyFill="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b/>
        <i val="0"/>
        <color rgb="FF00B050"/>
      </font>
    </dxf>
    <dxf>
      <font>
        <b/>
        <i val="0"/>
        <color rgb="FFFF0000"/>
      </font>
    </dxf>
    <dxf>
      <font>
        <b/>
        <i val="0"/>
        <color rgb="FF008000"/>
      </font>
    </dxf>
    <dxf>
      <font>
        <b/>
        <i val="0"/>
        <color rgb="FFFF0000"/>
      </font>
    </dxf>
    <dxf>
      <font>
        <b/>
        <i val="0"/>
        <color rgb="FFFF0000"/>
      </font>
      <border/>
    </dxf>
    <dxf>
      <font>
        <b/>
        <i val="0"/>
        <color rgb="FF008000"/>
      </font>
      <border/>
    </dxf>
    <dxf>
      <font>
        <b/>
        <i val="0"/>
        <color rgb="FF00B05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8</xdr:row>
      <xdr:rowOff>57150</xdr:rowOff>
    </xdr:from>
    <xdr:to>
      <xdr:col>6</xdr:col>
      <xdr:colOff>400050</xdr:colOff>
      <xdr:row>8</xdr:row>
      <xdr:rowOff>333375</xdr:rowOff>
    </xdr:to>
    <xdr:pic>
      <xdr:nvPicPr>
        <xdr:cNvPr id="1" name="CheckBox4"/>
        <xdr:cNvPicPr preferRelativeResize="1">
          <a:picLocks noChangeAspect="1"/>
        </xdr:cNvPicPr>
      </xdr:nvPicPr>
      <xdr:blipFill>
        <a:blip r:embed="rId1"/>
        <a:stretch>
          <a:fillRect/>
        </a:stretch>
      </xdr:blipFill>
      <xdr:spPr>
        <a:xfrm>
          <a:off x="5514975" y="2667000"/>
          <a:ext cx="352425" cy="276225"/>
        </a:xfrm>
        <a:prstGeom prst="rect">
          <a:avLst/>
        </a:prstGeom>
        <a:noFill/>
        <a:ln w="9525" cmpd="sng">
          <a:noFill/>
        </a:ln>
      </xdr:spPr>
    </xdr:pic>
    <xdr:clientData/>
  </xdr:twoCellAnchor>
  <xdr:twoCellAnchor editAs="oneCell">
    <xdr:from>
      <xdr:col>3</xdr:col>
      <xdr:colOff>47625</xdr:colOff>
      <xdr:row>8</xdr:row>
      <xdr:rowOff>57150</xdr:rowOff>
    </xdr:from>
    <xdr:to>
      <xdr:col>3</xdr:col>
      <xdr:colOff>400050</xdr:colOff>
      <xdr:row>8</xdr:row>
      <xdr:rowOff>333375</xdr:rowOff>
    </xdr:to>
    <xdr:pic>
      <xdr:nvPicPr>
        <xdr:cNvPr id="2" name="CheckBox2"/>
        <xdr:cNvPicPr preferRelativeResize="1">
          <a:picLocks noChangeAspect="1"/>
        </xdr:cNvPicPr>
      </xdr:nvPicPr>
      <xdr:blipFill>
        <a:blip r:embed="rId1"/>
        <a:stretch>
          <a:fillRect/>
        </a:stretch>
      </xdr:blipFill>
      <xdr:spPr>
        <a:xfrm>
          <a:off x="2914650" y="2667000"/>
          <a:ext cx="352425" cy="276225"/>
        </a:xfrm>
        <a:prstGeom prst="rect">
          <a:avLst/>
        </a:prstGeom>
        <a:noFill/>
        <a:ln w="9525" cmpd="sng">
          <a:noFill/>
        </a:ln>
      </xdr:spPr>
    </xdr:pic>
    <xdr:clientData/>
  </xdr:twoCellAnchor>
  <xdr:twoCellAnchor editAs="oneCell">
    <xdr:from>
      <xdr:col>1</xdr:col>
      <xdr:colOff>47625</xdr:colOff>
      <xdr:row>7</xdr:row>
      <xdr:rowOff>57150</xdr:rowOff>
    </xdr:from>
    <xdr:to>
      <xdr:col>1</xdr:col>
      <xdr:colOff>400050</xdr:colOff>
      <xdr:row>7</xdr:row>
      <xdr:rowOff>333375</xdr:rowOff>
    </xdr:to>
    <xdr:pic>
      <xdr:nvPicPr>
        <xdr:cNvPr id="3" name="CheckBox1"/>
        <xdr:cNvPicPr preferRelativeResize="1">
          <a:picLocks noChangeAspect="1"/>
        </xdr:cNvPicPr>
      </xdr:nvPicPr>
      <xdr:blipFill>
        <a:blip r:embed="rId1"/>
        <a:stretch>
          <a:fillRect/>
        </a:stretch>
      </xdr:blipFill>
      <xdr:spPr>
        <a:xfrm>
          <a:off x="1085850" y="2295525"/>
          <a:ext cx="352425" cy="276225"/>
        </a:xfrm>
        <a:prstGeom prst="rect">
          <a:avLst/>
        </a:prstGeom>
        <a:noFill/>
        <a:ln w="9525" cmpd="sng">
          <a:noFill/>
        </a:ln>
      </xdr:spPr>
    </xdr:pic>
    <xdr:clientData/>
  </xdr:twoCellAnchor>
  <xdr:twoCellAnchor editAs="oneCell">
    <xdr:from>
      <xdr:col>1</xdr:col>
      <xdr:colOff>47625</xdr:colOff>
      <xdr:row>8</xdr:row>
      <xdr:rowOff>57150</xdr:rowOff>
    </xdr:from>
    <xdr:to>
      <xdr:col>1</xdr:col>
      <xdr:colOff>400050</xdr:colOff>
      <xdr:row>8</xdr:row>
      <xdr:rowOff>333375</xdr:rowOff>
    </xdr:to>
    <xdr:pic>
      <xdr:nvPicPr>
        <xdr:cNvPr id="4" name="CheckBox3"/>
        <xdr:cNvPicPr preferRelativeResize="1">
          <a:picLocks noChangeAspect="1"/>
        </xdr:cNvPicPr>
      </xdr:nvPicPr>
      <xdr:blipFill>
        <a:blip r:embed="rId1"/>
        <a:stretch>
          <a:fillRect/>
        </a:stretch>
      </xdr:blipFill>
      <xdr:spPr>
        <a:xfrm>
          <a:off x="1085850" y="2667000"/>
          <a:ext cx="352425" cy="276225"/>
        </a:xfrm>
        <a:prstGeom prst="rect">
          <a:avLst/>
        </a:prstGeom>
        <a:noFill/>
        <a:ln w="9525" cmpd="sng">
          <a:noFill/>
        </a:ln>
      </xdr:spPr>
    </xdr:pic>
    <xdr:clientData/>
  </xdr:twoCellAnchor>
  <xdr:twoCellAnchor editAs="oneCell">
    <xdr:from>
      <xdr:col>6</xdr:col>
      <xdr:colOff>47625</xdr:colOff>
      <xdr:row>9</xdr:row>
      <xdr:rowOff>57150</xdr:rowOff>
    </xdr:from>
    <xdr:to>
      <xdr:col>6</xdr:col>
      <xdr:colOff>400050</xdr:colOff>
      <xdr:row>9</xdr:row>
      <xdr:rowOff>333375</xdr:rowOff>
    </xdr:to>
    <xdr:pic>
      <xdr:nvPicPr>
        <xdr:cNvPr id="5" name="CheckBox5"/>
        <xdr:cNvPicPr preferRelativeResize="1">
          <a:picLocks noChangeAspect="1"/>
        </xdr:cNvPicPr>
      </xdr:nvPicPr>
      <xdr:blipFill>
        <a:blip r:embed="rId1"/>
        <a:stretch>
          <a:fillRect/>
        </a:stretch>
      </xdr:blipFill>
      <xdr:spPr>
        <a:xfrm>
          <a:off x="5514975" y="3028950"/>
          <a:ext cx="352425" cy="276225"/>
        </a:xfrm>
        <a:prstGeom prst="rect">
          <a:avLst/>
        </a:prstGeom>
        <a:noFill/>
        <a:ln w="9525" cmpd="sng">
          <a:noFill/>
        </a:ln>
      </xdr:spPr>
    </xdr:pic>
    <xdr:clientData/>
  </xdr:twoCellAnchor>
  <xdr:twoCellAnchor editAs="oneCell">
    <xdr:from>
      <xdr:col>8</xdr:col>
      <xdr:colOff>47625</xdr:colOff>
      <xdr:row>9</xdr:row>
      <xdr:rowOff>57150</xdr:rowOff>
    </xdr:from>
    <xdr:to>
      <xdr:col>8</xdr:col>
      <xdr:colOff>400050</xdr:colOff>
      <xdr:row>9</xdr:row>
      <xdr:rowOff>333375</xdr:rowOff>
    </xdr:to>
    <xdr:pic>
      <xdr:nvPicPr>
        <xdr:cNvPr id="6" name="CheckBox6"/>
        <xdr:cNvPicPr preferRelativeResize="1">
          <a:picLocks noChangeAspect="1"/>
        </xdr:cNvPicPr>
      </xdr:nvPicPr>
      <xdr:blipFill>
        <a:blip r:embed="rId1"/>
        <a:stretch>
          <a:fillRect/>
        </a:stretch>
      </xdr:blipFill>
      <xdr:spPr>
        <a:xfrm>
          <a:off x="6734175" y="3028950"/>
          <a:ext cx="352425" cy="276225"/>
        </a:xfrm>
        <a:prstGeom prst="rect">
          <a:avLst/>
        </a:prstGeom>
        <a:noFill/>
        <a:ln w="9525" cmpd="sng">
          <a:noFill/>
        </a:ln>
      </xdr:spPr>
    </xdr:pic>
    <xdr:clientData/>
  </xdr:twoCellAnchor>
  <xdr:twoCellAnchor editAs="oneCell">
    <xdr:from>
      <xdr:col>1</xdr:col>
      <xdr:colOff>47625</xdr:colOff>
      <xdr:row>20</xdr:row>
      <xdr:rowOff>57150</xdr:rowOff>
    </xdr:from>
    <xdr:to>
      <xdr:col>1</xdr:col>
      <xdr:colOff>400050</xdr:colOff>
      <xdr:row>20</xdr:row>
      <xdr:rowOff>333375</xdr:rowOff>
    </xdr:to>
    <xdr:pic>
      <xdr:nvPicPr>
        <xdr:cNvPr id="7" name="CheckBox7"/>
        <xdr:cNvPicPr preferRelativeResize="1">
          <a:picLocks noChangeAspect="1"/>
        </xdr:cNvPicPr>
      </xdr:nvPicPr>
      <xdr:blipFill>
        <a:blip r:embed="rId1"/>
        <a:stretch>
          <a:fillRect/>
        </a:stretch>
      </xdr:blipFill>
      <xdr:spPr>
        <a:xfrm>
          <a:off x="1085850" y="9991725"/>
          <a:ext cx="352425" cy="276225"/>
        </a:xfrm>
        <a:prstGeom prst="rect">
          <a:avLst/>
        </a:prstGeom>
        <a:noFill/>
        <a:ln w="9525" cmpd="sng">
          <a:noFill/>
        </a:ln>
      </xdr:spPr>
    </xdr:pic>
    <xdr:clientData/>
  </xdr:twoCellAnchor>
  <xdr:twoCellAnchor editAs="oneCell">
    <xdr:from>
      <xdr:col>3</xdr:col>
      <xdr:colOff>47625</xdr:colOff>
      <xdr:row>20</xdr:row>
      <xdr:rowOff>57150</xdr:rowOff>
    </xdr:from>
    <xdr:to>
      <xdr:col>3</xdr:col>
      <xdr:colOff>400050</xdr:colOff>
      <xdr:row>20</xdr:row>
      <xdr:rowOff>333375</xdr:rowOff>
    </xdr:to>
    <xdr:pic>
      <xdr:nvPicPr>
        <xdr:cNvPr id="8" name="CheckBox8"/>
        <xdr:cNvPicPr preferRelativeResize="1">
          <a:picLocks noChangeAspect="1"/>
        </xdr:cNvPicPr>
      </xdr:nvPicPr>
      <xdr:blipFill>
        <a:blip r:embed="rId1"/>
        <a:stretch>
          <a:fillRect/>
        </a:stretch>
      </xdr:blipFill>
      <xdr:spPr>
        <a:xfrm>
          <a:off x="2914650" y="9991725"/>
          <a:ext cx="352425" cy="276225"/>
        </a:xfrm>
        <a:prstGeom prst="rect">
          <a:avLst/>
        </a:prstGeom>
        <a:noFill/>
        <a:ln w="9525" cmpd="sng">
          <a:noFill/>
        </a:ln>
      </xdr:spPr>
    </xdr:pic>
    <xdr:clientData/>
  </xdr:twoCellAnchor>
  <xdr:twoCellAnchor editAs="oneCell">
    <xdr:from>
      <xdr:col>1</xdr:col>
      <xdr:colOff>47625</xdr:colOff>
      <xdr:row>25</xdr:row>
      <xdr:rowOff>57150</xdr:rowOff>
    </xdr:from>
    <xdr:to>
      <xdr:col>1</xdr:col>
      <xdr:colOff>400050</xdr:colOff>
      <xdr:row>26</xdr:row>
      <xdr:rowOff>19050</xdr:rowOff>
    </xdr:to>
    <xdr:pic>
      <xdr:nvPicPr>
        <xdr:cNvPr id="9" name="CheckBox9"/>
        <xdr:cNvPicPr preferRelativeResize="1">
          <a:picLocks noChangeAspect="1"/>
        </xdr:cNvPicPr>
      </xdr:nvPicPr>
      <xdr:blipFill>
        <a:blip r:embed="rId1"/>
        <a:stretch>
          <a:fillRect/>
        </a:stretch>
      </xdr:blipFill>
      <xdr:spPr>
        <a:xfrm>
          <a:off x="1085850" y="12134850"/>
          <a:ext cx="352425" cy="276225"/>
        </a:xfrm>
        <a:prstGeom prst="rect">
          <a:avLst/>
        </a:prstGeom>
        <a:noFill/>
        <a:ln w="9525" cmpd="sng">
          <a:noFill/>
        </a:ln>
      </xdr:spPr>
    </xdr:pic>
    <xdr:clientData/>
  </xdr:twoCellAnchor>
  <xdr:twoCellAnchor editAs="oneCell">
    <xdr:from>
      <xdr:col>3</xdr:col>
      <xdr:colOff>47625</xdr:colOff>
      <xdr:row>25</xdr:row>
      <xdr:rowOff>57150</xdr:rowOff>
    </xdr:from>
    <xdr:to>
      <xdr:col>3</xdr:col>
      <xdr:colOff>400050</xdr:colOff>
      <xdr:row>26</xdr:row>
      <xdr:rowOff>19050</xdr:rowOff>
    </xdr:to>
    <xdr:pic>
      <xdr:nvPicPr>
        <xdr:cNvPr id="10" name="CheckBox10"/>
        <xdr:cNvPicPr preferRelativeResize="1">
          <a:picLocks noChangeAspect="1"/>
        </xdr:cNvPicPr>
      </xdr:nvPicPr>
      <xdr:blipFill>
        <a:blip r:embed="rId1"/>
        <a:stretch>
          <a:fillRect/>
        </a:stretch>
      </xdr:blipFill>
      <xdr:spPr>
        <a:xfrm>
          <a:off x="2914650" y="12134850"/>
          <a:ext cx="3524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65</xdr:row>
      <xdr:rowOff>142875</xdr:rowOff>
    </xdr:from>
    <xdr:to>
      <xdr:col>9</xdr:col>
      <xdr:colOff>95250</xdr:colOff>
      <xdr:row>70</xdr:row>
      <xdr:rowOff>95250</xdr:rowOff>
    </xdr:to>
    <xdr:pic>
      <xdr:nvPicPr>
        <xdr:cNvPr id="1" name="Image 14"/>
        <xdr:cNvPicPr preferRelativeResize="1">
          <a:picLocks noChangeAspect="1"/>
        </xdr:cNvPicPr>
      </xdr:nvPicPr>
      <xdr:blipFill>
        <a:blip r:embed="rId1"/>
        <a:stretch>
          <a:fillRect/>
        </a:stretch>
      </xdr:blipFill>
      <xdr:spPr>
        <a:xfrm>
          <a:off x="5772150" y="13068300"/>
          <a:ext cx="3028950" cy="904875"/>
        </a:xfrm>
        <a:prstGeom prst="rect">
          <a:avLst/>
        </a:prstGeom>
        <a:noFill/>
        <a:ln w="9525" cmpd="sng">
          <a:noFill/>
        </a:ln>
      </xdr:spPr>
    </xdr:pic>
    <xdr:clientData/>
  </xdr:twoCellAnchor>
  <xdr:twoCellAnchor editAs="oneCell">
    <xdr:from>
      <xdr:col>0</xdr:col>
      <xdr:colOff>219075</xdr:colOff>
      <xdr:row>3</xdr:row>
      <xdr:rowOff>152400</xdr:rowOff>
    </xdr:from>
    <xdr:to>
      <xdr:col>0</xdr:col>
      <xdr:colOff>1076325</xdr:colOff>
      <xdr:row>12</xdr:row>
      <xdr:rowOff>47625</xdr:rowOff>
    </xdr:to>
    <xdr:pic>
      <xdr:nvPicPr>
        <xdr:cNvPr id="2" name="Image 3"/>
        <xdr:cNvPicPr preferRelativeResize="1">
          <a:picLocks noChangeAspect="1"/>
        </xdr:cNvPicPr>
      </xdr:nvPicPr>
      <xdr:blipFill>
        <a:blip r:embed="rId2"/>
        <a:stretch>
          <a:fillRect/>
        </a:stretch>
      </xdr:blipFill>
      <xdr:spPr>
        <a:xfrm>
          <a:off x="219075" y="866775"/>
          <a:ext cx="857250" cy="1724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xdr:row>
      <xdr:rowOff>47625</xdr:rowOff>
    </xdr:from>
    <xdr:to>
      <xdr:col>0</xdr:col>
      <xdr:colOff>1038225</xdr:colOff>
      <xdr:row>8</xdr:row>
      <xdr:rowOff>76200</xdr:rowOff>
    </xdr:to>
    <xdr:pic>
      <xdr:nvPicPr>
        <xdr:cNvPr id="1" name="Image 2"/>
        <xdr:cNvPicPr preferRelativeResize="1">
          <a:picLocks noChangeAspect="1"/>
        </xdr:cNvPicPr>
      </xdr:nvPicPr>
      <xdr:blipFill>
        <a:blip r:embed="rId1"/>
        <a:stretch>
          <a:fillRect/>
        </a:stretch>
      </xdr:blipFill>
      <xdr:spPr>
        <a:xfrm>
          <a:off x="180975" y="352425"/>
          <a:ext cx="85725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ides-aux-organismes.cafmelun@caf.cnafmail.fr"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J32"/>
  <sheetViews>
    <sheetView showGridLines="0" zoomScale="90" zoomScaleNormal="90" zoomScaleSheetLayoutView="100" zoomScalePageLayoutView="0" workbookViewId="0" topLeftCell="A1">
      <selection activeCell="A1" sqref="A1"/>
    </sheetView>
  </sheetViews>
  <sheetFormatPr defaultColWidth="9.140625" defaultRowHeight="15"/>
  <cols>
    <col min="1" max="1" width="15.57421875" style="2" customWidth="1"/>
    <col min="2" max="3" width="13.7109375" style="2" customWidth="1"/>
    <col min="4" max="4" width="14.8515625" style="2" customWidth="1"/>
    <col min="5" max="5" width="15.00390625" style="2" customWidth="1"/>
    <col min="6" max="8" width="9.140625" style="2" customWidth="1"/>
    <col min="9" max="9" width="11.7109375" style="2" customWidth="1"/>
    <col min="10" max="10" width="22.8515625" style="2" customWidth="1"/>
    <col min="11" max="16384" width="9.140625" style="2" customWidth="1"/>
  </cols>
  <sheetData>
    <row r="1" spans="1:10" ht="13.5" customHeight="1">
      <c r="A1" s="360"/>
      <c r="B1" s="361"/>
      <c r="C1" s="361"/>
      <c r="D1" s="361"/>
      <c r="E1" s="361"/>
      <c r="F1" s="361"/>
      <c r="G1" s="361"/>
      <c r="H1" s="361"/>
      <c r="I1" s="361"/>
      <c r="J1" s="361"/>
    </row>
    <row r="2" spans="1:10" ht="39" customHeight="1">
      <c r="A2" s="555" t="str">
        <f>"Votre situation "&amp;'1 - Identification'!A2&amp;" au regard du contexte épidémique Covid-19"</f>
        <v>Votre situation 2020 au regard du contexte épidémique Covid-19</v>
      </c>
      <c r="B2" s="556"/>
      <c r="C2" s="556"/>
      <c r="D2" s="556"/>
      <c r="E2" s="556"/>
      <c r="F2" s="556"/>
      <c r="G2" s="556"/>
      <c r="H2" s="556"/>
      <c r="I2" s="556"/>
      <c r="J2" s="557"/>
    </row>
    <row r="3" spans="1:10" ht="9" customHeight="1">
      <c r="A3" s="360"/>
      <c r="B3" s="361"/>
      <c r="C3" s="361"/>
      <c r="D3" s="361"/>
      <c r="E3" s="361"/>
      <c r="F3" s="361"/>
      <c r="G3" s="361"/>
      <c r="H3" s="361"/>
      <c r="I3" s="361"/>
      <c r="J3" s="361"/>
    </row>
    <row r="4" spans="1:10" ht="49.5" customHeight="1">
      <c r="A4" s="562" t="str">
        <f>"L’année "&amp;'1 - Identification'!A2&amp;" a bouleversé le fonctionnement "&amp;"d’une majorité d’équipements. Aussi, pour permettre à votre Caf de mieux appréhender la situation de votre équipement, nous vous invitons à bien vouloir indiquer ci-dessous les éléments nécessaires à la bonne compréhension de votre activité "&amp;'1 - Identification'!A2&amp;" au regard du contexte épidémique."</f>
        <v>L’année 2020 a bouleversé le fonctionnement d’une majorité d’équipements. Aussi, pour permettre à votre Caf de mieux appréhender la situation de votre équipement, nous vous invitons à bien vouloir indiquer ci-dessous les éléments nécessaires à la bonne compréhension de votre activité 2020 au regard du contexte épidémique.</v>
      </c>
      <c r="B4" s="563"/>
      <c r="C4" s="563"/>
      <c r="D4" s="563"/>
      <c r="E4" s="563"/>
      <c r="F4" s="563"/>
      <c r="G4" s="563"/>
      <c r="H4" s="563"/>
      <c r="I4" s="563"/>
      <c r="J4" s="563"/>
    </row>
    <row r="5" spans="1:10" ht="14.25" customHeight="1">
      <c r="A5" s="532"/>
      <c r="B5" s="530"/>
      <c r="C5" s="530"/>
      <c r="D5" s="530"/>
      <c r="E5" s="530"/>
      <c r="F5" s="530"/>
      <c r="G5" s="530"/>
      <c r="H5" s="530"/>
      <c r="I5" s="530"/>
      <c r="J5" s="530"/>
    </row>
    <row r="6" spans="1:10" s="533" customFormat="1" ht="37.5" customHeight="1">
      <c r="A6" s="558" t="s">
        <v>339</v>
      </c>
      <c r="B6" s="558"/>
      <c r="C6" s="558"/>
      <c r="D6" s="558"/>
      <c r="E6" s="558"/>
      <c r="F6" s="558"/>
      <c r="G6" s="558"/>
      <c r="H6" s="558"/>
      <c r="I6" s="558"/>
      <c r="J6" s="558"/>
    </row>
    <row r="7" spans="1:10" s="533" customFormat="1" ht="13.5" customHeight="1">
      <c r="A7" s="540"/>
      <c r="B7" s="540"/>
      <c r="C7" s="540"/>
      <c r="D7" s="540"/>
      <c r="E7" s="540"/>
      <c r="F7" s="540"/>
      <c r="G7" s="540"/>
      <c r="H7" s="540"/>
      <c r="I7" s="540"/>
      <c r="J7" s="540"/>
    </row>
    <row r="8" spans="1:10" ht="29.25" customHeight="1">
      <c r="A8" s="541" t="s">
        <v>344</v>
      </c>
      <c r="B8" s="548"/>
      <c r="C8" s="570"/>
      <c r="D8" s="570"/>
      <c r="E8" s="570"/>
      <c r="F8" s="570"/>
      <c r="G8" s="570"/>
      <c r="H8" s="570"/>
      <c r="I8" s="570"/>
      <c r="J8" s="570"/>
    </row>
    <row r="9" spans="1:10" s="531" customFormat="1" ht="28.5" customHeight="1">
      <c r="A9" s="541" t="s">
        <v>343</v>
      </c>
      <c r="B9" s="548"/>
      <c r="C9" s="542" t="s">
        <v>340</v>
      </c>
      <c r="D9" s="548"/>
      <c r="E9" s="571" t="s">
        <v>341</v>
      </c>
      <c r="F9" s="571"/>
      <c r="G9" s="548" t="s">
        <v>342</v>
      </c>
      <c r="H9" s="543"/>
      <c r="I9" s="543"/>
      <c r="J9" s="544"/>
    </row>
    <row r="10" spans="1:10" s="531" customFormat="1" ht="30" customHeight="1">
      <c r="A10" s="554" t="s">
        <v>345</v>
      </c>
      <c r="B10" s="554"/>
      <c r="C10" s="554"/>
      <c r="D10" s="554"/>
      <c r="E10" s="554"/>
      <c r="F10" s="541" t="s">
        <v>347</v>
      </c>
      <c r="G10" s="548"/>
      <c r="H10" s="541" t="s">
        <v>346</v>
      </c>
      <c r="I10" s="548"/>
      <c r="J10" s="545"/>
    </row>
    <row r="11" spans="1:10" s="531" customFormat="1" ht="69" customHeight="1">
      <c r="A11" s="554" t="s">
        <v>349</v>
      </c>
      <c r="B11" s="554"/>
      <c r="C11" s="554"/>
      <c r="D11" s="559"/>
      <c r="E11" s="560"/>
      <c r="F11" s="560"/>
      <c r="G11" s="560"/>
      <c r="H11" s="560"/>
      <c r="I11" s="560"/>
      <c r="J11" s="561"/>
    </row>
    <row r="12" spans="1:10" s="534" customFormat="1" ht="45" customHeight="1">
      <c r="A12" s="568" t="s">
        <v>351</v>
      </c>
      <c r="B12" s="568"/>
      <c r="C12" s="568"/>
      <c r="D12" s="568"/>
      <c r="E12" s="568"/>
      <c r="F12" s="568"/>
      <c r="G12" s="568"/>
      <c r="H12" s="568"/>
      <c r="I12" s="568"/>
      <c r="J12" s="568"/>
    </row>
    <row r="13" spans="1:10" s="536" customFormat="1" ht="79.5" customHeight="1">
      <c r="A13" s="559"/>
      <c r="B13" s="560"/>
      <c r="C13" s="560"/>
      <c r="D13" s="560"/>
      <c r="E13" s="560"/>
      <c r="F13" s="560"/>
      <c r="G13" s="560"/>
      <c r="H13" s="560"/>
      <c r="I13" s="560"/>
      <c r="J13" s="561"/>
    </row>
    <row r="14" spans="1:10" s="536" customFormat="1" ht="21.75" customHeight="1">
      <c r="A14" s="574"/>
      <c r="B14" s="574"/>
      <c r="C14" s="574"/>
      <c r="D14" s="574"/>
      <c r="E14" s="574"/>
      <c r="F14" s="574"/>
      <c r="G14" s="574"/>
      <c r="H14" s="574"/>
      <c r="I14" s="574"/>
      <c r="J14" s="574"/>
    </row>
    <row r="15" spans="1:10" s="537" customFormat="1" ht="44.25" customHeight="1">
      <c r="A15" s="550" t="s">
        <v>353</v>
      </c>
      <c r="B15" s="550"/>
      <c r="C15" s="550"/>
      <c r="D15" s="550"/>
      <c r="E15" s="550"/>
      <c r="F15" s="550"/>
      <c r="G15" s="550"/>
      <c r="H15" s="550"/>
      <c r="I15" s="550"/>
      <c r="J15" s="550"/>
    </row>
    <row r="16" spans="1:10" s="536" customFormat="1" ht="13.5" customHeight="1">
      <c r="A16" s="575"/>
      <c r="B16" s="575"/>
      <c r="C16" s="575"/>
      <c r="D16" s="575"/>
      <c r="E16" s="575"/>
      <c r="F16" s="575"/>
      <c r="G16" s="575"/>
      <c r="H16" s="575"/>
      <c r="I16" s="575"/>
      <c r="J16" s="575"/>
    </row>
    <row r="17" spans="1:10" s="538" customFormat="1" ht="186" customHeight="1">
      <c r="A17" s="551"/>
      <c r="B17" s="552"/>
      <c r="C17" s="552"/>
      <c r="D17" s="552"/>
      <c r="E17" s="552"/>
      <c r="F17" s="552"/>
      <c r="G17" s="552"/>
      <c r="H17" s="552"/>
      <c r="I17" s="552"/>
      <c r="J17" s="553"/>
    </row>
    <row r="18" spans="1:10" s="536" customFormat="1" ht="21.75" customHeight="1">
      <c r="A18" s="564"/>
      <c r="B18" s="564"/>
      <c r="C18" s="564"/>
      <c r="D18" s="564"/>
      <c r="E18" s="564"/>
      <c r="F18" s="564"/>
      <c r="G18" s="564"/>
      <c r="H18" s="564"/>
      <c r="I18" s="564"/>
      <c r="J18" s="564"/>
    </row>
    <row r="19" spans="1:10" s="535" customFormat="1" ht="24.75" customHeight="1">
      <c r="A19" s="569" t="s">
        <v>350</v>
      </c>
      <c r="B19" s="569"/>
      <c r="C19" s="569"/>
      <c r="D19" s="569"/>
      <c r="E19" s="569"/>
      <c r="F19" s="569"/>
      <c r="G19" s="569"/>
      <c r="H19" s="569"/>
      <c r="I19" s="569"/>
      <c r="J19" s="569"/>
    </row>
    <row r="20" spans="1:10" ht="12.75" customHeight="1">
      <c r="A20" s="566"/>
      <c r="B20" s="566"/>
      <c r="C20" s="566"/>
      <c r="D20" s="566"/>
      <c r="E20" s="566"/>
      <c r="F20" s="566"/>
      <c r="G20" s="566"/>
      <c r="H20" s="566"/>
      <c r="I20" s="566"/>
      <c r="J20" s="566"/>
    </row>
    <row r="21" spans="1:10" ht="30.75" customHeight="1">
      <c r="A21" s="539" t="s">
        <v>346</v>
      </c>
      <c r="B21" s="549"/>
      <c r="C21" s="539" t="s">
        <v>347</v>
      </c>
      <c r="D21" s="549"/>
      <c r="G21" s="479"/>
      <c r="H21" s="479"/>
      <c r="I21" s="479"/>
      <c r="J21" s="479"/>
    </row>
    <row r="22" spans="1:10" s="100" customFormat="1" ht="75.75" customHeight="1">
      <c r="A22" s="551"/>
      <c r="B22" s="552"/>
      <c r="C22" s="552"/>
      <c r="D22" s="552"/>
      <c r="E22" s="552"/>
      <c r="F22" s="552"/>
      <c r="G22" s="552"/>
      <c r="H22" s="552"/>
      <c r="I22" s="552"/>
      <c r="J22" s="553"/>
    </row>
    <row r="23" spans="1:10" ht="15.75">
      <c r="A23" s="567"/>
      <c r="B23" s="567"/>
      <c r="C23" s="567"/>
      <c r="D23" s="567"/>
      <c r="E23" s="567"/>
      <c r="F23" s="567"/>
      <c r="G23" s="567"/>
      <c r="H23" s="567"/>
      <c r="I23" s="567"/>
      <c r="J23" s="567"/>
    </row>
    <row r="24" spans="1:10" ht="33" customHeight="1">
      <c r="A24" s="565" t="s">
        <v>352</v>
      </c>
      <c r="B24" s="565"/>
      <c r="C24" s="565"/>
      <c r="D24" s="565"/>
      <c r="E24" s="565"/>
      <c r="F24" s="565"/>
      <c r="G24" s="565"/>
      <c r="H24" s="565"/>
      <c r="I24" s="565"/>
      <c r="J24" s="565"/>
    </row>
    <row r="25" spans="1:10" ht="13.5" customHeight="1">
      <c r="A25" s="381"/>
      <c r="B25" s="378"/>
      <c r="C25" s="378"/>
      <c r="D25" s="378"/>
      <c r="E25" s="378"/>
      <c r="F25" s="378"/>
      <c r="G25" s="378"/>
      <c r="H25" s="378"/>
      <c r="I25" s="378"/>
      <c r="J25" s="378"/>
    </row>
    <row r="26" spans="1:10" ht="24.75" customHeight="1">
      <c r="A26" s="539" t="s">
        <v>346</v>
      </c>
      <c r="B26" s="549"/>
      <c r="C26" s="539" t="s">
        <v>347</v>
      </c>
      <c r="D26" s="549"/>
      <c r="E26" s="378"/>
      <c r="F26" s="378"/>
      <c r="G26" s="378"/>
      <c r="H26" s="378"/>
      <c r="I26" s="378"/>
      <c r="J26" s="378"/>
    </row>
    <row r="27" spans="1:10" ht="34.5" customHeight="1">
      <c r="A27" s="573" t="s">
        <v>348</v>
      </c>
      <c r="B27" s="573"/>
      <c r="C27" s="573"/>
      <c r="D27" s="360"/>
      <c r="E27" s="360"/>
      <c r="F27" s="360"/>
      <c r="G27" s="360"/>
      <c r="H27" s="360"/>
      <c r="I27" s="360"/>
      <c r="J27" s="360"/>
    </row>
    <row r="28" spans="1:10" ht="42" customHeight="1">
      <c r="A28" s="559"/>
      <c r="B28" s="560"/>
      <c r="C28" s="560"/>
      <c r="D28" s="560"/>
      <c r="E28" s="560"/>
      <c r="F28" s="560"/>
      <c r="G28" s="560"/>
      <c r="H28" s="560"/>
      <c r="I28" s="560"/>
      <c r="J28" s="561"/>
    </row>
    <row r="30" spans="1:10" ht="31.5" customHeight="1">
      <c r="A30" s="572" t="str">
        <f>"5/ Espace de commentaire libre où vous pouvez apporter des éléments complémentaires au contexte de votre structure durant l'année "&amp;'1 - Identification'!A2</f>
        <v>5/ Espace de commentaire libre où vous pouvez apporter des éléments complémentaires au contexte de votre structure durant l'année 2020</v>
      </c>
      <c r="B30" s="572"/>
      <c r="C30" s="572"/>
      <c r="D30" s="572"/>
      <c r="E30" s="572"/>
      <c r="F30" s="572"/>
      <c r="G30" s="572"/>
      <c r="H30" s="572"/>
      <c r="I30" s="572"/>
      <c r="J30" s="572"/>
    </row>
    <row r="31" ht="13.5" customHeight="1"/>
    <row r="32" spans="1:10" ht="132" customHeight="1">
      <c r="A32" s="551"/>
      <c r="B32" s="552"/>
      <c r="C32" s="552"/>
      <c r="D32" s="552"/>
      <c r="E32" s="552"/>
      <c r="F32" s="552"/>
      <c r="G32" s="552"/>
      <c r="H32" s="552"/>
      <c r="I32" s="552"/>
      <c r="J32" s="553"/>
    </row>
  </sheetData>
  <sheetProtection password="C0FC" sheet="1"/>
  <mergeCells count="24">
    <mergeCell ref="C8:J8"/>
    <mergeCell ref="E9:F9"/>
    <mergeCell ref="A32:J32"/>
    <mergeCell ref="A30:J30"/>
    <mergeCell ref="A27:C27"/>
    <mergeCell ref="A14:J14"/>
    <mergeCell ref="A16:J16"/>
    <mergeCell ref="A18:J18"/>
    <mergeCell ref="A28:J28"/>
    <mergeCell ref="A24:J24"/>
    <mergeCell ref="A20:J20"/>
    <mergeCell ref="A23:J23"/>
    <mergeCell ref="A22:J22"/>
    <mergeCell ref="A19:J19"/>
    <mergeCell ref="A15:J15"/>
    <mergeCell ref="A17:J17"/>
    <mergeCell ref="A10:E10"/>
    <mergeCell ref="A2:J2"/>
    <mergeCell ref="A6:J6"/>
    <mergeCell ref="A13:J13"/>
    <mergeCell ref="A4:J4"/>
    <mergeCell ref="A11:C11"/>
    <mergeCell ref="D11:J11"/>
    <mergeCell ref="A12:J12"/>
  </mergeCells>
  <printOptions/>
  <pageMargins left="0.5511811023622047" right="0.5118110236220472" top="0.1968503937007874" bottom="0.15748031496062992" header="0.11811023622047245" footer="11.535433070866143"/>
  <pageSetup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codeName="Feuil9"/>
  <dimension ref="A1:G75"/>
  <sheetViews>
    <sheetView zoomScalePageLayoutView="0" workbookViewId="0" topLeftCell="A1">
      <selection activeCell="A1" sqref="A1:C2"/>
    </sheetView>
  </sheetViews>
  <sheetFormatPr defaultColWidth="34.00390625" defaultRowHeight="15"/>
  <cols>
    <col min="1" max="1" width="40.7109375" style="268" customWidth="1"/>
    <col min="2" max="2" width="29.140625" style="98" customWidth="1"/>
    <col min="3" max="3" width="74.57421875" style="98" customWidth="1"/>
    <col min="4" max="4" width="34.00390625" style="98" customWidth="1"/>
    <col min="5" max="5" width="34.00390625" style="277" customWidth="1"/>
    <col min="6" max="16384" width="34.00390625" style="268" customWidth="1"/>
  </cols>
  <sheetData>
    <row r="1" spans="1:6" s="98" customFormat="1" ht="22.5" customHeight="1">
      <c r="A1" s="888" t="s">
        <v>284</v>
      </c>
      <c r="B1" s="888"/>
      <c r="C1" s="888"/>
      <c r="D1" s="880"/>
      <c r="E1" s="882"/>
      <c r="F1" s="880"/>
    </row>
    <row r="2" spans="1:6" s="98" customFormat="1" ht="22.5" customHeight="1">
      <c r="A2" s="888"/>
      <c r="B2" s="888"/>
      <c r="C2" s="888"/>
      <c r="D2" s="880"/>
      <c r="E2" s="882"/>
      <c r="F2" s="880"/>
    </row>
    <row r="3" spans="1:6" s="98" customFormat="1" ht="15.75">
      <c r="A3" s="889" t="s">
        <v>248</v>
      </c>
      <c r="B3" s="889"/>
      <c r="C3" s="41" t="s">
        <v>332</v>
      </c>
      <c r="D3" s="259"/>
      <c r="E3" s="260"/>
      <c r="F3" s="260"/>
    </row>
    <row r="4" spans="1:6" s="98" customFormat="1" ht="15.75">
      <c r="A4" s="41"/>
      <c r="B4" s="41"/>
      <c r="C4" s="41"/>
      <c r="D4" s="259"/>
      <c r="E4" s="260"/>
      <c r="F4" s="260"/>
    </row>
    <row r="5" spans="1:6" s="98" customFormat="1" ht="15.75" thickBot="1">
      <c r="A5" s="261"/>
      <c r="B5" s="262"/>
      <c r="C5" s="263"/>
      <c r="D5" s="259"/>
      <c r="E5" s="264"/>
      <c r="F5" s="264"/>
    </row>
    <row r="6" spans="1:6" s="98" customFormat="1" ht="30" customHeight="1" thickBot="1">
      <c r="A6" s="278" t="s">
        <v>175</v>
      </c>
      <c r="B6" s="883" t="s">
        <v>216</v>
      </c>
      <c r="C6" s="884"/>
      <c r="D6" s="41"/>
      <c r="E6" s="41"/>
      <c r="F6" s="41"/>
    </row>
    <row r="7" spans="1:6" s="98" customFormat="1" ht="24" customHeight="1">
      <c r="A7" s="885" t="s">
        <v>176</v>
      </c>
      <c r="B7" s="279">
        <v>617</v>
      </c>
      <c r="C7" s="280" t="s">
        <v>258</v>
      </c>
      <c r="D7" s="259"/>
      <c r="E7" s="260"/>
      <c r="F7" s="260"/>
    </row>
    <row r="8" spans="1:6" s="98" customFormat="1" ht="24" customHeight="1">
      <c r="A8" s="886"/>
      <c r="B8" s="281" t="s">
        <v>177</v>
      </c>
      <c r="C8" s="282" t="s">
        <v>178</v>
      </c>
      <c r="D8" s="259"/>
      <c r="E8" s="260"/>
      <c r="F8" s="260"/>
    </row>
    <row r="9" spans="1:6" s="98" customFormat="1" ht="24" customHeight="1">
      <c r="A9" s="886"/>
      <c r="B9" s="281">
        <v>621</v>
      </c>
      <c r="C9" s="282" t="s">
        <v>259</v>
      </c>
      <c r="D9" s="259"/>
      <c r="E9" s="260"/>
      <c r="F9" s="260"/>
    </row>
    <row r="10" spans="1:6" s="98" customFormat="1" ht="24" customHeight="1">
      <c r="A10" s="886"/>
      <c r="B10" s="281">
        <v>625</v>
      </c>
      <c r="C10" s="282" t="s">
        <v>266</v>
      </c>
      <c r="D10" s="259"/>
      <c r="E10" s="260"/>
      <c r="F10" s="260"/>
    </row>
    <row r="11" spans="1:6" s="98" customFormat="1" ht="24" customHeight="1">
      <c r="A11" s="886"/>
      <c r="B11" s="281" t="s">
        <v>179</v>
      </c>
      <c r="C11" s="282" t="s">
        <v>66</v>
      </c>
      <c r="D11" s="259"/>
      <c r="E11" s="260"/>
      <c r="F11" s="260"/>
    </row>
    <row r="12" spans="1:6" s="98" customFormat="1" ht="24" customHeight="1">
      <c r="A12" s="886"/>
      <c r="B12" s="281" t="s">
        <v>180</v>
      </c>
      <c r="C12" s="282" t="s">
        <v>67</v>
      </c>
      <c r="D12" s="259"/>
      <c r="E12" s="260"/>
      <c r="F12" s="260"/>
    </row>
    <row r="13" spans="1:6" s="98" customFormat="1" ht="24" customHeight="1">
      <c r="A13" s="886"/>
      <c r="B13" s="281" t="s">
        <v>181</v>
      </c>
      <c r="C13" s="282" t="s">
        <v>68</v>
      </c>
      <c r="D13" s="259"/>
      <c r="E13" s="260"/>
      <c r="F13" s="260"/>
    </row>
    <row r="14" spans="1:6" s="98" customFormat="1" ht="24" customHeight="1">
      <c r="A14" s="886"/>
      <c r="B14" s="281">
        <v>631</v>
      </c>
      <c r="C14" s="282" t="s">
        <v>142</v>
      </c>
      <c r="D14" s="259"/>
      <c r="E14" s="260"/>
      <c r="F14" s="260"/>
    </row>
    <row r="15" spans="1:6" s="98" customFormat="1" ht="24" customHeight="1">
      <c r="A15" s="886"/>
      <c r="B15" s="281" t="s">
        <v>182</v>
      </c>
      <c r="C15" s="282" t="s">
        <v>144</v>
      </c>
      <c r="D15" s="259"/>
      <c r="E15" s="260"/>
      <c r="F15" s="260"/>
    </row>
    <row r="16" spans="1:6" s="98" customFormat="1" ht="24" customHeight="1">
      <c r="A16" s="886"/>
      <c r="B16" s="281" t="s">
        <v>183</v>
      </c>
      <c r="C16" s="282" t="s">
        <v>146</v>
      </c>
      <c r="D16" s="259"/>
      <c r="E16" s="260"/>
      <c r="F16" s="260"/>
    </row>
    <row r="17" spans="1:6" s="98" customFormat="1" ht="24" customHeight="1">
      <c r="A17" s="886"/>
      <c r="B17" s="283" t="s">
        <v>184</v>
      </c>
      <c r="C17" s="282" t="s">
        <v>81</v>
      </c>
      <c r="D17" s="41"/>
      <c r="E17" s="41"/>
      <c r="F17" s="265"/>
    </row>
    <row r="18" spans="1:6" s="98" customFormat="1" ht="24" customHeight="1">
      <c r="A18" s="886"/>
      <c r="B18" s="281" t="s">
        <v>185</v>
      </c>
      <c r="C18" s="282" t="s">
        <v>82</v>
      </c>
      <c r="D18" s="41"/>
      <c r="E18" s="41"/>
      <c r="F18" s="265"/>
    </row>
    <row r="19" spans="1:6" s="98" customFormat="1" ht="24" customHeight="1">
      <c r="A19" s="886"/>
      <c r="B19" s="281" t="s">
        <v>186</v>
      </c>
      <c r="C19" s="282" t="s">
        <v>83</v>
      </c>
      <c r="D19" s="41"/>
      <c r="E19" s="41"/>
      <c r="F19" s="265"/>
    </row>
    <row r="20" spans="1:6" s="98" customFormat="1" ht="24" customHeight="1">
      <c r="A20" s="886"/>
      <c r="B20" s="281" t="s">
        <v>197</v>
      </c>
      <c r="C20" s="329" t="s">
        <v>84</v>
      </c>
      <c r="D20" s="41"/>
      <c r="E20" s="41"/>
      <c r="F20" s="265"/>
    </row>
    <row r="21" spans="1:6" s="98" customFormat="1" ht="24" customHeight="1">
      <c r="A21" s="886"/>
      <c r="B21" s="281">
        <v>645</v>
      </c>
      <c r="C21" s="282" t="s">
        <v>85</v>
      </c>
      <c r="D21" s="41"/>
      <c r="E21" s="41"/>
      <c r="F21" s="265"/>
    </row>
    <row r="22" spans="1:6" s="98" customFormat="1" ht="24" customHeight="1">
      <c r="A22" s="886"/>
      <c r="B22" s="281">
        <v>647</v>
      </c>
      <c r="C22" s="282" t="s">
        <v>86</v>
      </c>
      <c r="D22" s="41"/>
      <c r="E22" s="41"/>
      <c r="F22" s="265"/>
    </row>
    <row r="23" spans="1:6" s="98" customFormat="1" ht="24" customHeight="1">
      <c r="A23" s="886"/>
      <c r="B23" s="313">
        <v>648</v>
      </c>
      <c r="C23" s="312" t="s">
        <v>87</v>
      </c>
      <c r="D23" s="41"/>
      <c r="E23" s="41"/>
      <c r="F23" s="265"/>
    </row>
    <row r="24" spans="1:6" s="98" customFormat="1" ht="24" customHeight="1">
      <c r="A24" s="886"/>
      <c r="B24" s="313">
        <v>6815</v>
      </c>
      <c r="C24" s="312" t="s">
        <v>187</v>
      </c>
      <c r="D24" s="881"/>
      <c r="E24" s="881"/>
      <c r="F24" s="266"/>
    </row>
    <row r="25" spans="1:3" s="98" customFormat="1" ht="24" customHeight="1" thickBot="1">
      <c r="A25" s="887"/>
      <c r="B25" s="311">
        <v>862</v>
      </c>
      <c r="C25" s="284" t="s">
        <v>188</v>
      </c>
    </row>
    <row r="26" spans="1:6" s="98" customFormat="1" ht="13.5" customHeight="1" thickBot="1">
      <c r="A26" s="267"/>
      <c r="B26" s="268"/>
      <c r="C26" s="268"/>
      <c r="D26" s="41"/>
      <c r="E26" s="41"/>
      <c r="F26" s="269"/>
    </row>
    <row r="27" spans="1:3" s="98" customFormat="1" ht="24" customHeight="1">
      <c r="A27" s="885" t="s">
        <v>189</v>
      </c>
      <c r="B27" s="323">
        <v>617</v>
      </c>
      <c r="C27" s="324" t="s">
        <v>258</v>
      </c>
    </row>
    <row r="28" spans="1:7" s="272" customFormat="1" ht="24" customHeight="1">
      <c r="A28" s="886"/>
      <c r="B28" s="327" t="s">
        <v>177</v>
      </c>
      <c r="C28" s="328" t="s">
        <v>178</v>
      </c>
      <c r="D28" s="270"/>
      <c r="E28" s="270"/>
      <c r="F28" s="271"/>
      <c r="G28" s="271"/>
    </row>
    <row r="29" spans="1:7" s="272" customFormat="1" ht="24" customHeight="1">
      <c r="A29" s="886"/>
      <c r="B29" s="281">
        <v>621</v>
      </c>
      <c r="C29" s="329" t="s">
        <v>259</v>
      </c>
      <c r="D29" s="273"/>
      <c r="E29" s="270"/>
      <c r="F29" s="271"/>
      <c r="G29" s="271"/>
    </row>
    <row r="30" spans="1:7" s="272" customFormat="1" ht="24" customHeight="1">
      <c r="A30" s="886"/>
      <c r="B30" s="281">
        <v>623</v>
      </c>
      <c r="C30" s="329" t="s">
        <v>265</v>
      </c>
      <c r="D30" s="270"/>
      <c r="E30" s="270"/>
      <c r="F30" s="271"/>
      <c r="G30" s="271"/>
    </row>
    <row r="31" spans="1:7" s="272" customFormat="1" ht="24" customHeight="1">
      <c r="A31" s="886"/>
      <c r="B31" s="281">
        <v>625</v>
      </c>
      <c r="C31" s="329" t="s">
        <v>266</v>
      </c>
      <c r="D31" s="270"/>
      <c r="E31" s="270"/>
      <c r="F31" s="271"/>
      <c r="G31" s="271"/>
    </row>
    <row r="32" spans="1:7" s="272" customFormat="1" ht="24" customHeight="1">
      <c r="A32" s="886"/>
      <c r="B32" s="281" t="s">
        <v>179</v>
      </c>
      <c r="C32" s="329" t="s">
        <v>190</v>
      </c>
      <c r="D32" s="274"/>
      <c r="E32" s="270"/>
      <c r="F32" s="271"/>
      <c r="G32" s="271"/>
    </row>
    <row r="33" spans="1:7" s="272" customFormat="1" ht="24" customHeight="1">
      <c r="A33" s="886"/>
      <c r="B33" s="281" t="s">
        <v>181</v>
      </c>
      <c r="C33" s="329" t="s">
        <v>260</v>
      </c>
      <c r="D33" s="274"/>
      <c r="E33" s="270"/>
      <c r="F33" s="271"/>
      <c r="G33" s="271"/>
    </row>
    <row r="34" spans="1:7" s="272" customFormat="1" ht="24" customHeight="1">
      <c r="A34" s="886"/>
      <c r="B34" s="281">
        <v>631</v>
      </c>
      <c r="C34" s="329" t="s">
        <v>142</v>
      </c>
      <c r="D34" s="274"/>
      <c r="E34" s="270"/>
      <c r="F34" s="271"/>
      <c r="G34" s="271"/>
    </row>
    <row r="35" spans="1:7" s="272" customFormat="1" ht="24" customHeight="1">
      <c r="A35" s="886"/>
      <c r="B35" s="281" t="s">
        <v>191</v>
      </c>
      <c r="C35" s="329" t="s">
        <v>144</v>
      </c>
      <c r="D35" s="274"/>
      <c r="E35" s="270"/>
      <c r="F35" s="271"/>
      <c r="G35" s="271"/>
    </row>
    <row r="36" spans="1:7" s="272" customFormat="1" ht="24" customHeight="1">
      <c r="A36" s="886"/>
      <c r="B36" s="281" t="s">
        <v>192</v>
      </c>
      <c r="C36" s="329" t="s">
        <v>146</v>
      </c>
      <c r="D36" s="274"/>
      <c r="E36" s="270"/>
      <c r="F36" s="271"/>
      <c r="G36" s="271"/>
    </row>
    <row r="37" spans="1:7" s="272" customFormat="1" ht="24" customHeight="1">
      <c r="A37" s="886"/>
      <c r="B37" s="281" t="s">
        <v>184</v>
      </c>
      <c r="C37" s="329" t="s">
        <v>81</v>
      </c>
      <c r="D37" s="274"/>
      <c r="E37" s="270"/>
      <c r="F37" s="271"/>
      <c r="G37" s="271"/>
    </row>
    <row r="38" spans="1:7" s="272" customFormat="1" ht="24" customHeight="1">
      <c r="A38" s="886"/>
      <c r="B38" s="281" t="s">
        <v>185</v>
      </c>
      <c r="C38" s="329" t="s">
        <v>82</v>
      </c>
      <c r="D38" s="274"/>
      <c r="E38" s="270"/>
      <c r="F38" s="271"/>
      <c r="G38" s="271"/>
    </row>
    <row r="39" spans="1:7" s="272" customFormat="1" ht="24" customHeight="1">
      <c r="A39" s="886"/>
      <c r="B39" s="281" t="s">
        <v>186</v>
      </c>
      <c r="C39" s="329" t="s">
        <v>83</v>
      </c>
      <c r="D39" s="274"/>
      <c r="E39" s="270"/>
      <c r="F39" s="271"/>
      <c r="G39" s="271"/>
    </row>
    <row r="40" spans="1:7" s="272" customFormat="1" ht="24" customHeight="1">
      <c r="A40" s="886"/>
      <c r="B40" s="281" t="s">
        <v>197</v>
      </c>
      <c r="C40" s="329" t="s">
        <v>84</v>
      </c>
      <c r="D40" s="275"/>
      <c r="E40" s="270"/>
      <c r="F40" s="271"/>
      <c r="G40" s="271"/>
    </row>
    <row r="41" spans="1:7" s="272" customFormat="1" ht="24" customHeight="1">
      <c r="A41" s="886"/>
      <c r="B41" s="281">
        <v>645</v>
      </c>
      <c r="C41" s="329" t="s">
        <v>85</v>
      </c>
      <c r="D41" s="275"/>
      <c r="E41" s="270"/>
      <c r="F41" s="271"/>
      <c r="G41" s="271"/>
    </row>
    <row r="42" spans="1:7" s="272" customFormat="1" ht="24" customHeight="1">
      <c r="A42" s="886"/>
      <c r="B42" s="281">
        <v>647</v>
      </c>
      <c r="C42" s="329" t="s">
        <v>86</v>
      </c>
      <c r="D42" s="275"/>
      <c r="E42" s="270"/>
      <c r="F42" s="271"/>
      <c r="G42" s="271"/>
    </row>
    <row r="43" spans="1:7" s="272" customFormat="1" ht="24" customHeight="1">
      <c r="A43" s="886"/>
      <c r="B43" s="281">
        <v>648</v>
      </c>
      <c r="C43" s="329" t="s">
        <v>87</v>
      </c>
      <c r="D43" s="275"/>
      <c r="E43" s="270"/>
      <c r="F43" s="271"/>
      <c r="G43" s="271"/>
    </row>
    <row r="44" spans="1:7" s="272" customFormat="1" ht="24" customHeight="1">
      <c r="A44" s="886"/>
      <c r="B44" s="325" t="s">
        <v>257</v>
      </c>
      <c r="C44" s="326" t="s">
        <v>187</v>
      </c>
      <c r="D44" s="274"/>
      <c r="E44" s="270"/>
      <c r="F44" s="271"/>
      <c r="G44" s="271"/>
    </row>
    <row r="45" spans="1:7" s="272" customFormat="1" ht="24" customHeight="1" thickBot="1">
      <c r="A45" s="887"/>
      <c r="B45" s="258">
        <v>862</v>
      </c>
      <c r="C45" s="258" t="s">
        <v>188</v>
      </c>
      <c r="D45" s="276"/>
      <c r="E45" s="270"/>
      <c r="F45" s="271"/>
      <c r="G45" s="271"/>
    </row>
    <row r="46" spans="1:7" s="272" customFormat="1" ht="11.25" customHeight="1" thickBot="1">
      <c r="A46" s="271"/>
      <c r="B46" s="276"/>
      <c r="C46" s="276"/>
      <c r="D46" s="276"/>
      <c r="E46" s="270"/>
      <c r="F46" s="271"/>
      <c r="G46" s="271"/>
    </row>
    <row r="47" spans="1:7" s="272" customFormat="1" ht="24" customHeight="1">
      <c r="A47" s="885" t="s">
        <v>204</v>
      </c>
      <c r="B47" s="323">
        <v>617</v>
      </c>
      <c r="C47" s="324" t="s">
        <v>258</v>
      </c>
      <c r="D47" s="275"/>
      <c r="E47" s="270"/>
      <c r="F47" s="271"/>
      <c r="G47" s="271"/>
    </row>
    <row r="48" spans="1:7" s="272" customFormat="1" ht="24" customHeight="1">
      <c r="A48" s="886"/>
      <c r="B48" s="281" t="s">
        <v>177</v>
      </c>
      <c r="C48" s="329" t="s">
        <v>178</v>
      </c>
      <c r="D48" s="270"/>
      <c r="E48" s="270"/>
      <c r="F48" s="271"/>
      <c r="G48" s="271"/>
    </row>
    <row r="49" spans="1:7" s="272" customFormat="1" ht="24" customHeight="1">
      <c r="A49" s="886"/>
      <c r="B49" s="281">
        <v>621</v>
      </c>
      <c r="C49" s="329" t="s">
        <v>259</v>
      </c>
      <c r="D49" s="270"/>
      <c r="E49" s="270"/>
      <c r="F49" s="271"/>
      <c r="G49" s="271"/>
    </row>
    <row r="50" spans="1:7" s="272" customFormat="1" ht="24" customHeight="1">
      <c r="A50" s="886"/>
      <c r="B50" s="330" t="s">
        <v>194</v>
      </c>
      <c r="C50" s="330" t="s">
        <v>312</v>
      </c>
      <c r="D50" s="270"/>
      <c r="E50" s="270"/>
      <c r="F50" s="271"/>
      <c r="G50" s="271"/>
    </row>
    <row r="51" spans="1:7" s="272" customFormat="1" ht="24" customHeight="1">
      <c r="A51" s="886"/>
      <c r="B51" s="281" t="s">
        <v>195</v>
      </c>
      <c r="C51" s="329" t="s">
        <v>196</v>
      </c>
      <c r="D51" s="270"/>
      <c r="E51" s="270"/>
      <c r="F51" s="271"/>
      <c r="G51" s="271"/>
    </row>
    <row r="52" spans="1:7" s="272" customFormat="1" ht="24" customHeight="1">
      <c r="A52" s="886"/>
      <c r="B52" s="330">
        <v>625</v>
      </c>
      <c r="C52" s="330" t="s">
        <v>267</v>
      </c>
      <c r="D52" s="270"/>
      <c r="E52" s="270"/>
      <c r="F52" s="271"/>
      <c r="G52" s="271"/>
    </row>
    <row r="53" spans="1:7" s="272" customFormat="1" ht="24" customHeight="1">
      <c r="A53" s="886"/>
      <c r="B53" s="281" t="s">
        <v>179</v>
      </c>
      <c r="C53" s="329" t="s">
        <v>193</v>
      </c>
      <c r="D53" s="270"/>
      <c r="E53" s="270"/>
      <c r="F53" s="271"/>
      <c r="G53" s="271"/>
    </row>
    <row r="54" spans="1:7" s="272" customFormat="1" ht="24" customHeight="1">
      <c r="A54" s="886"/>
      <c r="B54" s="281" t="s">
        <v>181</v>
      </c>
      <c r="C54" s="329" t="s">
        <v>68</v>
      </c>
      <c r="D54" s="270"/>
      <c r="E54" s="270"/>
      <c r="F54" s="271"/>
      <c r="G54" s="271"/>
    </row>
    <row r="55" spans="1:7" s="272" customFormat="1" ht="24" customHeight="1">
      <c r="A55" s="886"/>
      <c r="B55" s="330">
        <v>631</v>
      </c>
      <c r="C55" s="330" t="s">
        <v>142</v>
      </c>
      <c r="D55" s="270"/>
      <c r="E55" s="270"/>
      <c r="F55" s="271"/>
      <c r="G55" s="271"/>
    </row>
    <row r="56" spans="1:7" ht="24" customHeight="1">
      <c r="A56" s="886"/>
      <c r="B56" s="281" t="s">
        <v>246</v>
      </c>
      <c r="C56" s="329" t="s">
        <v>144</v>
      </c>
      <c r="D56" s="270"/>
      <c r="E56" s="270"/>
      <c r="F56" s="271"/>
      <c r="G56" s="271"/>
    </row>
    <row r="57" spans="1:7" ht="24" customHeight="1">
      <c r="A57" s="886"/>
      <c r="B57" s="330" t="s">
        <v>183</v>
      </c>
      <c r="C57" s="330" t="s">
        <v>146</v>
      </c>
      <c r="D57" s="270"/>
      <c r="E57" s="270"/>
      <c r="F57" s="271"/>
      <c r="G57" s="271"/>
    </row>
    <row r="58" spans="1:3" ht="24" customHeight="1">
      <c r="A58" s="886"/>
      <c r="B58" s="281" t="s">
        <v>184</v>
      </c>
      <c r="C58" s="329" t="s">
        <v>81</v>
      </c>
    </row>
    <row r="59" spans="1:3" ht="24" customHeight="1">
      <c r="A59" s="886"/>
      <c r="B59" s="330" t="s">
        <v>185</v>
      </c>
      <c r="C59" s="330" t="s">
        <v>82</v>
      </c>
    </row>
    <row r="60" spans="1:3" ht="24" customHeight="1">
      <c r="A60" s="886"/>
      <c r="B60" s="281" t="s">
        <v>186</v>
      </c>
      <c r="C60" s="329" t="s">
        <v>83</v>
      </c>
    </row>
    <row r="61" spans="1:3" ht="24" customHeight="1">
      <c r="A61" s="886"/>
      <c r="B61" s="330" t="s">
        <v>197</v>
      </c>
      <c r="C61" s="330" t="s">
        <v>84</v>
      </c>
    </row>
    <row r="62" spans="1:3" ht="24" customHeight="1">
      <c r="A62" s="886"/>
      <c r="B62" s="281">
        <v>645</v>
      </c>
      <c r="C62" s="329" t="s">
        <v>85</v>
      </c>
    </row>
    <row r="63" spans="1:3" ht="24" customHeight="1">
      <c r="A63" s="886"/>
      <c r="B63" s="330">
        <v>647</v>
      </c>
      <c r="C63" s="330" t="s">
        <v>86</v>
      </c>
    </row>
    <row r="64" spans="1:3" ht="24" customHeight="1">
      <c r="A64" s="886"/>
      <c r="B64" s="281">
        <v>648</v>
      </c>
      <c r="C64" s="329" t="s">
        <v>87</v>
      </c>
    </row>
    <row r="65" spans="1:3" ht="24" customHeight="1">
      <c r="A65" s="886"/>
      <c r="B65" s="281">
        <v>6815</v>
      </c>
      <c r="C65" s="329" t="s">
        <v>187</v>
      </c>
    </row>
    <row r="66" spans="1:3" ht="24" customHeight="1" thickBot="1">
      <c r="A66" s="887"/>
      <c r="B66" s="258">
        <v>862</v>
      </c>
      <c r="C66" s="258" t="s">
        <v>188</v>
      </c>
    </row>
    <row r="67" ht="13.5" customHeight="1" thickBot="1"/>
    <row r="68" spans="1:3" ht="24" customHeight="1">
      <c r="A68" s="885" t="s">
        <v>198</v>
      </c>
      <c r="B68" s="323">
        <v>617</v>
      </c>
      <c r="C68" s="324" t="s">
        <v>258</v>
      </c>
    </row>
    <row r="69" spans="1:3" ht="24" customHeight="1">
      <c r="A69" s="886"/>
      <c r="B69" s="281" t="s">
        <v>177</v>
      </c>
      <c r="C69" s="329" t="s">
        <v>178</v>
      </c>
    </row>
    <row r="70" spans="1:3" ht="24" customHeight="1">
      <c r="A70" s="886"/>
      <c r="B70" s="331" t="s">
        <v>275</v>
      </c>
      <c r="C70" s="330" t="s">
        <v>247</v>
      </c>
    </row>
    <row r="71" spans="1:3" ht="24" customHeight="1">
      <c r="A71" s="886"/>
      <c r="B71" s="281">
        <v>622</v>
      </c>
      <c r="C71" s="329" t="s">
        <v>199</v>
      </c>
    </row>
    <row r="72" spans="1:3" ht="24" customHeight="1">
      <c r="A72" s="886"/>
      <c r="B72" s="331">
        <v>623</v>
      </c>
      <c r="C72" s="330" t="s">
        <v>200</v>
      </c>
    </row>
    <row r="73" spans="1:3" ht="24" customHeight="1">
      <c r="A73" s="886"/>
      <c r="B73" s="281">
        <v>625</v>
      </c>
      <c r="C73" s="329" t="s">
        <v>203</v>
      </c>
    </row>
    <row r="74" spans="1:3" ht="24" customHeight="1">
      <c r="A74" s="886"/>
      <c r="B74" s="281" t="s">
        <v>201</v>
      </c>
      <c r="C74" s="329" t="s">
        <v>202</v>
      </c>
    </row>
    <row r="75" spans="1:3" ht="24" customHeight="1" thickBot="1">
      <c r="A75" s="887"/>
      <c r="B75" s="311" t="s">
        <v>179</v>
      </c>
      <c r="C75" s="401" t="s">
        <v>193</v>
      </c>
    </row>
    <row r="76" ht="24" customHeight="1"/>
  </sheetData>
  <sheetProtection password="C0FC" sheet="1" objects="1" scenarios="1"/>
  <mergeCells count="11">
    <mergeCell ref="A47:A66"/>
    <mergeCell ref="A68:A75"/>
    <mergeCell ref="A27:A45"/>
    <mergeCell ref="F1:F2"/>
    <mergeCell ref="D24:E24"/>
    <mergeCell ref="D1:D2"/>
    <mergeCell ref="E1:E2"/>
    <mergeCell ref="B6:C6"/>
    <mergeCell ref="A7:A25"/>
    <mergeCell ref="A1:C2"/>
    <mergeCell ref="A3:B3"/>
  </mergeCells>
  <printOptions/>
  <pageMargins left="0.7086614173228347" right="0.7086614173228347" top="0.7480314960629921" bottom="0.7480314960629921" header="0.31496062992125984" footer="0.31496062992125984"/>
  <pageSetup horizontalDpi="600" verticalDpi="600" orientation="portrait" paperSize="9" scale="60" r:id="rId1"/>
  <rowBreaks count="1" manualBreakCount="1">
    <brk id="45" max="255" man="1"/>
  </rowBreaks>
</worksheet>
</file>

<file path=xl/worksheets/sheet2.xml><?xml version="1.0" encoding="utf-8"?>
<worksheet xmlns="http://schemas.openxmlformats.org/spreadsheetml/2006/main" xmlns:r="http://schemas.openxmlformats.org/officeDocument/2006/relationships">
  <sheetPr codeName="Feuil2"/>
  <dimension ref="A1:J71"/>
  <sheetViews>
    <sheetView showGridLines="0" zoomScale="90" zoomScaleNormal="90" zoomScaleSheetLayoutView="100" zoomScalePageLayoutView="0" workbookViewId="0" topLeftCell="A1">
      <selection activeCell="A1" sqref="A1"/>
    </sheetView>
  </sheetViews>
  <sheetFormatPr defaultColWidth="9.140625" defaultRowHeight="15"/>
  <cols>
    <col min="1" max="1" width="12.28125" style="2" customWidth="1"/>
    <col min="2" max="2" width="20.00390625" style="2" customWidth="1"/>
    <col min="3" max="3" width="13.7109375" style="2" customWidth="1"/>
    <col min="4" max="4" width="14.8515625" style="2" customWidth="1"/>
    <col min="5" max="5" width="18.7109375" style="2" customWidth="1"/>
    <col min="6" max="8" width="9.140625" style="2" customWidth="1"/>
    <col min="9" max="9" width="11.7109375" style="2" customWidth="1"/>
    <col min="10" max="10" width="22.8515625" style="2" customWidth="1"/>
    <col min="11" max="16384" width="9.140625" style="2" customWidth="1"/>
  </cols>
  <sheetData>
    <row r="1" spans="1:10" ht="18.75">
      <c r="A1" s="360"/>
      <c r="B1" s="361"/>
      <c r="C1" s="361"/>
      <c r="D1" s="361"/>
      <c r="E1" s="361"/>
      <c r="F1" s="361"/>
      <c r="G1" s="361"/>
      <c r="H1" s="361"/>
      <c r="I1" s="361"/>
      <c r="J1" s="361"/>
    </row>
    <row r="2" spans="1:10" ht="39" customHeight="1">
      <c r="A2" s="641" t="s">
        <v>208</v>
      </c>
      <c r="B2" s="642"/>
      <c r="C2" s="642"/>
      <c r="D2" s="642"/>
      <c r="E2" s="642"/>
      <c r="F2" s="642"/>
      <c r="G2" s="642"/>
      <c r="H2" s="642"/>
      <c r="I2" s="642"/>
      <c r="J2" s="643"/>
    </row>
    <row r="3" spans="1:10" ht="26.25" customHeight="1">
      <c r="A3" s="360"/>
      <c r="B3" s="361"/>
      <c r="C3" s="361"/>
      <c r="D3" s="361"/>
      <c r="E3" s="361"/>
      <c r="F3" s="361"/>
      <c r="G3" s="361"/>
      <c r="H3" s="361"/>
      <c r="I3" s="361"/>
      <c r="J3" s="361"/>
    </row>
    <row r="4" spans="1:10" ht="87" customHeight="1">
      <c r="A4" s="593" t="s">
        <v>336</v>
      </c>
      <c r="B4" s="593"/>
      <c r="C4" s="593"/>
      <c r="D4" s="593"/>
      <c r="E4" s="593"/>
      <c r="F4" s="593"/>
      <c r="G4" s="593"/>
      <c r="H4" s="593"/>
      <c r="I4" s="593"/>
      <c r="J4" s="593"/>
    </row>
    <row r="5" spans="1:10" ht="50.25" customHeight="1">
      <c r="A5" s="590" t="s">
        <v>292</v>
      </c>
      <c r="B5" s="590"/>
      <c r="C5" s="590"/>
      <c r="D5" s="590"/>
      <c r="E5" s="590"/>
      <c r="F5" s="590"/>
      <c r="G5" s="590"/>
      <c r="H5" s="590"/>
      <c r="I5" s="590"/>
      <c r="J5" s="590"/>
    </row>
    <row r="6" spans="1:10" ht="50.25" customHeight="1">
      <c r="A6" s="621" t="s">
        <v>293</v>
      </c>
      <c r="B6" s="621"/>
      <c r="C6" s="621"/>
      <c r="D6" s="621"/>
      <c r="E6" s="621"/>
      <c r="F6" s="621"/>
      <c r="G6" s="621"/>
      <c r="H6" s="621"/>
      <c r="I6" s="621"/>
      <c r="J6" s="621"/>
    </row>
    <row r="7" spans="1:10" ht="11.25" customHeight="1">
      <c r="A7" s="362"/>
      <c r="B7" s="362"/>
      <c r="C7" s="362"/>
      <c r="D7" s="362"/>
      <c r="E7" s="362"/>
      <c r="F7" s="362"/>
      <c r="G7" s="362"/>
      <c r="H7" s="362"/>
      <c r="I7" s="362"/>
      <c r="J7" s="362"/>
    </row>
    <row r="8" spans="1:10" ht="24.75" customHeight="1">
      <c r="A8" s="637" t="s">
        <v>286</v>
      </c>
      <c r="B8" s="637"/>
      <c r="C8" s="637"/>
      <c r="D8" s="637"/>
      <c r="E8" s="637"/>
      <c r="F8" s="637"/>
      <c r="G8" s="637"/>
      <c r="H8" s="637"/>
      <c r="I8" s="637"/>
      <c r="J8" s="637"/>
    </row>
    <row r="9" spans="1:10" ht="24.75" customHeight="1">
      <c r="A9" s="360"/>
      <c r="B9" s="363"/>
      <c r="C9" s="584" t="s">
        <v>223</v>
      </c>
      <c r="D9" s="584"/>
      <c r="E9" s="584"/>
      <c r="F9" s="584"/>
      <c r="G9" s="584"/>
      <c r="H9" s="584"/>
      <c r="I9" s="584"/>
      <c r="J9" s="584"/>
    </row>
    <row r="10" spans="1:10" ht="24.75" customHeight="1">
      <c r="A10" s="360"/>
      <c r="B10" s="363"/>
      <c r="C10" s="584" t="s">
        <v>222</v>
      </c>
      <c r="D10" s="584"/>
      <c r="E10" s="584"/>
      <c r="F10" s="584"/>
      <c r="G10" s="584"/>
      <c r="H10" s="584"/>
      <c r="I10" s="584"/>
      <c r="J10" s="584"/>
    </row>
    <row r="11" spans="1:10" ht="24.75" customHeight="1">
      <c r="A11" s="360"/>
      <c r="B11" s="364"/>
      <c r="C11" s="576" t="s">
        <v>227</v>
      </c>
      <c r="D11" s="576"/>
      <c r="E11" s="576"/>
      <c r="F11" s="576"/>
      <c r="G11" s="576"/>
      <c r="H11" s="576"/>
      <c r="I11" s="576"/>
      <c r="J11" s="576"/>
    </row>
    <row r="12" spans="1:10" ht="24.75" customHeight="1">
      <c r="A12" s="360"/>
      <c r="B12" s="364"/>
      <c r="C12" s="576" t="s">
        <v>226</v>
      </c>
      <c r="D12" s="576"/>
      <c r="E12" s="576"/>
      <c r="F12" s="576"/>
      <c r="G12" s="576"/>
      <c r="H12" s="576"/>
      <c r="I12" s="576"/>
      <c r="J12" s="576"/>
    </row>
    <row r="13" spans="1:10" ht="24.75" customHeight="1">
      <c r="A13" s="360"/>
      <c r="B13" s="364"/>
      <c r="C13" s="576" t="s">
        <v>271</v>
      </c>
      <c r="D13" s="576"/>
      <c r="E13" s="576"/>
      <c r="F13" s="576"/>
      <c r="G13" s="576"/>
      <c r="H13" s="576"/>
      <c r="I13" s="576"/>
      <c r="J13" s="576"/>
    </row>
    <row r="14" spans="1:10" ht="24.75" customHeight="1">
      <c r="A14" s="360"/>
      <c r="B14" s="364"/>
      <c r="C14" s="576" t="s">
        <v>251</v>
      </c>
      <c r="D14" s="576"/>
      <c r="E14" s="576"/>
      <c r="F14" s="576"/>
      <c r="G14" s="576"/>
      <c r="H14" s="576"/>
      <c r="I14" s="576"/>
      <c r="J14" s="576"/>
    </row>
    <row r="15" spans="1:10" ht="24.75" customHeight="1">
      <c r="A15" s="360"/>
      <c r="B15" s="364"/>
      <c r="C15" s="634" t="s">
        <v>288</v>
      </c>
      <c r="D15" s="634"/>
      <c r="E15" s="634"/>
      <c r="F15" s="634"/>
      <c r="G15" s="634"/>
      <c r="H15" s="634"/>
      <c r="I15" s="634"/>
      <c r="J15" s="634"/>
    </row>
    <row r="16" spans="1:10" ht="24.75" customHeight="1">
      <c r="A16" s="360"/>
      <c r="B16" s="365"/>
      <c r="C16" s="576" t="s">
        <v>224</v>
      </c>
      <c r="D16" s="576"/>
      <c r="E16" s="576"/>
      <c r="F16" s="576"/>
      <c r="G16" s="576"/>
      <c r="H16" s="576"/>
      <c r="I16" s="576"/>
      <c r="J16" s="576"/>
    </row>
    <row r="17" spans="1:10" ht="64.5" customHeight="1">
      <c r="A17" s="367"/>
      <c r="B17" s="365"/>
      <c r="C17" s="366"/>
      <c r="D17" s="365"/>
      <c r="E17" s="365"/>
      <c r="F17" s="365"/>
      <c r="G17" s="365"/>
      <c r="H17" s="365"/>
      <c r="I17" s="365"/>
      <c r="J17" s="365"/>
    </row>
    <row r="18" spans="1:10" ht="33" customHeight="1">
      <c r="A18" s="644" t="s">
        <v>209</v>
      </c>
      <c r="B18" s="645"/>
      <c r="C18" s="645"/>
      <c r="D18" s="645"/>
      <c r="E18" s="645"/>
      <c r="F18" s="645"/>
      <c r="G18" s="645"/>
      <c r="H18" s="645"/>
      <c r="I18" s="645"/>
      <c r="J18" s="646"/>
    </row>
    <row r="19" spans="1:10" ht="39" customHeight="1">
      <c r="A19" s="368" t="s">
        <v>228</v>
      </c>
      <c r="B19" s="369"/>
      <c r="C19" s="369"/>
      <c r="D19" s="360"/>
      <c r="E19" s="361"/>
      <c r="F19" s="361"/>
      <c r="G19" s="361"/>
      <c r="H19" s="361"/>
      <c r="I19" s="361"/>
      <c r="J19" s="361"/>
    </row>
    <row r="20" spans="1:10" ht="50.25" customHeight="1">
      <c r="A20" s="631" t="s">
        <v>229</v>
      </c>
      <c r="B20" s="632"/>
      <c r="C20" s="632"/>
      <c r="D20" s="632"/>
      <c r="E20" s="632"/>
      <c r="F20" s="632"/>
      <c r="G20" s="632"/>
      <c r="H20" s="632"/>
      <c r="I20" s="632"/>
      <c r="J20" s="633"/>
    </row>
    <row r="21" spans="1:10" ht="21.75" customHeight="1">
      <c r="A21" s="479"/>
      <c r="B21" s="479"/>
      <c r="C21" s="479"/>
      <c r="D21" s="479"/>
      <c r="E21" s="479"/>
      <c r="F21" s="479"/>
      <c r="G21" s="479"/>
      <c r="H21" s="479"/>
      <c r="I21" s="479"/>
      <c r="J21" s="479"/>
    </row>
    <row r="22" spans="1:10" s="100" customFormat="1" ht="44.25" customHeight="1">
      <c r="A22" s="590" t="s">
        <v>287</v>
      </c>
      <c r="B22" s="590"/>
      <c r="C22" s="590"/>
      <c r="D22" s="590"/>
      <c r="E22" s="590"/>
      <c r="F22" s="590"/>
      <c r="G22" s="590"/>
      <c r="H22" s="590"/>
      <c r="I22" s="590"/>
      <c r="J22" s="590"/>
    </row>
    <row r="23" s="100" customFormat="1" ht="18" customHeight="1"/>
    <row r="24" spans="1:10" s="100" customFormat="1" ht="78" customHeight="1">
      <c r="A24" s="371"/>
      <c r="B24" s="609" t="s">
        <v>217</v>
      </c>
      <c r="C24" s="605" t="s">
        <v>289</v>
      </c>
      <c r="D24" s="606"/>
      <c r="E24" s="577" t="s">
        <v>285</v>
      </c>
      <c r="F24" s="578"/>
      <c r="G24" s="578"/>
      <c r="H24" s="578"/>
      <c r="I24" s="579"/>
      <c r="J24" s="372"/>
    </row>
    <row r="25" spans="1:10" s="100" customFormat="1" ht="52.5" customHeight="1">
      <c r="A25" s="371"/>
      <c r="B25" s="610"/>
      <c r="C25" s="607"/>
      <c r="D25" s="608"/>
      <c r="E25" s="580"/>
      <c r="F25" s="581"/>
      <c r="G25" s="581"/>
      <c r="H25" s="581"/>
      <c r="I25" s="582"/>
      <c r="J25" s="372"/>
    </row>
    <row r="26" spans="1:10" s="100" customFormat="1" ht="99" customHeight="1">
      <c r="A26" s="371"/>
      <c r="B26" s="611"/>
      <c r="C26" s="603" t="s">
        <v>290</v>
      </c>
      <c r="D26" s="604"/>
      <c r="E26" s="622" t="s">
        <v>294</v>
      </c>
      <c r="F26" s="623"/>
      <c r="G26" s="623"/>
      <c r="H26" s="623"/>
      <c r="I26" s="624"/>
      <c r="J26" s="372"/>
    </row>
    <row r="27" spans="1:10" s="100" customFormat="1" ht="60" customHeight="1">
      <c r="A27" s="371"/>
      <c r="B27" s="478" t="s">
        <v>218</v>
      </c>
      <c r="C27" s="603" t="s">
        <v>295</v>
      </c>
      <c r="D27" s="604"/>
      <c r="E27" s="625" t="s">
        <v>291</v>
      </c>
      <c r="F27" s="626"/>
      <c r="G27" s="626"/>
      <c r="H27" s="626"/>
      <c r="I27" s="627"/>
      <c r="J27" s="372"/>
    </row>
    <row r="28" spans="1:10" ht="46.5" customHeight="1">
      <c r="A28" s="583"/>
      <c r="B28" s="583"/>
      <c r="C28" s="583"/>
      <c r="D28" s="583"/>
      <c r="E28" s="583"/>
      <c r="F28" s="583"/>
      <c r="G28" s="583"/>
      <c r="H28" s="583"/>
      <c r="I28" s="583"/>
      <c r="J28" s="583"/>
    </row>
    <row r="29" spans="1:10" ht="27.75" customHeight="1" thickBot="1">
      <c r="A29" s="374"/>
      <c r="B29" s="375"/>
      <c r="C29" s="375"/>
      <c r="D29" s="375"/>
      <c r="E29" s="375"/>
      <c r="F29" s="375"/>
      <c r="G29" s="375"/>
      <c r="H29" s="375"/>
      <c r="I29" s="375"/>
      <c r="J29" s="375"/>
    </row>
    <row r="30" spans="1:10" ht="33" customHeight="1" thickBot="1">
      <c r="A30" s="628" t="s">
        <v>210</v>
      </c>
      <c r="B30" s="629"/>
      <c r="C30" s="629"/>
      <c r="D30" s="629"/>
      <c r="E30" s="629"/>
      <c r="F30" s="629"/>
      <c r="G30" s="629"/>
      <c r="H30" s="629"/>
      <c r="I30" s="629"/>
      <c r="J30" s="630"/>
    </row>
    <row r="31" spans="1:10" ht="39.75" customHeight="1">
      <c r="A31" s="368" t="s">
        <v>228</v>
      </c>
      <c r="B31" s="376"/>
      <c r="C31" s="376"/>
      <c r="D31" s="377"/>
      <c r="E31" s="378"/>
      <c r="F31" s="378"/>
      <c r="G31" s="378"/>
      <c r="H31" s="378"/>
      <c r="I31" s="378"/>
      <c r="J31" s="378"/>
    </row>
    <row r="32" spans="1:10" ht="48" customHeight="1">
      <c r="A32" s="631" t="s">
        <v>219</v>
      </c>
      <c r="B32" s="632"/>
      <c r="C32" s="632"/>
      <c r="D32" s="632"/>
      <c r="E32" s="632"/>
      <c r="F32" s="632"/>
      <c r="G32" s="632"/>
      <c r="H32" s="632"/>
      <c r="I32" s="632"/>
      <c r="J32" s="633"/>
    </row>
    <row r="33" spans="1:10" ht="15.75">
      <c r="A33" s="370"/>
      <c r="B33" s="370"/>
      <c r="C33" s="370"/>
      <c r="D33" s="370"/>
      <c r="E33" s="370"/>
      <c r="F33" s="370"/>
      <c r="G33" s="370"/>
      <c r="H33" s="370"/>
      <c r="I33" s="370"/>
      <c r="J33" s="370"/>
    </row>
    <row r="34" spans="1:10" ht="15.75">
      <c r="A34" s="620" t="s">
        <v>230</v>
      </c>
      <c r="B34" s="620"/>
      <c r="C34" s="620"/>
      <c r="D34" s="620"/>
      <c r="E34" s="620"/>
      <c r="F34" s="620"/>
      <c r="G34" s="620"/>
      <c r="H34" s="620"/>
      <c r="I34" s="620"/>
      <c r="J34" s="620"/>
    </row>
    <row r="35" spans="1:10" ht="15.75">
      <c r="A35" s="379"/>
      <c r="B35" s="379"/>
      <c r="C35" s="379"/>
      <c r="D35" s="379"/>
      <c r="E35" s="379"/>
      <c r="F35" s="379"/>
      <c r="G35" s="379"/>
      <c r="H35" s="379"/>
      <c r="I35" s="379"/>
      <c r="J35" s="379"/>
    </row>
    <row r="36" spans="1:10" ht="15.75">
      <c r="A36" s="368" t="s">
        <v>249</v>
      </c>
      <c r="B36" s="380"/>
      <c r="C36" s="380"/>
      <c r="D36" s="380"/>
      <c r="E36" s="378"/>
      <c r="F36" s="378"/>
      <c r="G36" s="378"/>
      <c r="H36" s="378"/>
      <c r="I36" s="378"/>
      <c r="J36" s="378"/>
    </row>
    <row r="37" spans="1:10" ht="23.25" customHeight="1">
      <c r="A37" s="381"/>
      <c r="B37" s="378"/>
      <c r="C37" s="378"/>
      <c r="D37" s="378"/>
      <c r="E37" s="378"/>
      <c r="F37" s="378"/>
      <c r="G37" s="378"/>
      <c r="H37" s="378"/>
      <c r="I37" s="378"/>
      <c r="J37" s="378"/>
    </row>
    <row r="38" spans="1:10" ht="48" customHeight="1">
      <c r="A38" s="381"/>
      <c r="B38" s="585" t="s">
        <v>220</v>
      </c>
      <c r="C38" s="586"/>
      <c r="D38" s="647" t="s">
        <v>221</v>
      </c>
      <c r="E38" s="648"/>
      <c r="F38" s="648"/>
      <c r="G38" s="649"/>
      <c r="H38" s="480"/>
      <c r="I38" s="480"/>
      <c r="J38" s="480"/>
    </row>
    <row r="39" spans="1:10" ht="54" customHeight="1">
      <c r="A39" s="381"/>
      <c r="B39" s="612" t="s">
        <v>218</v>
      </c>
      <c r="C39" s="613"/>
      <c r="D39" s="650" t="s">
        <v>225</v>
      </c>
      <c r="E39" s="651"/>
      <c r="F39" s="651"/>
      <c r="G39" s="652"/>
      <c r="H39" s="481"/>
      <c r="I39" s="480"/>
      <c r="J39" s="480"/>
    </row>
    <row r="40" spans="1:10" ht="15.75">
      <c r="A40" s="381"/>
      <c r="B40" s="378"/>
      <c r="C40" s="378"/>
      <c r="D40" s="378"/>
      <c r="E40" s="378"/>
      <c r="F40" s="378"/>
      <c r="G40" s="378"/>
      <c r="H40" s="378"/>
      <c r="I40" s="378"/>
      <c r="J40" s="378"/>
    </row>
    <row r="41" spans="1:10" ht="39.75" customHeight="1" thickBot="1">
      <c r="A41" s="360"/>
      <c r="B41" s="378"/>
      <c r="C41" s="378"/>
      <c r="D41" s="378"/>
      <c r="E41" s="378"/>
      <c r="F41" s="378"/>
      <c r="G41" s="378"/>
      <c r="H41" s="378"/>
      <c r="I41" s="378"/>
      <c r="J41" s="378"/>
    </row>
    <row r="42" spans="1:10" ht="33" customHeight="1" thickBot="1">
      <c r="A42" s="587" t="s">
        <v>298</v>
      </c>
      <c r="B42" s="588"/>
      <c r="C42" s="588"/>
      <c r="D42" s="588"/>
      <c r="E42" s="588"/>
      <c r="F42" s="588"/>
      <c r="G42" s="588"/>
      <c r="H42" s="588"/>
      <c r="I42" s="588"/>
      <c r="J42" s="589"/>
    </row>
    <row r="43" spans="1:10" ht="29.25" customHeight="1">
      <c r="A43" s="487"/>
      <c r="B43" s="488"/>
      <c r="C43" s="488"/>
      <c r="D43" s="488"/>
      <c r="E43" s="488"/>
      <c r="F43" s="488"/>
      <c r="G43" s="488"/>
      <c r="H43" s="488"/>
      <c r="I43" s="488"/>
      <c r="J43" s="488"/>
    </row>
    <row r="44" spans="1:10" ht="191.25" customHeight="1" thickBot="1">
      <c r="A44" s="635" t="s">
        <v>334</v>
      </c>
      <c r="B44" s="635"/>
      <c r="C44" s="635"/>
      <c r="D44" s="635"/>
      <c r="E44" s="635"/>
      <c r="F44" s="635"/>
      <c r="G44" s="635"/>
      <c r="H44" s="635"/>
      <c r="I44" s="635"/>
      <c r="J44" s="635"/>
    </row>
    <row r="45" spans="1:10" ht="73.5" customHeight="1">
      <c r="A45" s="594" t="s">
        <v>296</v>
      </c>
      <c r="B45" s="595"/>
      <c r="C45" s="595"/>
      <c r="D45" s="595"/>
      <c r="E45" s="595"/>
      <c r="F45" s="595"/>
      <c r="G45" s="595"/>
      <c r="H45" s="595"/>
      <c r="I45" s="595"/>
      <c r="J45" s="596"/>
    </row>
    <row r="46" spans="1:10" ht="33" customHeight="1">
      <c r="A46" s="597" t="s">
        <v>283</v>
      </c>
      <c r="B46" s="598"/>
      <c r="C46" s="598"/>
      <c r="D46" s="598"/>
      <c r="E46" s="598"/>
      <c r="F46" s="598"/>
      <c r="G46" s="598"/>
      <c r="H46" s="598"/>
      <c r="I46" s="598"/>
      <c r="J46" s="599"/>
    </row>
    <row r="47" spans="1:10" ht="25.5" customHeight="1">
      <c r="A47" s="616" t="s">
        <v>335</v>
      </c>
      <c r="B47" s="617"/>
      <c r="C47" s="617"/>
      <c r="D47" s="617"/>
      <c r="E47" s="617"/>
      <c r="F47" s="617"/>
      <c r="G47" s="617"/>
      <c r="H47" s="617"/>
      <c r="I47" s="617"/>
      <c r="J47" s="618"/>
    </row>
    <row r="48" spans="1:10" ht="47.25" customHeight="1">
      <c r="A48" s="502"/>
      <c r="B48" s="501" t="s">
        <v>316</v>
      </c>
      <c r="C48" s="591" t="s">
        <v>318</v>
      </c>
      <c r="D48" s="591"/>
      <c r="E48" s="591"/>
      <c r="F48" s="591"/>
      <c r="G48" s="591"/>
      <c r="H48" s="591"/>
      <c r="I48" s="591"/>
      <c r="J48" s="483"/>
    </row>
    <row r="49" spans="1:10" ht="18.75" customHeight="1">
      <c r="A49" s="486"/>
      <c r="B49" s="614" t="s">
        <v>313</v>
      </c>
      <c r="C49" s="614"/>
      <c r="D49" s="636" t="s">
        <v>314</v>
      </c>
      <c r="E49" s="484"/>
      <c r="F49" s="600" t="s">
        <v>315</v>
      </c>
      <c r="G49" s="600"/>
      <c r="H49" s="600"/>
      <c r="I49" s="636" t="s">
        <v>317</v>
      </c>
      <c r="J49" s="485"/>
    </row>
    <row r="50" spans="1:10" ht="31.5" customHeight="1">
      <c r="A50" s="486"/>
      <c r="B50" s="615">
        <v>4.5</v>
      </c>
      <c r="C50" s="615"/>
      <c r="D50" s="636"/>
      <c r="E50" s="484"/>
      <c r="F50" s="484"/>
      <c r="G50" s="503">
        <v>4.5</v>
      </c>
      <c r="H50" s="484"/>
      <c r="I50" s="636"/>
      <c r="J50" s="485"/>
    </row>
    <row r="51" spans="1:10" ht="3" customHeight="1" thickBot="1">
      <c r="A51" s="482"/>
      <c r="B51" s="495"/>
      <c r="C51" s="496"/>
      <c r="D51" s="499"/>
      <c r="E51" s="619"/>
      <c r="F51" s="619"/>
      <c r="G51" s="500"/>
      <c r="H51" s="499"/>
      <c r="I51" s="499"/>
      <c r="J51" s="497"/>
    </row>
    <row r="52" spans="1:10" ht="18.75" customHeight="1">
      <c r="A52" s="494"/>
      <c r="B52" s="494"/>
      <c r="C52" s="494"/>
      <c r="D52" s="494"/>
      <c r="E52" s="494"/>
      <c r="F52" s="494"/>
      <c r="G52" s="494"/>
      <c r="H52" s="494"/>
      <c r="I52" s="494"/>
      <c r="J52" s="494"/>
    </row>
    <row r="53" spans="1:10" ht="22.5" customHeight="1" hidden="1">
      <c r="A53" s="494"/>
      <c r="B53" s="494"/>
      <c r="C53" s="494"/>
      <c r="D53" s="494"/>
      <c r="E53" s="494"/>
      <c r="F53" s="494"/>
      <c r="G53" s="494"/>
      <c r="H53" s="494"/>
      <c r="I53" s="494"/>
      <c r="J53" s="494"/>
    </row>
    <row r="54" spans="1:10" ht="28.5" customHeight="1">
      <c r="A54" s="593" t="s">
        <v>306</v>
      </c>
      <c r="B54" s="593"/>
      <c r="C54" s="593"/>
      <c r="D54" s="593"/>
      <c r="E54" s="593"/>
      <c r="F54" s="593"/>
      <c r="G54" s="593"/>
      <c r="H54" s="593"/>
      <c r="I54" s="593"/>
      <c r="J54" s="593"/>
    </row>
    <row r="55" spans="1:10" ht="15.75" customHeight="1">
      <c r="A55" s="360"/>
      <c r="B55" s="378"/>
      <c r="C55" s="378"/>
      <c r="D55" s="378"/>
      <c r="E55" s="378"/>
      <c r="F55" s="378"/>
      <c r="G55" s="378"/>
      <c r="H55" s="378"/>
      <c r="I55" s="378"/>
      <c r="J55" s="378"/>
    </row>
    <row r="56" spans="1:10" ht="18" customHeight="1">
      <c r="A56" s="592" t="s">
        <v>211</v>
      </c>
      <c r="B56" s="592"/>
      <c r="C56" s="592"/>
      <c r="D56" s="592"/>
      <c r="E56" s="592"/>
      <c r="F56" s="592"/>
      <c r="G56" s="592"/>
      <c r="H56" s="592"/>
      <c r="I56" s="592"/>
      <c r="J56" s="592"/>
    </row>
    <row r="57" spans="1:10" s="101" customFormat="1" ht="7.5" customHeight="1">
      <c r="A57" s="360"/>
      <c r="B57" s="360"/>
      <c r="C57" s="360"/>
      <c r="D57" s="360"/>
      <c r="E57" s="360"/>
      <c r="F57" s="360"/>
      <c r="G57" s="360"/>
      <c r="H57" s="360"/>
      <c r="I57" s="360"/>
      <c r="J57" s="360"/>
    </row>
    <row r="58" spans="1:10" ht="15.75">
      <c r="A58" s="38"/>
      <c r="B58" s="38" t="s">
        <v>212</v>
      </c>
      <c r="C58" s="382"/>
      <c r="D58" s="382"/>
      <c r="E58" s="382"/>
      <c r="F58" s="382"/>
      <c r="G58" s="382"/>
      <c r="H58" s="38"/>
      <c r="I58" s="38"/>
      <c r="J58" s="360"/>
    </row>
    <row r="59" spans="1:10" ht="15.75">
      <c r="A59" s="360"/>
      <c r="B59" s="38" t="s">
        <v>213</v>
      </c>
      <c r="C59" s="382"/>
      <c r="D59" s="382"/>
      <c r="E59" s="382"/>
      <c r="F59" s="382"/>
      <c r="G59" s="382"/>
      <c r="H59" s="38"/>
      <c r="I59" s="38"/>
      <c r="J59" s="360"/>
    </row>
    <row r="60" spans="1:10" ht="15.75">
      <c r="A60" s="360"/>
      <c r="B60" s="38" t="s">
        <v>214</v>
      </c>
      <c r="C60" s="382"/>
      <c r="D60" s="382"/>
      <c r="E60" s="382"/>
      <c r="F60" s="382"/>
      <c r="G60" s="382"/>
      <c r="H60" s="38"/>
      <c r="I60" s="38"/>
      <c r="J60" s="360"/>
    </row>
    <row r="61" spans="1:10" ht="17.25" customHeight="1">
      <c r="A61" s="360"/>
      <c r="B61" s="38" t="s">
        <v>254</v>
      </c>
      <c r="C61" s="382"/>
      <c r="D61" s="382"/>
      <c r="E61" s="382"/>
      <c r="F61" s="382"/>
      <c r="G61" s="382"/>
      <c r="H61" s="38"/>
      <c r="I61" s="38"/>
      <c r="J61" s="360"/>
    </row>
    <row r="62" spans="1:10" ht="18" customHeight="1">
      <c r="A62" s="360"/>
      <c r="B62" s="601" t="s">
        <v>231</v>
      </c>
      <c r="C62" s="601"/>
      <c r="D62" s="601"/>
      <c r="E62" s="601"/>
      <c r="F62" s="601"/>
      <c r="G62" s="601"/>
      <c r="H62" s="38"/>
      <c r="I62" s="38"/>
      <c r="J62" s="360"/>
    </row>
    <row r="63" spans="1:10" ht="15.75">
      <c r="A63" s="360"/>
      <c r="B63" s="38" t="s">
        <v>232</v>
      </c>
      <c r="C63" s="382"/>
      <c r="D63" s="382"/>
      <c r="E63" s="382"/>
      <c r="F63" s="382"/>
      <c r="G63" s="382"/>
      <c r="H63" s="38"/>
      <c r="I63" s="38"/>
      <c r="J63" s="360"/>
    </row>
    <row r="64" spans="1:10" ht="15.75">
      <c r="A64" s="360"/>
      <c r="B64" s="360"/>
      <c r="C64" s="360"/>
      <c r="D64" s="360"/>
      <c r="E64" s="360"/>
      <c r="F64" s="360"/>
      <c r="G64" s="360"/>
      <c r="H64" s="360"/>
      <c r="I64" s="360"/>
      <c r="J64" s="360"/>
    </row>
    <row r="65" spans="1:10" ht="28.5" customHeight="1">
      <c r="A65" s="383" t="s">
        <v>215</v>
      </c>
      <c r="B65" s="384"/>
      <c r="C65" s="384"/>
      <c r="D65" s="384"/>
      <c r="E65" s="385"/>
      <c r="F65" s="385"/>
      <c r="G65" s="385"/>
      <c r="H65" s="385"/>
      <c r="I65" s="385"/>
      <c r="J65" s="385"/>
    </row>
    <row r="66" spans="1:10" ht="42" customHeight="1">
      <c r="A66" s="590" t="s">
        <v>299</v>
      </c>
      <c r="B66" s="590"/>
      <c r="C66" s="590"/>
      <c r="D66" s="590"/>
      <c r="E66" s="590"/>
      <c r="F66" s="590"/>
      <c r="G66" s="590"/>
      <c r="H66" s="590"/>
      <c r="I66" s="590"/>
      <c r="J66" s="590"/>
    </row>
    <row r="67" spans="1:10" ht="15" customHeight="1">
      <c r="A67" s="373"/>
      <c r="B67" s="373"/>
      <c r="C67" s="373"/>
      <c r="D67" s="373"/>
      <c r="E67" s="373"/>
      <c r="F67" s="373"/>
      <c r="G67" s="373"/>
      <c r="H67" s="373"/>
      <c r="I67" s="373"/>
      <c r="J67" s="373"/>
    </row>
    <row r="68" spans="1:10" ht="99" customHeight="1">
      <c r="A68" s="638" t="s">
        <v>297</v>
      </c>
      <c r="B68" s="639"/>
      <c r="C68" s="639"/>
      <c r="D68" s="639"/>
      <c r="E68" s="639"/>
      <c r="F68" s="639"/>
      <c r="G68" s="639"/>
      <c r="H68" s="639"/>
      <c r="I68" s="639"/>
      <c r="J68" s="640"/>
    </row>
    <row r="70" ht="15.75">
      <c r="A70" s="100"/>
    </row>
    <row r="71" spans="1:10" ht="15.75">
      <c r="A71" s="602"/>
      <c r="B71" s="602"/>
      <c r="C71" s="602"/>
      <c r="D71" s="602"/>
      <c r="E71" s="602"/>
      <c r="F71" s="602"/>
      <c r="G71" s="602"/>
      <c r="H71" s="602"/>
      <c r="I71" s="602"/>
      <c r="J71" s="602"/>
    </row>
  </sheetData>
  <sheetProtection password="C0FC" sheet="1"/>
  <mergeCells count="49">
    <mergeCell ref="A44:J44"/>
    <mergeCell ref="D49:D50"/>
    <mergeCell ref="A8:J8"/>
    <mergeCell ref="I49:I50"/>
    <mergeCell ref="A68:J68"/>
    <mergeCell ref="A2:J2"/>
    <mergeCell ref="A18:J18"/>
    <mergeCell ref="A20:J20"/>
    <mergeCell ref="D38:G38"/>
    <mergeCell ref="D39:G39"/>
    <mergeCell ref="A34:J34"/>
    <mergeCell ref="A4:J4"/>
    <mergeCell ref="A5:J5"/>
    <mergeCell ref="A6:J6"/>
    <mergeCell ref="A22:J22"/>
    <mergeCell ref="E26:I26"/>
    <mergeCell ref="E27:I27"/>
    <mergeCell ref="A30:J30"/>
    <mergeCell ref="A32:J32"/>
    <mergeCell ref="C15:J15"/>
    <mergeCell ref="A71:J71"/>
    <mergeCell ref="C26:D26"/>
    <mergeCell ref="C24:D25"/>
    <mergeCell ref="B24:B26"/>
    <mergeCell ref="C27:D27"/>
    <mergeCell ref="B39:C39"/>
    <mergeCell ref="B49:C49"/>
    <mergeCell ref="B50:C50"/>
    <mergeCell ref="A47:J47"/>
    <mergeCell ref="E51:F51"/>
    <mergeCell ref="B38:C38"/>
    <mergeCell ref="A42:J42"/>
    <mergeCell ref="A66:J66"/>
    <mergeCell ref="C48:I48"/>
    <mergeCell ref="A56:J56"/>
    <mergeCell ref="A54:J54"/>
    <mergeCell ref="A45:J45"/>
    <mergeCell ref="A46:J46"/>
    <mergeCell ref="F49:H49"/>
    <mergeCell ref="B62:G62"/>
    <mergeCell ref="C16:J16"/>
    <mergeCell ref="E24:I25"/>
    <mergeCell ref="A28:J28"/>
    <mergeCell ref="C9:J9"/>
    <mergeCell ref="C10:J10"/>
    <mergeCell ref="C11:J11"/>
    <mergeCell ref="C12:J12"/>
    <mergeCell ref="C13:J13"/>
    <mergeCell ref="C14:J14"/>
  </mergeCells>
  <printOptions/>
  <pageMargins left="0.5511811023622047" right="0.5118110236220472" top="0.1968503937007874" bottom="0.15748031496062992" header="0.11811023622047245" footer="11.535433070866143"/>
  <pageSetup horizontalDpi="600" verticalDpi="600" orientation="portrait" paperSize="9" scale="60" r:id="rId1"/>
  <rowBreaks count="1" manualBreakCount="1">
    <brk id="28" max="13" man="1"/>
  </rowBreaks>
</worksheet>
</file>

<file path=xl/worksheets/sheet3.xml><?xml version="1.0" encoding="utf-8"?>
<worksheet xmlns="http://schemas.openxmlformats.org/spreadsheetml/2006/main" xmlns:r="http://schemas.openxmlformats.org/officeDocument/2006/relationships">
  <sheetPr codeName="Feuil11">
    <pageSetUpPr fitToPage="1"/>
  </sheetPr>
  <dimension ref="A1:S72"/>
  <sheetViews>
    <sheetView showGridLines="0" tabSelected="1" zoomScaleSheetLayoutView="100" zoomScalePageLayoutView="0" workbookViewId="0" topLeftCell="A7">
      <selection activeCell="M21" sqref="M21"/>
    </sheetView>
  </sheetViews>
  <sheetFormatPr defaultColWidth="11.421875" defaultRowHeight="15"/>
  <cols>
    <col min="1" max="1" width="20.7109375" style="4" customWidth="1"/>
    <col min="2" max="2" width="29.57421875" style="4" customWidth="1"/>
    <col min="3" max="3" width="9.57421875" style="4" customWidth="1"/>
    <col min="4" max="4" width="9.421875" style="4" customWidth="1"/>
    <col min="5" max="5" width="10.140625" style="4" customWidth="1"/>
    <col min="6" max="6" width="13.421875" style="4" customWidth="1"/>
    <col min="7" max="7" width="14.8515625" style="4" customWidth="1"/>
    <col min="8" max="16384" width="11.421875" style="4" customWidth="1"/>
  </cols>
  <sheetData>
    <row r="1" spans="1:10" s="3" customFormat="1" ht="18.75" customHeight="1">
      <c r="A1" s="677" t="s">
        <v>0</v>
      </c>
      <c r="B1" s="678"/>
      <c r="C1" s="678"/>
      <c r="D1" s="678"/>
      <c r="E1" s="678"/>
      <c r="F1" s="678"/>
      <c r="G1" s="678"/>
      <c r="H1" s="678"/>
      <c r="I1" s="678"/>
      <c r="J1" s="679"/>
    </row>
    <row r="2" ht="14.25">
      <c r="A2" s="546">
        <f ca="1">YEAR(TODAY())-1</f>
        <v>2020</v>
      </c>
    </row>
    <row r="3" spans="1:16" ht="23.25">
      <c r="A3" s="675" t="s">
        <v>155</v>
      </c>
      <c r="B3" s="675"/>
      <c r="C3" s="675"/>
      <c r="D3" s="675"/>
      <c r="E3" s="675"/>
      <c r="F3" s="675"/>
      <c r="G3" s="675"/>
      <c r="H3" s="675"/>
      <c r="I3" s="675"/>
      <c r="J3" s="676"/>
      <c r="K3" s="673"/>
      <c r="L3" s="673"/>
      <c r="M3" s="673"/>
      <c r="N3" s="673"/>
      <c r="O3" s="673"/>
      <c r="P3" s="673"/>
    </row>
    <row r="4" spans="1:16" ht="23.25">
      <c r="A4" s="61"/>
      <c r="B4" s="61"/>
      <c r="C4" s="61"/>
      <c r="D4" s="61"/>
      <c r="E4" s="61"/>
      <c r="F4" s="61"/>
      <c r="G4" s="61"/>
      <c r="H4" s="61"/>
      <c r="I4" s="61"/>
      <c r="J4" s="61"/>
      <c r="K4" s="673"/>
      <c r="L4" s="673"/>
      <c r="M4" s="673"/>
      <c r="N4" s="673"/>
      <c r="O4" s="673"/>
      <c r="P4" s="673"/>
    </row>
    <row r="5" spans="2:16" ht="23.25">
      <c r="B5" s="674" t="str">
        <f>"COMPTE DE RÉSULTAT "&amp;A2</f>
        <v>COMPTE DE RÉSULTAT 2020</v>
      </c>
      <c r="C5" s="674"/>
      <c r="D5" s="674"/>
      <c r="E5" s="674"/>
      <c r="F5" s="674"/>
      <c r="G5" s="674"/>
      <c r="H5" s="674"/>
      <c r="I5" s="674"/>
      <c r="J5" s="674"/>
      <c r="K5" s="673"/>
      <c r="L5" s="673"/>
      <c r="M5" s="673"/>
      <c r="N5" s="673"/>
      <c r="O5" s="673"/>
      <c r="P5" s="673"/>
    </row>
    <row r="6" spans="10:16" ht="14.25">
      <c r="J6" s="5"/>
      <c r="K6" s="673"/>
      <c r="L6" s="673"/>
      <c r="M6" s="673"/>
      <c r="N6" s="673"/>
      <c r="O6" s="673"/>
      <c r="P6" s="673"/>
    </row>
    <row r="7" spans="10:16" ht="14.25">
      <c r="J7" s="5"/>
      <c r="K7" s="673"/>
      <c r="L7" s="673"/>
      <c r="M7" s="673"/>
      <c r="N7" s="673"/>
      <c r="O7" s="673"/>
      <c r="P7" s="673"/>
    </row>
    <row r="8" spans="2:10" ht="18">
      <c r="B8" s="332" t="s">
        <v>1</v>
      </c>
      <c r="C8" s="332"/>
      <c r="D8" s="332"/>
      <c r="F8" s="662"/>
      <c r="G8" s="663"/>
      <c r="H8" s="663"/>
      <c r="I8" s="663"/>
      <c r="J8" s="664"/>
    </row>
    <row r="9" spans="6:10" ht="7.5" customHeight="1">
      <c r="F9" s="36"/>
      <c r="G9" s="36"/>
      <c r="H9" s="38"/>
      <c r="I9" s="38"/>
      <c r="J9" s="38"/>
    </row>
    <row r="10" spans="2:19" ht="18">
      <c r="B10" s="332" t="s">
        <v>2</v>
      </c>
      <c r="C10" s="332"/>
      <c r="D10" s="332"/>
      <c r="F10" s="665"/>
      <c r="G10" s="666"/>
      <c r="H10" s="666"/>
      <c r="I10" s="666"/>
      <c r="J10" s="667"/>
      <c r="L10" s="35"/>
      <c r="M10" s="35"/>
      <c r="N10" s="35"/>
      <c r="O10" s="35"/>
      <c r="P10" s="35"/>
      <c r="Q10" s="35"/>
      <c r="R10" s="35"/>
      <c r="S10" s="35"/>
    </row>
    <row r="11" spans="6:19" ht="7.5" customHeight="1">
      <c r="F11" s="70"/>
      <c r="G11" s="70"/>
      <c r="H11" s="3"/>
      <c r="I11" s="3"/>
      <c r="J11" s="3"/>
      <c r="L11" s="35"/>
      <c r="M11" s="35"/>
      <c r="N11" s="35"/>
      <c r="O11" s="35"/>
      <c r="P11" s="35"/>
      <c r="Q11" s="35"/>
      <c r="R11" s="35"/>
      <c r="S11" s="35"/>
    </row>
    <row r="12" spans="2:19" ht="18">
      <c r="B12" s="332" t="s">
        <v>3</v>
      </c>
      <c r="C12" s="332"/>
      <c r="D12" s="332"/>
      <c r="F12" s="665"/>
      <c r="G12" s="666"/>
      <c r="H12" s="666"/>
      <c r="I12" s="666"/>
      <c r="J12" s="667"/>
      <c r="L12" s="35"/>
      <c r="M12" s="35"/>
      <c r="N12" s="35"/>
      <c r="O12" s="35"/>
      <c r="P12" s="35"/>
      <c r="Q12" s="35"/>
      <c r="R12" s="35"/>
      <c r="S12" s="35"/>
    </row>
    <row r="13" spans="6:19" ht="7.5" customHeight="1">
      <c r="F13" s="73"/>
      <c r="G13" s="73"/>
      <c r="H13" s="73"/>
      <c r="I13" s="73"/>
      <c r="J13" s="73"/>
      <c r="L13" s="35"/>
      <c r="M13" s="35"/>
      <c r="N13" s="35"/>
      <c r="O13" s="35"/>
      <c r="P13" s="35"/>
      <c r="Q13" s="35"/>
      <c r="R13" s="35"/>
      <c r="S13" s="35"/>
    </row>
    <row r="14" spans="2:19" ht="18">
      <c r="B14" s="332" t="s">
        <v>4</v>
      </c>
      <c r="C14" s="332"/>
      <c r="D14" s="332"/>
      <c r="F14" s="668"/>
      <c r="G14" s="669"/>
      <c r="H14" s="669"/>
      <c r="I14" s="669"/>
      <c r="J14" s="670"/>
      <c r="L14" s="35"/>
      <c r="M14" s="34"/>
      <c r="N14" s="34"/>
      <c r="O14" s="34"/>
      <c r="P14" s="35"/>
      <c r="Q14" s="35"/>
      <c r="R14" s="35"/>
      <c r="S14" s="35"/>
    </row>
    <row r="15" spans="6:19" ht="7.5" customHeight="1">
      <c r="F15" s="73"/>
      <c r="G15" s="73"/>
      <c r="H15" s="73"/>
      <c r="I15" s="73"/>
      <c r="J15" s="73"/>
      <c r="L15" s="35"/>
      <c r="M15" s="34"/>
      <c r="N15" s="34"/>
      <c r="O15" s="34"/>
      <c r="P15" s="35"/>
      <c r="Q15" s="35"/>
      <c r="R15" s="35"/>
      <c r="S15" s="35"/>
    </row>
    <row r="16" spans="2:19" ht="18">
      <c r="B16" s="332" t="s">
        <v>5</v>
      </c>
      <c r="C16" s="332"/>
      <c r="D16" s="332"/>
      <c r="F16" s="668"/>
      <c r="G16" s="669"/>
      <c r="H16" s="669"/>
      <c r="I16" s="669"/>
      <c r="J16" s="670"/>
      <c r="L16" s="35"/>
      <c r="M16" s="34"/>
      <c r="N16" s="34"/>
      <c r="O16" s="34"/>
      <c r="P16" s="35"/>
      <c r="Q16" s="35"/>
      <c r="R16" s="35"/>
      <c r="S16" s="35"/>
    </row>
    <row r="17" spans="6:19" ht="7.5" customHeight="1">
      <c r="F17" s="73"/>
      <c r="G17" s="73"/>
      <c r="H17" s="73"/>
      <c r="I17" s="73"/>
      <c r="J17" s="73"/>
      <c r="L17" s="35"/>
      <c r="M17" s="34"/>
      <c r="N17" s="34"/>
      <c r="O17" s="34"/>
      <c r="P17" s="35"/>
      <c r="Q17" s="35"/>
      <c r="R17" s="35"/>
      <c r="S17" s="35"/>
    </row>
    <row r="18" spans="2:19" ht="18">
      <c r="B18" s="332" t="s">
        <v>6</v>
      </c>
      <c r="C18" s="332"/>
      <c r="D18" s="332"/>
      <c r="F18" s="668"/>
      <c r="G18" s="669"/>
      <c r="H18" s="669"/>
      <c r="I18" s="669"/>
      <c r="J18" s="670"/>
      <c r="L18" s="35"/>
      <c r="M18" s="35"/>
      <c r="N18" s="35"/>
      <c r="O18" s="35"/>
      <c r="P18" s="35"/>
      <c r="Q18" s="35"/>
      <c r="R18" s="35"/>
      <c r="S18" s="35"/>
    </row>
    <row r="19" spans="6:19" ht="7.5" customHeight="1">
      <c r="F19" s="59"/>
      <c r="G19" s="39"/>
      <c r="H19" s="59"/>
      <c r="I19" s="59"/>
      <c r="J19" s="59"/>
      <c r="L19" s="35"/>
      <c r="M19" s="35"/>
      <c r="N19" s="35"/>
      <c r="O19" s="35"/>
      <c r="P19" s="35"/>
      <c r="Q19" s="35"/>
      <c r="R19" s="35"/>
      <c r="S19" s="35"/>
    </row>
    <row r="20" spans="2:19" ht="36.75" customHeight="1">
      <c r="B20" s="332" t="s">
        <v>40</v>
      </c>
      <c r="C20" s="332"/>
      <c r="D20" s="332"/>
      <c r="F20" s="680"/>
      <c r="G20" s="681"/>
      <c r="H20" s="681"/>
      <c r="I20" s="681"/>
      <c r="J20" s="682"/>
      <c r="L20" s="35"/>
      <c r="M20" s="35"/>
      <c r="N20" s="35"/>
      <c r="O20" s="35"/>
      <c r="P20" s="35"/>
      <c r="Q20" s="35"/>
      <c r="R20" s="35"/>
      <c r="S20" s="35"/>
    </row>
    <row r="21" spans="1:19" ht="20.25">
      <c r="A21" s="8" t="s">
        <v>7</v>
      </c>
      <c r="L21" s="35"/>
      <c r="M21" s="35"/>
      <c r="N21" s="35"/>
      <c r="O21" s="35"/>
      <c r="P21" s="35"/>
      <c r="Q21" s="35"/>
      <c r="R21" s="35"/>
      <c r="S21" s="35"/>
    </row>
    <row r="22" spans="12:19" ht="14.25">
      <c r="L22" s="35"/>
      <c r="M22" s="35"/>
      <c r="N22" s="35"/>
      <c r="O22" s="35"/>
      <c r="P22" s="35"/>
      <c r="Q22" s="35"/>
      <c r="R22" s="35"/>
      <c r="S22" s="35"/>
    </row>
    <row r="23" spans="1:19" ht="15">
      <c r="A23" s="9" t="s">
        <v>8</v>
      </c>
      <c r="B23" s="668"/>
      <c r="C23" s="669"/>
      <c r="D23" s="669"/>
      <c r="E23" s="669"/>
      <c r="F23" s="669"/>
      <c r="G23" s="669"/>
      <c r="H23" s="669"/>
      <c r="I23" s="669"/>
      <c r="J23" s="670"/>
      <c r="L23" s="35"/>
      <c r="M23" s="35"/>
      <c r="N23" s="35"/>
      <c r="O23" s="35"/>
      <c r="P23" s="35"/>
      <c r="Q23" s="35"/>
      <c r="R23" s="35"/>
      <c r="S23" s="35"/>
    </row>
    <row r="24" spans="2:19" ht="7.5" customHeight="1">
      <c r="B24" s="71"/>
      <c r="C24" s="71"/>
      <c r="D24" s="71"/>
      <c r="E24" s="71"/>
      <c r="F24" s="71"/>
      <c r="G24" s="71"/>
      <c r="H24" s="71"/>
      <c r="I24" s="71"/>
      <c r="J24" s="71"/>
      <c r="L24" s="35"/>
      <c r="M24" s="35"/>
      <c r="N24" s="35"/>
      <c r="O24" s="35"/>
      <c r="P24" s="35"/>
      <c r="Q24" s="35"/>
      <c r="R24" s="35"/>
      <c r="S24" s="35"/>
    </row>
    <row r="25" spans="2:19" ht="15">
      <c r="B25" s="74" t="s">
        <v>36</v>
      </c>
      <c r="C25" s="74"/>
      <c r="D25" s="74"/>
      <c r="E25" s="346"/>
      <c r="F25" s="71"/>
      <c r="G25" s="75" t="s">
        <v>37</v>
      </c>
      <c r="H25" s="683"/>
      <c r="I25" s="684"/>
      <c r="J25" s="685"/>
      <c r="L25" s="35"/>
      <c r="M25" s="35"/>
      <c r="N25" s="35"/>
      <c r="O25" s="35"/>
      <c r="P25" s="35"/>
      <c r="Q25" s="35"/>
      <c r="R25" s="35"/>
      <c r="S25" s="35"/>
    </row>
    <row r="26" spans="2:19" ht="7.5" customHeight="1">
      <c r="B26" s="71"/>
      <c r="C26" s="71"/>
      <c r="D26" s="71"/>
      <c r="E26" s="71"/>
      <c r="F26" s="71"/>
      <c r="G26" s="71"/>
      <c r="H26" s="71"/>
      <c r="I26" s="71"/>
      <c r="J26" s="71"/>
      <c r="L26" s="35"/>
      <c r="M26" s="35"/>
      <c r="N26" s="35"/>
      <c r="O26" s="35"/>
      <c r="P26" s="35"/>
      <c r="Q26" s="35"/>
      <c r="R26" s="35"/>
      <c r="S26" s="35"/>
    </row>
    <row r="27" spans="1:19" ht="15">
      <c r="A27" s="9" t="s">
        <v>10</v>
      </c>
      <c r="B27" s="656"/>
      <c r="C27" s="657"/>
      <c r="D27" s="657"/>
      <c r="E27" s="658"/>
      <c r="F27" s="71"/>
      <c r="G27" s="74" t="s">
        <v>11</v>
      </c>
      <c r="H27" s="656"/>
      <c r="I27" s="657"/>
      <c r="J27" s="658"/>
      <c r="L27" s="35"/>
      <c r="M27" s="35"/>
      <c r="N27" s="35"/>
      <c r="O27" s="35"/>
      <c r="P27" s="35"/>
      <c r="Q27" s="35"/>
      <c r="R27" s="35"/>
      <c r="S27" s="35"/>
    </row>
    <row r="28" spans="2:19" ht="7.5" customHeight="1">
      <c r="B28" s="71"/>
      <c r="C28" s="71"/>
      <c r="D28" s="71"/>
      <c r="E28" s="71"/>
      <c r="F28" s="71"/>
      <c r="G28" s="71"/>
      <c r="H28" s="71"/>
      <c r="I28" s="71"/>
      <c r="J28" s="71"/>
      <c r="L28" s="35"/>
      <c r="M28" s="35"/>
      <c r="N28" s="35"/>
      <c r="O28" s="35"/>
      <c r="P28" s="35"/>
      <c r="Q28" s="35"/>
      <c r="R28" s="35"/>
      <c r="S28" s="35"/>
    </row>
    <row r="29" spans="1:19" ht="15">
      <c r="A29" s="9" t="s">
        <v>12</v>
      </c>
      <c r="B29" s="668"/>
      <c r="C29" s="669"/>
      <c r="D29" s="669"/>
      <c r="E29" s="669"/>
      <c r="F29" s="669"/>
      <c r="G29" s="669"/>
      <c r="H29" s="669"/>
      <c r="I29" s="669"/>
      <c r="J29" s="670"/>
      <c r="L29" s="35"/>
      <c r="M29" s="35"/>
      <c r="N29" s="35"/>
      <c r="O29" s="35"/>
      <c r="P29" s="35"/>
      <c r="Q29" s="35"/>
      <c r="R29" s="35"/>
      <c r="S29" s="35"/>
    </row>
    <row r="30" spans="12:19" ht="14.25">
      <c r="L30" s="35"/>
      <c r="M30" s="35"/>
      <c r="N30" s="35"/>
      <c r="O30" s="35"/>
      <c r="P30" s="35"/>
      <c r="Q30" s="35"/>
      <c r="R30" s="35"/>
      <c r="S30" s="35"/>
    </row>
    <row r="31" spans="12:19" ht="14.25">
      <c r="L31" s="35"/>
      <c r="M31" s="35"/>
      <c r="N31" s="35"/>
      <c r="O31" s="35"/>
      <c r="P31" s="35"/>
      <c r="Q31" s="35"/>
      <c r="R31" s="35"/>
      <c r="S31" s="35"/>
    </row>
    <row r="32" spans="1:19" ht="20.25">
      <c r="A32" s="8" t="s">
        <v>19</v>
      </c>
      <c r="B32" s="10"/>
      <c r="C32" s="10"/>
      <c r="D32" s="10"/>
      <c r="E32" s="10"/>
      <c r="F32" s="10"/>
      <c r="G32" s="10"/>
      <c r="H32" s="10"/>
      <c r="I32" s="10"/>
      <c r="J32" s="10"/>
      <c r="L32" s="35"/>
      <c r="M32" s="35"/>
      <c r="N32" s="35"/>
      <c r="O32" s="35"/>
      <c r="P32" s="35"/>
      <c r="Q32" s="35"/>
      <c r="R32" s="35"/>
      <c r="S32" s="35"/>
    </row>
    <row r="33" spans="12:19" ht="14.25">
      <c r="L33" s="35"/>
      <c r="M33" s="35"/>
      <c r="N33" s="35"/>
      <c r="O33" s="35"/>
      <c r="P33" s="35"/>
      <c r="Q33" s="35"/>
      <c r="R33" s="35"/>
      <c r="S33" s="35"/>
    </row>
    <row r="34" spans="1:19" ht="15">
      <c r="A34" s="9" t="s">
        <v>8</v>
      </c>
      <c r="B34" s="680"/>
      <c r="C34" s="681"/>
      <c r="D34" s="681"/>
      <c r="E34" s="681"/>
      <c r="F34" s="681"/>
      <c r="G34" s="681"/>
      <c r="H34" s="681"/>
      <c r="I34" s="681"/>
      <c r="J34" s="682"/>
      <c r="L34" s="35"/>
      <c r="M34" s="35"/>
      <c r="N34" s="35"/>
      <c r="O34" s="35"/>
      <c r="P34" s="35"/>
      <c r="Q34" s="35"/>
      <c r="R34" s="35"/>
      <c r="S34" s="35"/>
    </row>
    <row r="35" spans="2:19" ht="7.5" customHeight="1">
      <c r="B35" s="73"/>
      <c r="C35" s="73"/>
      <c r="D35" s="73"/>
      <c r="E35" s="73"/>
      <c r="F35" s="73"/>
      <c r="G35" s="73"/>
      <c r="H35" s="73"/>
      <c r="I35" s="73"/>
      <c r="J35" s="73"/>
      <c r="L35" s="35"/>
      <c r="M35" s="35"/>
      <c r="N35" s="35"/>
      <c r="O35" s="35"/>
      <c r="P35" s="35"/>
      <c r="Q35" s="35"/>
      <c r="R35" s="35"/>
      <c r="S35" s="35"/>
    </row>
    <row r="36" spans="2:19" ht="15">
      <c r="B36" s="76" t="s">
        <v>36</v>
      </c>
      <c r="C36" s="76"/>
      <c r="D36" s="76"/>
      <c r="E36" s="346"/>
      <c r="F36" s="73"/>
      <c r="G36" s="77" t="s">
        <v>37</v>
      </c>
      <c r="H36" s="683"/>
      <c r="I36" s="684"/>
      <c r="J36" s="685"/>
      <c r="L36" s="35"/>
      <c r="M36" s="35"/>
      <c r="N36" s="35"/>
      <c r="O36" s="35"/>
      <c r="P36" s="35"/>
      <c r="Q36" s="35"/>
      <c r="R36" s="35"/>
      <c r="S36" s="35"/>
    </row>
    <row r="37" spans="2:10" ht="7.5" customHeight="1">
      <c r="B37" s="73"/>
      <c r="C37" s="73"/>
      <c r="D37" s="73"/>
      <c r="E37" s="73"/>
      <c r="F37" s="73"/>
      <c r="G37" s="73"/>
      <c r="H37" s="73"/>
      <c r="I37" s="73"/>
      <c r="J37" s="73"/>
    </row>
    <row r="38" spans="1:10" ht="15">
      <c r="A38" s="9" t="s">
        <v>10</v>
      </c>
      <c r="B38" s="656"/>
      <c r="C38" s="657"/>
      <c r="D38" s="657"/>
      <c r="E38" s="658"/>
      <c r="F38" s="73"/>
      <c r="G38" s="76" t="s">
        <v>11</v>
      </c>
      <c r="H38" s="656"/>
      <c r="I38" s="657"/>
      <c r="J38" s="658"/>
    </row>
    <row r="39" spans="2:10" ht="7.5" customHeight="1">
      <c r="B39" s="73"/>
      <c r="C39" s="73"/>
      <c r="D39" s="73"/>
      <c r="E39" s="73"/>
      <c r="F39" s="73"/>
      <c r="G39" s="73"/>
      <c r="H39" s="73"/>
      <c r="I39" s="73"/>
      <c r="J39" s="73"/>
    </row>
    <row r="40" spans="1:10" ht="15">
      <c r="A40" s="9" t="s">
        <v>12</v>
      </c>
      <c r="B40" s="668"/>
      <c r="C40" s="669"/>
      <c r="D40" s="669"/>
      <c r="E40" s="669"/>
      <c r="F40" s="669"/>
      <c r="G40" s="669"/>
      <c r="H40" s="669"/>
      <c r="I40" s="669"/>
      <c r="J40" s="670"/>
    </row>
    <row r="43" spans="1:10" ht="20.25">
      <c r="A43" s="8" t="s">
        <v>13</v>
      </c>
      <c r="B43" s="73"/>
      <c r="C43" s="73"/>
      <c r="D43" s="73"/>
      <c r="E43" s="73"/>
      <c r="F43" s="668"/>
      <c r="G43" s="669"/>
      <c r="H43" s="669"/>
      <c r="I43" s="669"/>
      <c r="J43" s="670"/>
    </row>
    <row r="44" spans="2:10" ht="7.5" customHeight="1">
      <c r="B44" s="73"/>
      <c r="C44" s="73"/>
      <c r="D44" s="73"/>
      <c r="E44" s="73"/>
      <c r="F44" s="73"/>
      <c r="G44" s="73"/>
      <c r="H44" s="73"/>
      <c r="I44" s="73"/>
      <c r="J44" s="73"/>
    </row>
    <row r="45" spans="1:10" ht="15">
      <c r="A45" s="9" t="s">
        <v>10</v>
      </c>
      <c r="B45" s="656"/>
      <c r="C45" s="657"/>
      <c r="D45" s="657"/>
      <c r="E45" s="658"/>
      <c r="F45" s="73"/>
      <c r="G45" s="76" t="s">
        <v>11</v>
      </c>
      <c r="H45" s="656"/>
      <c r="I45" s="657"/>
      <c r="J45" s="658"/>
    </row>
    <row r="46" spans="2:10" ht="7.5" customHeight="1">
      <c r="B46" s="73"/>
      <c r="C46" s="73"/>
      <c r="D46" s="73"/>
      <c r="E46" s="73"/>
      <c r="F46" s="73"/>
      <c r="G46" s="73"/>
      <c r="H46" s="73"/>
      <c r="I46" s="73"/>
      <c r="J46" s="73"/>
    </row>
    <row r="47" spans="1:10" ht="15">
      <c r="A47" s="9" t="s">
        <v>12</v>
      </c>
      <c r="B47" s="668"/>
      <c r="C47" s="669"/>
      <c r="D47" s="669"/>
      <c r="E47" s="669"/>
      <c r="F47" s="669"/>
      <c r="G47" s="669"/>
      <c r="H47" s="669"/>
      <c r="I47" s="669"/>
      <c r="J47" s="670"/>
    </row>
    <row r="49" spans="1:10" s="1" customFormat="1" ht="14.25">
      <c r="A49" s="35"/>
      <c r="B49" s="4"/>
      <c r="C49" s="4"/>
      <c r="D49" s="4"/>
      <c r="E49" s="4"/>
      <c r="F49" s="4"/>
      <c r="G49" s="4"/>
      <c r="H49" s="4"/>
      <c r="I49" s="4"/>
      <c r="J49" s="4"/>
    </row>
    <row r="50" spans="1:10" s="1" customFormat="1" ht="18">
      <c r="A50" s="4"/>
      <c r="B50" s="671" t="s">
        <v>273</v>
      </c>
      <c r="C50" s="671"/>
      <c r="D50" s="671"/>
      <c r="E50" s="671"/>
      <c r="F50" s="671"/>
      <c r="G50" s="671"/>
      <c r="H50" s="671"/>
      <c r="I50" s="671"/>
      <c r="J50" s="224"/>
    </row>
    <row r="51" spans="1:10" s="1" customFormat="1" ht="18">
      <c r="A51" s="4"/>
      <c r="B51" s="672" t="s">
        <v>239</v>
      </c>
      <c r="C51" s="672"/>
      <c r="D51" s="672"/>
      <c r="E51" s="671"/>
      <c r="F51" s="671"/>
      <c r="G51" s="671"/>
      <c r="H51" s="671"/>
      <c r="I51" s="671"/>
      <c r="J51" s="224"/>
    </row>
    <row r="52" spans="1:10" s="1" customFormat="1" ht="17.25" customHeight="1">
      <c r="A52" s="4"/>
      <c r="B52" s="655" t="s">
        <v>354</v>
      </c>
      <c r="C52" s="655"/>
      <c r="D52" s="655"/>
      <c r="E52" s="655"/>
      <c r="F52" s="655"/>
      <c r="G52" s="655"/>
      <c r="H52" s="655"/>
      <c r="I52" s="655"/>
      <c r="J52" s="225"/>
    </row>
    <row r="53" spans="1:10" s="1" customFormat="1" ht="18">
      <c r="A53" s="4"/>
      <c r="B53" s="653" t="s">
        <v>34</v>
      </c>
      <c r="C53" s="653"/>
      <c r="D53" s="653"/>
      <c r="E53" s="653"/>
      <c r="F53" s="653"/>
      <c r="G53" s="653"/>
      <c r="H53" s="653"/>
      <c r="I53" s="653"/>
      <c r="J53" s="225"/>
    </row>
    <row r="54" spans="1:10" s="1" customFormat="1" ht="18">
      <c r="A54" s="4"/>
      <c r="B54" s="654" t="s">
        <v>240</v>
      </c>
      <c r="C54" s="654"/>
      <c r="D54" s="654"/>
      <c r="E54" s="653"/>
      <c r="F54" s="653"/>
      <c r="G54" s="653"/>
      <c r="H54" s="653"/>
      <c r="I54" s="653"/>
      <c r="J54" s="225"/>
    </row>
    <row r="55" spans="1:10" s="1" customFormat="1" ht="63.75" customHeight="1">
      <c r="A55" s="4"/>
      <c r="B55" s="655" t="s">
        <v>355</v>
      </c>
      <c r="C55" s="655"/>
      <c r="D55" s="655"/>
      <c r="E55" s="655"/>
      <c r="F55" s="655"/>
      <c r="G55" s="655"/>
      <c r="H55" s="655"/>
      <c r="I55" s="655"/>
      <c r="J55" s="226"/>
    </row>
    <row r="56" spans="1:10" s="1" customFormat="1" ht="14.25">
      <c r="A56" s="7"/>
      <c r="B56" s="528"/>
      <c r="C56" s="528"/>
      <c r="D56" s="528"/>
      <c r="E56" s="528"/>
      <c r="F56" s="528"/>
      <c r="G56" s="528"/>
      <c r="H56" s="528"/>
      <c r="I56" s="528"/>
      <c r="J56" s="7"/>
    </row>
    <row r="57" spans="1:10" s="1" customFormat="1" ht="23.25">
      <c r="A57" s="4"/>
      <c r="B57" s="661" t="s">
        <v>274</v>
      </c>
      <c r="C57" s="661"/>
      <c r="D57" s="661"/>
      <c r="E57" s="661"/>
      <c r="F57" s="227"/>
      <c r="G57" s="660" t="str">
        <f ca="1">"30/04/"&amp;YEAR(TODAY())</f>
        <v>30/04/2021</v>
      </c>
      <c r="H57" s="660"/>
      <c r="I57" s="660"/>
      <c r="J57" s="228"/>
    </row>
    <row r="58" spans="1:10" s="1" customFormat="1" ht="14.25">
      <c r="A58" s="4"/>
      <c r="B58" s="4"/>
      <c r="C58" s="4"/>
      <c r="D58" s="4"/>
      <c r="E58" s="4"/>
      <c r="F58" s="4"/>
      <c r="G58" s="4"/>
      <c r="H58" s="4"/>
      <c r="I58" s="4"/>
      <c r="J58" s="4"/>
    </row>
    <row r="59" spans="1:10" s="1" customFormat="1" ht="14.25" customHeight="1">
      <c r="A59" s="659" t="s">
        <v>35</v>
      </c>
      <c r="B59" s="659"/>
      <c r="C59" s="659"/>
      <c r="D59" s="659"/>
      <c r="E59" s="659"/>
      <c r="F59" s="659"/>
      <c r="G59" s="659"/>
      <c r="H59" s="659"/>
      <c r="I59" s="659"/>
      <c r="J59" s="659"/>
    </row>
    <row r="60" spans="1:10" s="1" customFormat="1" ht="14.25" customHeight="1">
      <c r="A60" s="659"/>
      <c r="B60" s="659"/>
      <c r="C60" s="659"/>
      <c r="D60" s="659"/>
      <c r="E60" s="659"/>
      <c r="F60" s="659"/>
      <c r="G60" s="659"/>
      <c r="H60" s="659"/>
      <c r="I60" s="659"/>
      <c r="J60" s="659"/>
    </row>
    <row r="61" spans="1:10" s="1" customFormat="1" ht="14.25">
      <c r="A61" s="659"/>
      <c r="B61" s="659"/>
      <c r="C61" s="659"/>
      <c r="D61" s="659"/>
      <c r="E61" s="659"/>
      <c r="F61" s="659"/>
      <c r="G61" s="659"/>
      <c r="H61" s="659"/>
      <c r="I61" s="659"/>
      <c r="J61" s="659"/>
    </row>
    <row r="62" spans="1:10" s="1" customFormat="1" ht="14.25">
      <c r="A62" s="4"/>
      <c r="B62" s="4"/>
      <c r="C62" s="4"/>
      <c r="D62" s="4"/>
      <c r="E62" s="4"/>
      <c r="F62" s="4"/>
      <c r="G62" s="4"/>
      <c r="H62" s="4"/>
      <c r="I62" s="4"/>
      <c r="J62" s="4"/>
    </row>
    <row r="64" spans="2:4" s="11" customFormat="1" ht="18">
      <c r="B64" s="12"/>
      <c r="C64" s="12"/>
      <c r="D64" s="12"/>
    </row>
    <row r="66" spans="1:6" ht="15">
      <c r="A66" s="314" t="s">
        <v>14</v>
      </c>
      <c r="B66" s="354">
        <f>F8</f>
        <v>0</v>
      </c>
      <c r="C66" s="523"/>
      <c r="D66" s="523"/>
      <c r="F66" s="116"/>
    </row>
    <row r="67" spans="1:4" ht="15">
      <c r="A67" s="314" t="s">
        <v>15</v>
      </c>
      <c r="B67" s="333">
        <f>A2</f>
        <v>2020</v>
      </c>
      <c r="C67" s="524"/>
      <c r="D67" s="524"/>
    </row>
    <row r="68" spans="1:4" ht="15">
      <c r="A68" s="314" t="s">
        <v>16</v>
      </c>
      <c r="B68" s="334">
        <f>F10</f>
        <v>0</v>
      </c>
      <c r="C68" s="525"/>
      <c r="D68" s="525"/>
    </row>
    <row r="69" spans="1:4" ht="15">
      <c r="A69" s="314" t="s">
        <v>32</v>
      </c>
      <c r="B69" s="335">
        <f>F18</f>
        <v>0</v>
      </c>
      <c r="C69" s="526"/>
      <c r="D69" s="526"/>
    </row>
    <row r="70" spans="1:4" ht="15">
      <c r="A70" s="314" t="s">
        <v>9</v>
      </c>
      <c r="B70" s="336">
        <f>H36</f>
        <v>0</v>
      </c>
      <c r="C70" s="526"/>
      <c r="D70" s="526"/>
    </row>
    <row r="71" spans="1:4" ht="15">
      <c r="A71" s="314" t="s">
        <v>17</v>
      </c>
      <c r="B71" s="336" t="s">
        <v>55</v>
      </c>
      <c r="C71" s="526"/>
      <c r="D71" s="526"/>
    </row>
    <row r="72" spans="1:4" ht="15">
      <c r="A72" s="314" t="s">
        <v>18</v>
      </c>
      <c r="B72" s="527" t="s">
        <v>330</v>
      </c>
      <c r="C72" s="526"/>
      <c r="D72" s="526"/>
    </row>
  </sheetData>
  <sheetProtection password="C0FC" sheet="1"/>
  <mergeCells count="34">
    <mergeCell ref="A1:J1"/>
    <mergeCell ref="F43:J43"/>
    <mergeCell ref="F18:J18"/>
    <mergeCell ref="B23:J23"/>
    <mergeCell ref="B34:J34"/>
    <mergeCell ref="H36:J36"/>
    <mergeCell ref="F20:J20"/>
    <mergeCell ref="F16:J16"/>
    <mergeCell ref="B40:J40"/>
    <mergeCell ref="H25:J25"/>
    <mergeCell ref="K3:P7"/>
    <mergeCell ref="B47:J47"/>
    <mergeCell ref="H38:J38"/>
    <mergeCell ref="H45:J45"/>
    <mergeCell ref="B29:J29"/>
    <mergeCell ref="B5:J5"/>
    <mergeCell ref="A3:J3"/>
    <mergeCell ref="B45:E45"/>
    <mergeCell ref="B27:E27"/>
    <mergeCell ref="H27:J27"/>
    <mergeCell ref="F8:J8"/>
    <mergeCell ref="F10:J10"/>
    <mergeCell ref="F12:J12"/>
    <mergeCell ref="F14:J14"/>
    <mergeCell ref="B50:I50"/>
    <mergeCell ref="B51:I51"/>
    <mergeCell ref="B53:I53"/>
    <mergeCell ref="B54:I54"/>
    <mergeCell ref="B55:I55"/>
    <mergeCell ref="B52:I52"/>
    <mergeCell ref="B38:E38"/>
    <mergeCell ref="A59:J61"/>
    <mergeCell ref="G57:I57"/>
    <mergeCell ref="B57:E57"/>
  </mergeCells>
  <dataValidations count="2">
    <dataValidation type="list" allowBlank="1" showInputMessage="1" showErrorMessage="1" prompt="Sélectionner un titre" sqref="F14">
      <formula1>"Maire,Directeur/Directrice,Président(e),Gérant (e),Déléguée,Responsable,Autre (préciser ci-dessous)"</formula1>
    </dataValidation>
    <dataValidation type="list" allowBlank="1" showInputMessage="1" showErrorMessage="1" promptTitle="Animation globale et coordinatio" sqref="F20">
      <formula1>"Animation globale et coordination, Animation globale et coordination animation collective familles"</formula1>
    </dataValidation>
  </dataValidations>
  <hyperlinks>
    <hyperlink ref="B52" r:id="rId1" display="aides-aux-organismes.cafmelun@caf.cnafmail.fr"/>
  </hyperlinks>
  <printOptions horizontalCentered="1"/>
  <pageMargins left="0" right="0" top="0.3937007874015748" bottom="0.3937007874015748" header="0" footer="0"/>
  <pageSetup fitToHeight="1" fitToWidth="1" horizontalDpi="600" verticalDpi="600" orientation="portrait" paperSize="9" scale="70" r:id="rId3"/>
  <drawing r:id="rId2"/>
</worksheet>
</file>

<file path=xl/worksheets/sheet4.xml><?xml version="1.0" encoding="utf-8"?>
<worksheet xmlns="http://schemas.openxmlformats.org/spreadsheetml/2006/main" xmlns:r="http://schemas.openxmlformats.org/officeDocument/2006/relationships">
  <sheetPr codeName="Feuil3"/>
  <dimension ref="A1:R99"/>
  <sheetViews>
    <sheetView showGridLines="0" zoomScalePageLayoutView="0" workbookViewId="0" topLeftCell="A43">
      <selection activeCell="B15" sqref="B15"/>
    </sheetView>
  </sheetViews>
  <sheetFormatPr defaultColWidth="11.421875" defaultRowHeight="17.25" customHeight="1"/>
  <cols>
    <col min="1" max="1" width="5.140625" style="4" customWidth="1"/>
    <col min="2" max="2" width="18.140625" style="4" customWidth="1"/>
    <col min="3" max="3" width="12.8515625" style="4" customWidth="1"/>
    <col min="4" max="4" width="12.00390625" style="4" customWidth="1"/>
    <col min="5" max="5" width="15.00390625" style="4" customWidth="1"/>
    <col min="6" max="6" width="9.00390625" style="4" customWidth="1"/>
    <col min="7" max="7" width="11.00390625" style="4" customWidth="1"/>
    <col min="8" max="8" width="13.140625" style="4" customWidth="1"/>
    <col min="9" max="9" width="10.8515625" style="4" customWidth="1"/>
    <col min="10" max="10" width="1.421875" style="4" customWidth="1"/>
    <col min="11" max="11" width="14.421875" style="4" customWidth="1"/>
    <col min="12" max="12" width="13.57421875" style="4" customWidth="1"/>
    <col min="13" max="13" width="1.421875" style="4" customWidth="1"/>
    <col min="14" max="14" width="14.140625" style="4" customWidth="1"/>
    <col min="15" max="15" width="1.421875" style="4" customWidth="1"/>
    <col min="16" max="16" width="10.28125" style="4" customWidth="1"/>
    <col min="17" max="17" width="9.8515625" style="4" customWidth="1"/>
    <col min="18" max="18" width="12.421875" style="4" customWidth="1"/>
    <col min="19" max="16384" width="11.421875" style="4" customWidth="1"/>
  </cols>
  <sheetData>
    <row r="1" spans="1:17" ht="17.25" customHeight="1">
      <c r="A1" s="708" t="s">
        <v>0</v>
      </c>
      <c r="B1" s="708"/>
      <c r="C1" s="708"/>
      <c r="D1" s="708"/>
      <c r="E1" s="708"/>
      <c r="F1" s="708"/>
      <c r="G1" s="708"/>
      <c r="H1" s="708"/>
      <c r="I1" s="708"/>
      <c r="J1" s="708"/>
      <c r="K1" s="708"/>
      <c r="L1" s="708"/>
      <c r="M1" s="708"/>
      <c r="N1" s="708"/>
      <c r="O1" s="708"/>
      <c r="P1" s="708"/>
      <c r="Q1" s="708"/>
    </row>
    <row r="3" spans="1:17" ht="33.75" customHeight="1">
      <c r="A3" s="675" t="s">
        <v>47</v>
      </c>
      <c r="B3" s="675"/>
      <c r="C3" s="675"/>
      <c r="D3" s="675"/>
      <c r="E3" s="675"/>
      <c r="F3" s="675"/>
      <c r="G3" s="675"/>
      <c r="H3" s="675"/>
      <c r="I3" s="675"/>
      <c r="J3" s="675"/>
      <c r="K3" s="675"/>
      <c r="L3" s="675"/>
      <c r="M3" s="675"/>
      <c r="N3" s="675"/>
      <c r="O3" s="675"/>
      <c r="P3" s="675"/>
      <c r="Q3" s="675"/>
    </row>
    <row r="4" spans="1:17" s="108" customFormat="1" ht="6" customHeight="1">
      <c r="A4" s="675"/>
      <c r="B4" s="675"/>
      <c r="C4" s="675"/>
      <c r="D4" s="675"/>
      <c r="E4" s="675"/>
      <c r="F4" s="675"/>
      <c r="G4" s="675"/>
      <c r="H4" s="675"/>
      <c r="I4" s="675"/>
      <c r="J4" s="675"/>
      <c r="K4" s="675"/>
      <c r="L4" s="675"/>
      <c r="M4" s="675"/>
      <c r="N4" s="675"/>
      <c r="O4" s="675"/>
      <c r="P4" s="675"/>
      <c r="Q4" s="675"/>
    </row>
    <row r="5" spans="1:17" ht="26.25" customHeight="1">
      <c r="A5" s="709" t="s">
        <v>241</v>
      </c>
      <c r="B5" s="709"/>
      <c r="C5" s="709"/>
      <c r="D5" s="709"/>
      <c r="E5" s="709"/>
      <c r="F5" s="709"/>
      <c r="G5" s="709"/>
      <c r="H5" s="709"/>
      <c r="I5" s="709"/>
      <c r="J5" s="709"/>
      <c r="K5" s="709"/>
      <c r="L5" s="709"/>
      <c r="M5" s="709"/>
      <c r="N5" s="709"/>
      <c r="O5" s="709"/>
      <c r="P5" s="709"/>
      <c r="Q5" s="709"/>
    </row>
    <row r="6" ht="6.75" customHeight="1"/>
    <row r="7" spans="1:17" ht="32.25" customHeight="1">
      <c r="A7" s="710" t="str">
        <f>"ORGANIGRAMME : RÉEL "&amp;'1 - Identification'!A2</f>
        <v>ORGANIGRAMME : RÉEL 2020</v>
      </c>
      <c r="B7" s="710"/>
      <c r="C7" s="710"/>
      <c r="D7" s="710"/>
      <c r="E7" s="710"/>
      <c r="F7" s="710"/>
      <c r="G7" s="710"/>
      <c r="H7" s="710"/>
      <c r="I7" s="710"/>
      <c r="J7" s="710"/>
      <c r="K7" s="710"/>
      <c r="L7" s="710"/>
      <c r="M7" s="710"/>
      <c r="N7" s="710"/>
      <c r="O7" s="710"/>
      <c r="P7" s="710"/>
      <c r="Q7" s="710"/>
    </row>
    <row r="8" s="37" customFormat="1" ht="16.5" customHeight="1"/>
    <row r="9" spans="1:11" s="37" customFormat="1" ht="24.75" customHeight="1" thickBot="1">
      <c r="A9" s="698" t="s">
        <v>269</v>
      </c>
      <c r="B9" s="698"/>
      <c r="C9" s="698"/>
      <c r="D9" s="698"/>
      <c r="E9" s="698"/>
      <c r="F9" s="698"/>
      <c r="G9" s="698"/>
      <c r="H9" s="698"/>
      <c r="I9" s="698"/>
      <c r="J9" s="698"/>
      <c r="K9" s="115"/>
    </row>
    <row r="10" spans="1:17" ht="54.75" customHeight="1" thickTop="1">
      <c r="A10" s="37"/>
      <c r="B10" s="745" t="s">
        <v>300</v>
      </c>
      <c r="C10" s="745"/>
      <c r="D10" s="745"/>
      <c r="E10" s="745"/>
      <c r="F10" s="745"/>
      <c r="G10" s="745"/>
      <c r="H10" s="745"/>
      <c r="I10" s="745"/>
      <c r="J10" s="746"/>
      <c r="K10" s="696" t="s">
        <v>320</v>
      </c>
      <c r="L10" s="697"/>
      <c r="N10" s="740" t="s">
        <v>319</v>
      </c>
      <c r="P10" s="691" t="s">
        <v>302</v>
      </c>
      <c r="Q10" s="693" t="s">
        <v>303</v>
      </c>
    </row>
    <row r="11" spans="1:17" s="31" customFormat="1" ht="17.25" customHeight="1">
      <c r="A11" s="116"/>
      <c r="B11" s="699" t="s">
        <v>242</v>
      </c>
      <c r="C11" s="699" t="s">
        <v>48</v>
      </c>
      <c r="D11" s="699" t="s">
        <v>49</v>
      </c>
      <c r="E11" s="699" t="s">
        <v>50</v>
      </c>
      <c r="F11" s="690" t="s">
        <v>301</v>
      </c>
      <c r="G11" s="690" t="s">
        <v>255</v>
      </c>
      <c r="H11" s="690" t="s">
        <v>256</v>
      </c>
      <c r="I11" s="733" t="s">
        <v>331</v>
      </c>
      <c r="K11" s="694" t="s">
        <v>321</v>
      </c>
      <c r="L11" s="695" t="s">
        <v>322</v>
      </c>
      <c r="N11" s="743"/>
      <c r="O11" s="443"/>
      <c r="P11" s="692"/>
      <c r="Q11" s="692"/>
    </row>
    <row r="12" spans="1:17" s="31" customFormat="1" ht="17.25" customHeight="1">
      <c r="A12" s="116"/>
      <c r="B12" s="699"/>
      <c r="C12" s="699"/>
      <c r="D12" s="699"/>
      <c r="E12" s="699"/>
      <c r="F12" s="690"/>
      <c r="G12" s="690"/>
      <c r="H12" s="690"/>
      <c r="I12" s="733"/>
      <c r="K12" s="694"/>
      <c r="L12" s="695"/>
      <c r="N12" s="743"/>
      <c r="O12" s="443"/>
      <c r="P12" s="692"/>
      <c r="Q12" s="692"/>
    </row>
    <row r="13" spans="1:17" s="31" customFormat="1" ht="9.75" customHeight="1" thickBot="1">
      <c r="A13" s="116"/>
      <c r="B13" s="699"/>
      <c r="C13" s="699"/>
      <c r="D13" s="699"/>
      <c r="E13" s="699"/>
      <c r="F13" s="690"/>
      <c r="G13" s="690"/>
      <c r="H13" s="690"/>
      <c r="I13" s="733"/>
      <c r="K13" s="694"/>
      <c r="L13" s="695"/>
      <c r="N13" s="744"/>
      <c r="O13" s="443"/>
      <c r="P13" s="692"/>
      <c r="Q13" s="692"/>
    </row>
    <row r="14" spans="1:18" s="31" customFormat="1" ht="17.25" customHeight="1" thickBot="1" thickTop="1">
      <c r="A14" s="686" t="s">
        <v>53</v>
      </c>
      <c r="B14" s="687" t="s">
        <v>43</v>
      </c>
      <c r="C14" s="688"/>
      <c r="D14" s="688"/>
      <c r="E14" s="688"/>
      <c r="F14" s="688"/>
      <c r="G14" s="688"/>
      <c r="H14" s="688"/>
      <c r="I14" s="689"/>
      <c r="K14" s="427">
        <f>SUM(K15:K18)</f>
        <v>0</v>
      </c>
      <c r="L14" s="428">
        <f>SUM(L15:L18)</f>
        <v>0</v>
      </c>
      <c r="N14" s="448">
        <f>SUM(N15:N18)/100</f>
        <v>0</v>
      </c>
      <c r="O14" s="424"/>
      <c r="P14" s="711" t="s">
        <v>304</v>
      </c>
      <c r="Q14" s="712"/>
      <c r="R14" s="734" t="str">
        <f>IF(N14&gt;2,"attention proratisation à faire onglet 4","ETP ok")</f>
        <v>ETP ok</v>
      </c>
    </row>
    <row r="15" spans="1:18" s="31" customFormat="1" ht="17.25" customHeight="1" thickTop="1">
      <c r="A15" s="686"/>
      <c r="B15" s="114"/>
      <c r="C15" s="110"/>
      <c r="D15" s="110"/>
      <c r="E15" s="110"/>
      <c r="F15" s="357"/>
      <c r="G15" s="111"/>
      <c r="H15" s="111"/>
      <c r="I15" s="357"/>
      <c r="K15" s="467">
        <f>(I15*G15)/100</f>
        <v>0</v>
      </c>
      <c r="L15" s="468">
        <f>(I15*H15)/100</f>
        <v>0</v>
      </c>
      <c r="N15" s="445">
        <f>F15*I15</f>
        <v>0</v>
      </c>
      <c r="O15" s="444"/>
      <c r="P15" s="504"/>
      <c r="Q15" s="504"/>
      <c r="R15" s="735"/>
    </row>
    <row r="16" spans="1:18" s="31" customFormat="1" ht="17.25" customHeight="1">
      <c r="A16" s="686"/>
      <c r="B16" s="114"/>
      <c r="C16" s="110"/>
      <c r="D16" s="110"/>
      <c r="E16" s="110"/>
      <c r="F16" s="357"/>
      <c r="G16" s="111"/>
      <c r="H16" s="111"/>
      <c r="I16" s="357"/>
      <c r="K16" s="467">
        <f>(I16*G16)/100</f>
        <v>0</v>
      </c>
      <c r="L16" s="468">
        <f>(I16*H16)/100</f>
        <v>0</v>
      </c>
      <c r="N16" s="445">
        <f>F16*I16</f>
        <v>0</v>
      </c>
      <c r="O16" s="444"/>
      <c r="P16" s="504"/>
      <c r="Q16" s="504"/>
      <c r="R16" s="735"/>
    </row>
    <row r="17" spans="1:18" s="31" customFormat="1" ht="17.25" customHeight="1">
      <c r="A17" s="686"/>
      <c r="B17" s="114"/>
      <c r="C17" s="110"/>
      <c r="D17" s="110"/>
      <c r="E17" s="110"/>
      <c r="F17" s="357"/>
      <c r="G17" s="111"/>
      <c r="H17" s="111"/>
      <c r="I17" s="357"/>
      <c r="K17" s="467">
        <f>(I17*G17)/100</f>
        <v>0</v>
      </c>
      <c r="L17" s="468">
        <f>(I17*H17)/100</f>
        <v>0</v>
      </c>
      <c r="N17" s="445">
        <f>F17*I17</f>
        <v>0</v>
      </c>
      <c r="O17" s="444"/>
      <c r="P17" s="505"/>
      <c r="Q17" s="505"/>
      <c r="R17" s="735"/>
    </row>
    <row r="18" spans="1:18" s="31" customFormat="1" ht="17.25" customHeight="1" thickBot="1">
      <c r="A18" s="686"/>
      <c r="B18" s="114"/>
      <c r="C18" s="110"/>
      <c r="D18" s="110"/>
      <c r="E18" s="110"/>
      <c r="F18" s="357"/>
      <c r="G18" s="111"/>
      <c r="H18" s="111"/>
      <c r="I18" s="357"/>
      <c r="K18" s="467">
        <f>(I18*G18)/100</f>
        <v>0</v>
      </c>
      <c r="L18" s="468">
        <f>(I18*H18)/100</f>
        <v>0</v>
      </c>
      <c r="N18" s="445">
        <f>F18*I18</f>
        <v>0</v>
      </c>
      <c r="O18" s="444"/>
      <c r="P18" s="505"/>
      <c r="Q18" s="505"/>
      <c r="R18" s="736"/>
    </row>
    <row r="19" spans="1:18" s="32" customFormat="1" ht="17.25" customHeight="1" thickBot="1" thickTop="1">
      <c r="A19" s="686"/>
      <c r="B19" s="687" t="s">
        <v>44</v>
      </c>
      <c r="C19" s="688"/>
      <c r="D19" s="688"/>
      <c r="E19" s="688"/>
      <c r="F19" s="688"/>
      <c r="G19" s="688"/>
      <c r="H19" s="688"/>
      <c r="I19" s="689"/>
      <c r="K19" s="429">
        <f>SUM(K20:K27)</f>
        <v>0</v>
      </c>
      <c r="L19" s="430">
        <f>SUM(L20:L27)</f>
        <v>0</v>
      </c>
      <c r="N19" s="449">
        <f>SUM(N20:N27)/100</f>
        <v>0</v>
      </c>
      <c r="O19" s="425"/>
      <c r="P19" s="118"/>
      <c r="Q19" s="118"/>
      <c r="R19" s="737" t="str">
        <f>IF(N19&gt;3,"attention proratisation à faire onglet 4","ETP ok")</f>
        <v>ETP ok</v>
      </c>
    </row>
    <row r="20" spans="1:18" s="32" customFormat="1" ht="17.25" customHeight="1" thickTop="1">
      <c r="A20" s="686"/>
      <c r="B20" s="114"/>
      <c r="C20" s="110"/>
      <c r="D20" s="110"/>
      <c r="E20" s="110"/>
      <c r="F20" s="358"/>
      <c r="G20" s="111"/>
      <c r="H20" s="111"/>
      <c r="I20" s="357"/>
      <c r="K20" s="467">
        <f aca="true" t="shared" si="0" ref="K20:K27">(I20*G20)/100</f>
        <v>0</v>
      </c>
      <c r="L20" s="468">
        <f aca="true" t="shared" si="1" ref="L20:L27">(I20*H20)/100</f>
        <v>0</v>
      </c>
      <c r="N20" s="445">
        <f aca="true" t="shared" si="2" ref="N20:N27">F20*I20</f>
        <v>0</v>
      </c>
      <c r="O20" s="444"/>
      <c r="P20" s="506"/>
      <c r="Q20" s="506"/>
      <c r="R20" s="738"/>
    </row>
    <row r="21" spans="1:18" s="32" customFormat="1" ht="17.25" customHeight="1">
      <c r="A21" s="686"/>
      <c r="B21" s="114"/>
      <c r="C21" s="110"/>
      <c r="D21" s="110"/>
      <c r="E21" s="110"/>
      <c r="F21" s="358"/>
      <c r="G21" s="111"/>
      <c r="H21" s="111"/>
      <c r="I21" s="357"/>
      <c r="K21" s="467">
        <f t="shared" si="0"/>
        <v>0</v>
      </c>
      <c r="L21" s="468">
        <f t="shared" si="1"/>
        <v>0</v>
      </c>
      <c r="N21" s="445">
        <f t="shared" si="2"/>
        <v>0</v>
      </c>
      <c r="O21" s="444"/>
      <c r="P21" s="506"/>
      <c r="Q21" s="506"/>
      <c r="R21" s="738"/>
    </row>
    <row r="22" spans="1:18" s="32" customFormat="1" ht="17.25" customHeight="1">
      <c r="A22" s="686"/>
      <c r="B22" s="114"/>
      <c r="C22" s="110"/>
      <c r="D22" s="110"/>
      <c r="E22" s="110"/>
      <c r="F22" s="358"/>
      <c r="G22" s="111"/>
      <c r="H22" s="111"/>
      <c r="I22" s="357"/>
      <c r="K22" s="467">
        <f t="shared" si="0"/>
        <v>0</v>
      </c>
      <c r="L22" s="468">
        <f t="shared" si="1"/>
        <v>0</v>
      </c>
      <c r="N22" s="445">
        <f t="shared" si="2"/>
        <v>0</v>
      </c>
      <c r="O22" s="444"/>
      <c r="P22" s="506"/>
      <c r="Q22" s="506"/>
      <c r="R22" s="738"/>
    </row>
    <row r="23" spans="1:18" s="32" customFormat="1" ht="17.25" customHeight="1">
      <c r="A23" s="686"/>
      <c r="B23" s="114"/>
      <c r="C23" s="110"/>
      <c r="D23" s="110"/>
      <c r="E23" s="110"/>
      <c r="F23" s="358"/>
      <c r="G23" s="111"/>
      <c r="H23" s="111"/>
      <c r="I23" s="357"/>
      <c r="K23" s="467">
        <f t="shared" si="0"/>
        <v>0</v>
      </c>
      <c r="L23" s="468">
        <f t="shared" si="1"/>
        <v>0</v>
      </c>
      <c r="N23" s="445">
        <f t="shared" si="2"/>
        <v>0</v>
      </c>
      <c r="O23" s="444"/>
      <c r="P23" s="506"/>
      <c r="Q23" s="506"/>
      <c r="R23" s="738"/>
    </row>
    <row r="24" spans="1:18" s="32" customFormat="1" ht="17.25" customHeight="1">
      <c r="A24" s="686"/>
      <c r="B24" s="114"/>
      <c r="C24" s="110"/>
      <c r="D24" s="110"/>
      <c r="E24" s="110"/>
      <c r="F24" s="357"/>
      <c r="G24" s="111"/>
      <c r="H24" s="111"/>
      <c r="I24" s="357"/>
      <c r="K24" s="467">
        <f t="shared" si="0"/>
        <v>0</v>
      </c>
      <c r="L24" s="468">
        <f t="shared" si="1"/>
        <v>0</v>
      </c>
      <c r="N24" s="445">
        <f t="shared" si="2"/>
        <v>0</v>
      </c>
      <c r="O24" s="444"/>
      <c r="P24" s="506"/>
      <c r="Q24" s="506"/>
      <c r="R24" s="738"/>
    </row>
    <row r="25" spans="1:18" s="32" customFormat="1" ht="17.25" customHeight="1">
      <c r="A25" s="686"/>
      <c r="B25" s="114"/>
      <c r="C25" s="110"/>
      <c r="D25" s="110"/>
      <c r="E25" s="110"/>
      <c r="F25" s="357"/>
      <c r="G25" s="111"/>
      <c r="H25" s="111"/>
      <c r="I25" s="357"/>
      <c r="K25" s="467">
        <f t="shared" si="0"/>
        <v>0</v>
      </c>
      <c r="L25" s="468">
        <f t="shared" si="1"/>
        <v>0</v>
      </c>
      <c r="N25" s="445">
        <f t="shared" si="2"/>
        <v>0</v>
      </c>
      <c r="O25" s="444"/>
      <c r="P25" s="506"/>
      <c r="Q25" s="506"/>
      <c r="R25" s="738"/>
    </row>
    <row r="26" spans="1:18" s="32" customFormat="1" ht="17.25" customHeight="1">
      <c r="A26" s="686"/>
      <c r="B26" s="356"/>
      <c r="C26" s="110"/>
      <c r="D26" s="110"/>
      <c r="E26" s="110"/>
      <c r="F26" s="358"/>
      <c r="G26" s="111"/>
      <c r="H26" s="111"/>
      <c r="I26" s="357"/>
      <c r="K26" s="467">
        <f t="shared" si="0"/>
        <v>0</v>
      </c>
      <c r="L26" s="468">
        <f t="shared" si="1"/>
        <v>0</v>
      </c>
      <c r="N26" s="445">
        <f t="shared" si="2"/>
        <v>0</v>
      </c>
      <c r="O26" s="444"/>
      <c r="P26" s="506"/>
      <c r="Q26" s="506"/>
      <c r="R26" s="738"/>
    </row>
    <row r="27" spans="1:18" s="32" customFormat="1" ht="17.25" customHeight="1" thickBot="1">
      <c r="A27" s="686"/>
      <c r="B27" s="356"/>
      <c r="C27" s="110"/>
      <c r="D27" s="110"/>
      <c r="E27" s="110"/>
      <c r="F27" s="358"/>
      <c r="G27" s="111"/>
      <c r="H27" s="111"/>
      <c r="I27" s="357"/>
      <c r="K27" s="467">
        <f t="shared" si="0"/>
        <v>0</v>
      </c>
      <c r="L27" s="468">
        <f t="shared" si="1"/>
        <v>0</v>
      </c>
      <c r="N27" s="445">
        <f t="shared" si="2"/>
        <v>0</v>
      </c>
      <c r="O27" s="444"/>
      <c r="P27" s="506"/>
      <c r="Q27" s="506"/>
      <c r="R27" s="739"/>
    </row>
    <row r="28" spans="1:18" s="32" customFormat="1" ht="17.25" customHeight="1" thickBot="1" thickTop="1">
      <c r="A28" s="686"/>
      <c r="B28" s="687" t="s">
        <v>45</v>
      </c>
      <c r="C28" s="688"/>
      <c r="D28" s="688"/>
      <c r="E28" s="688"/>
      <c r="F28" s="688"/>
      <c r="G28" s="688"/>
      <c r="H28" s="688"/>
      <c r="I28" s="689"/>
      <c r="K28" s="429">
        <f>SUM(K29:K30)</f>
        <v>0</v>
      </c>
      <c r="L28" s="430">
        <f>SUM(L29:L30)</f>
        <v>0</v>
      </c>
      <c r="N28" s="449">
        <f>SUM(N29:N31)/100</f>
        <v>0</v>
      </c>
      <c r="O28" s="425"/>
      <c r="P28" s="118"/>
      <c r="Q28" s="118"/>
      <c r="R28" s="737" t="str">
        <f>IF(N28&gt;0.5,"attention proratisation à faire onglet 4","ETP ok")</f>
        <v>ETP ok</v>
      </c>
    </row>
    <row r="29" spans="1:18" s="32" customFormat="1" ht="17.25" customHeight="1" thickTop="1">
      <c r="A29" s="686"/>
      <c r="B29" s="356"/>
      <c r="C29" s="110"/>
      <c r="D29" s="110"/>
      <c r="E29" s="110"/>
      <c r="F29" s="358"/>
      <c r="G29" s="355"/>
      <c r="H29" s="355"/>
      <c r="I29" s="358"/>
      <c r="K29" s="467">
        <f>(I29*G29)/100</f>
        <v>0</v>
      </c>
      <c r="L29" s="468">
        <f>(I29*H29)/100</f>
        <v>0</v>
      </c>
      <c r="N29" s="445">
        <f>F29*I29</f>
        <v>0</v>
      </c>
      <c r="O29" s="444"/>
      <c r="P29" s="506"/>
      <c r="Q29" s="506"/>
      <c r="R29" s="738"/>
    </row>
    <row r="30" spans="1:18" s="32" customFormat="1" ht="17.25" customHeight="1" thickBot="1">
      <c r="A30" s="686"/>
      <c r="B30" s="114"/>
      <c r="C30" s="110"/>
      <c r="D30" s="110"/>
      <c r="E30" s="110"/>
      <c r="F30" s="357"/>
      <c r="G30" s="417"/>
      <c r="H30" s="417"/>
      <c r="I30" s="418"/>
      <c r="K30" s="467">
        <f>(I30*G30)/100</f>
        <v>0</v>
      </c>
      <c r="L30" s="468">
        <f>(I30*H30)/100</f>
        <v>0</v>
      </c>
      <c r="N30" s="446">
        <f>F30*I30</f>
        <v>0</v>
      </c>
      <c r="O30" s="444"/>
      <c r="P30" s="506"/>
      <c r="Q30" s="506"/>
      <c r="R30" s="739"/>
    </row>
    <row r="31" spans="1:16" s="32" customFormat="1" ht="17.25" customHeight="1" thickBot="1" thickTop="1">
      <c r="A31" s="686"/>
      <c r="B31" s="703" t="s">
        <v>46</v>
      </c>
      <c r="C31" s="704"/>
      <c r="D31" s="704"/>
      <c r="E31" s="704"/>
      <c r="F31" s="704"/>
      <c r="G31" s="704"/>
      <c r="H31" s="704"/>
      <c r="I31" s="705"/>
      <c r="K31" s="431">
        <f>K14+K19+K28</f>
        <v>0</v>
      </c>
      <c r="L31" s="419">
        <f>L14+L19+L28</f>
        <v>0</v>
      </c>
      <c r="N31" s="441"/>
      <c r="O31" s="426"/>
      <c r="P31" s="121"/>
    </row>
    <row r="32" spans="1:12" s="32" customFormat="1" ht="17.25" customHeight="1" thickBot="1" thickTop="1">
      <c r="A32" s="119"/>
      <c r="B32" s="120"/>
      <c r="C32" s="120"/>
      <c r="D32" s="120"/>
      <c r="E32" s="121"/>
      <c r="F32" s="47"/>
      <c r="G32" s="47"/>
      <c r="H32" s="47"/>
      <c r="I32" s="47"/>
      <c r="J32" s="47"/>
      <c r="K32" s="47"/>
      <c r="L32" s="47"/>
    </row>
    <row r="33" spans="1:17" s="32" customFormat="1" ht="17.25" customHeight="1" thickTop="1">
      <c r="A33" s="116"/>
      <c r="B33" s="432" t="s">
        <v>54</v>
      </c>
      <c r="C33" s="433"/>
      <c r="D33" s="433"/>
      <c r="E33" s="433"/>
      <c r="F33" s="433"/>
      <c r="G33" s="433"/>
      <c r="H33" s="433"/>
      <c r="I33" s="434"/>
      <c r="J33" s="435"/>
      <c r="K33" s="452"/>
      <c r="L33" s="453"/>
      <c r="N33" s="450">
        <f>SUM(N34:N37)/100</f>
        <v>0</v>
      </c>
      <c r="P33" s="117"/>
      <c r="Q33" s="117"/>
    </row>
    <row r="34" spans="1:17" s="32" customFormat="1" ht="17.25" customHeight="1">
      <c r="A34" s="116"/>
      <c r="B34" s="356"/>
      <c r="C34" s="110"/>
      <c r="D34" s="110"/>
      <c r="E34" s="110"/>
      <c r="F34" s="358"/>
      <c r="G34" s="355"/>
      <c r="H34" s="355"/>
      <c r="I34" s="386"/>
      <c r="J34" s="469"/>
      <c r="K34" s="467">
        <f>(I34*G34)/100</f>
        <v>0</v>
      </c>
      <c r="L34" s="468">
        <f>(I34*H34)/100</f>
        <v>0</v>
      </c>
      <c r="N34" s="447">
        <f>F34*I34</f>
        <v>0</v>
      </c>
      <c r="P34" s="506"/>
      <c r="Q34" s="506"/>
    </row>
    <row r="35" spans="1:17" s="32" customFormat="1" ht="17.25" customHeight="1">
      <c r="A35" s="116"/>
      <c r="B35" s="356"/>
      <c r="C35" s="110"/>
      <c r="D35" s="110"/>
      <c r="E35" s="110"/>
      <c r="F35" s="358"/>
      <c r="G35" s="355"/>
      <c r="H35" s="355"/>
      <c r="I35" s="386"/>
      <c r="J35" s="469"/>
      <c r="K35" s="467">
        <f>(I35*G35)/100</f>
        <v>0</v>
      </c>
      <c r="L35" s="468">
        <f>(I35*H35)/100</f>
        <v>0</v>
      </c>
      <c r="N35" s="447">
        <f>F35*I35</f>
        <v>0</v>
      </c>
      <c r="P35" s="506"/>
      <c r="Q35" s="506"/>
    </row>
    <row r="36" spans="1:17" s="32" customFormat="1" ht="17.25" customHeight="1">
      <c r="A36" s="116"/>
      <c r="B36" s="114"/>
      <c r="C36" s="110"/>
      <c r="D36" s="110"/>
      <c r="E36" s="110"/>
      <c r="F36" s="357"/>
      <c r="G36" s="111"/>
      <c r="H36" s="111"/>
      <c r="I36" s="386"/>
      <c r="J36" s="470"/>
      <c r="K36" s="467">
        <f>(I36*G36)/100</f>
        <v>0</v>
      </c>
      <c r="L36" s="468">
        <f>(I36*H36)/100</f>
        <v>0</v>
      </c>
      <c r="N36" s="447">
        <f>F36*I36</f>
        <v>0</v>
      </c>
      <c r="P36" s="506"/>
      <c r="Q36" s="506"/>
    </row>
    <row r="37" spans="1:17" s="33" customFormat="1" ht="17.25" customHeight="1" thickBot="1">
      <c r="A37" s="116"/>
      <c r="B37" s="114"/>
      <c r="C37" s="110"/>
      <c r="D37" s="110"/>
      <c r="E37" s="110"/>
      <c r="F37" s="357"/>
      <c r="G37" s="417"/>
      <c r="H37" s="417"/>
      <c r="I37" s="420"/>
      <c r="J37" s="470"/>
      <c r="K37" s="467">
        <f>(I37*G37)/100</f>
        <v>0</v>
      </c>
      <c r="L37" s="468">
        <f>(I37*H37)/100</f>
        <v>0</v>
      </c>
      <c r="N37" s="447">
        <f>F37*I37</f>
        <v>0</v>
      </c>
      <c r="P37" s="476"/>
      <c r="Q37" s="490"/>
    </row>
    <row r="38" spans="1:16" ht="17.25" customHeight="1" thickBot="1" thickTop="1">
      <c r="A38" s="116"/>
      <c r="B38" s="703" t="s">
        <v>279</v>
      </c>
      <c r="C38" s="704"/>
      <c r="D38" s="704"/>
      <c r="E38" s="704"/>
      <c r="F38" s="704"/>
      <c r="G38" s="704"/>
      <c r="H38" s="704"/>
      <c r="I38" s="705"/>
      <c r="J38" s="451"/>
      <c r="K38" s="431">
        <f>SUM(K34:K37)</f>
        <v>0</v>
      </c>
      <c r="L38" s="419">
        <f>SUM(L34:L37)</f>
        <v>0</v>
      </c>
      <c r="N38" s="441"/>
      <c r="P38" s="442"/>
    </row>
    <row r="39" spans="1:16" s="5" customFormat="1" ht="17.25" customHeight="1" thickBot="1" thickTop="1">
      <c r="A39" s="123"/>
      <c r="B39" s="124"/>
      <c r="C39" s="124"/>
      <c r="D39" s="124"/>
      <c r="E39" s="124"/>
      <c r="F39" s="124"/>
      <c r="G39" s="124"/>
      <c r="H39" s="124"/>
      <c r="I39" s="466"/>
      <c r="J39" s="122"/>
      <c r="K39" s="462"/>
      <c r="L39" s="122"/>
      <c r="P39" s="471"/>
    </row>
    <row r="40" spans="1:17" ht="17.25" customHeight="1" thickBot="1" thickTop="1">
      <c r="A40" s="116"/>
      <c r="B40" s="432" t="s">
        <v>152</v>
      </c>
      <c r="C40" s="433"/>
      <c r="D40" s="433"/>
      <c r="E40" s="433"/>
      <c r="F40" s="433"/>
      <c r="G40" s="433"/>
      <c r="H40" s="433"/>
      <c r="I40" s="433"/>
      <c r="J40" s="454"/>
      <c r="K40" s="452"/>
      <c r="L40" s="453"/>
      <c r="N40" s="450">
        <f>SUM(N41:N64)/100</f>
        <v>0</v>
      </c>
      <c r="P40" s="118"/>
      <c r="Q40" s="118"/>
    </row>
    <row r="41" spans="1:17" ht="17.25" customHeight="1" thickBot="1" thickTop="1">
      <c r="A41" s="116"/>
      <c r="B41" s="114"/>
      <c r="C41" s="110"/>
      <c r="D41" s="110"/>
      <c r="E41" s="110"/>
      <c r="F41" s="357"/>
      <c r="G41" s="111"/>
      <c r="H41" s="111"/>
      <c r="I41" s="437"/>
      <c r="J41" s="470"/>
      <c r="K41" s="467">
        <f>(I41*G41)/100</f>
        <v>0</v>
      </c>
      <c r="L41" s="468">
        <f>(I41*H41)/100</f>
        <v>0</v>
      </c>
      <c r="N41" s="465">
        <f>F41*I41</f>
        <v>0</v>
      </c>
      <c r="P41" s="506"/>
      <c r="Q41" s="506"/>
    </row>
    <row r="42" spans="1:17" ht="17.25" customHeight="1" thickBot="1" thickTop="1">
      <c r="A42" s="116"/>
      <c r="B42" s="114"/>
      <c r="C42" s="110"/>
      <c r="D42" s="110"/>
      <c r="E42" s="110"/>
      <c r="F42" s="357"/>
      <c r="G42" s="111"/>
      <c r="H42" s="111"/>
      <c r="I42" s="437"/>
      <c r="J42" s="470"/>
      <c r="K42" s="467">
        <f aca="true" t="shared" si="3" ref="K42:K57">(I42*G42)/100</f>
        <v>0</v>
      </c>
      <c r="L42" s="468">
        <f aca="true" t="shared" si="4" ref="L42:L57">(I42*H42)/100</f>
        <v>0</v>
      </c>
      <c r="N42" s="465">
        <f aca="true" t="shared" si="5" ref="N42:N57">F42*I42</f>
        <v>0</v>
      </c>
      <c r="P42" s="506"/>
      <c r="Q42" s="506"/>
    </row>
    <row r="43" spans="1:17" ht="17.25" customHeight="1" thickBot="1" thickTop="1">
      <c r="A43" s="116"/>
      <c r="B43" s="114"/>
      <c r="C43" s="110"/>
      <c r="D43" s="110"/>
      <c r="E43" s="110"/>
      <c r="F43" s="357"/>
      <c r="G43" s="111"/>
      <c r="H43" s="111"/>
      <c r="I43" s="437"/>
      <c r="J43" s="470"/>
      <c r="K43" s="467">
        <f t="shared" si="3"/>
        <v>0</v>
      </c>
      <c r="L43" s="468">
        <f t="shared" si="4"/>
        <v>0</v>
      </c>
      <c r="N43" s="465">
        <f t="shared" si="5"/>
        <v>0</v>
      </c>
      <c r="P43" s="506"/>
      <c r="Q43" s="506"/>
    </row>
    <row r="44" spans="1:17" ht="17.25" customHeight="1" thickBot="1" thickTop="1">
      <c r="A44" s="116"/>
      <c r="B44" s="114"/>
      <c r="C44" s="110"/>
      <c r="D44" s="110"/>
      <c r="E44" s="110"/>
      <c r="F44" s="357"/>
      <c r="G44" s="111"/>
      <c r="H44" s="111"/>
      <c r="I44" s="437"/>
      <c r="J44" s="470"/>
      <c r="K44" s="467">
        <f t="shared" si="3"/>
        <v>0</v>
      </c>
      <c r="L44" s="468">
        <f t="shared" si="4"/>
        <v>0</v>
      </c>
      <c r="N44" s="465">
        <f t="shared" si="5"/>
        <v>0</v>
      </c>
      <c r="P44" s="506"/>
      <c r="Q44" s="506"/>
    </row>
    <row r="45" spans="1:17" ht="17.25" customHeight="1" thickBot="1" thickTop="1">
      <c r="A45" s="116"/>
      <c r="B45" s="114"/>
      <c r="C45" s="110"/>
      <c r="D45" s="110"/>
      <c r="E45" s="110"/>
      <c r="F45" s="357"/>
      <c r="G45" s="111"/>
      <c r="H45" s="111"/>
      <c r="I45" s="437"/>
      <c r="J45" s="470"/>
      <c r="K45" s="467">
        <f t="shared" si="3"/>
        <v>0</v>
      </c>
      <c r="L45" s="468">
        <f t="shared" si="4"/>
        <v>0</v>
      </c>
      <c r="N45" s="465">
        <f t="shared" si="5"/>
        <v>0</v>
      </c>
      <c r="P45" s="506"/>
      <c r="Q45" s="506"/>
    </row>
    <row r="46" spans="1:17" ht="17.25" customHeight="1" thickBot="1" thickTop="1">
      <c r="A46" s="116"/>
      <c r="B46" s="114"/>
      <c r="C46" s="110"/>
      <c r="D46" s="110"/>
      <c r="E46" s="110"/>
      <c r="F46" s="357"/>
      <c r="G46" s="111"/>
      <c r="H46" s="111"/>
      <c r="I46" s="437"/>
      <c r="J46" s="470"/>
      <c r="K46" s="467">
        <f t="shared" si="3"/>
        <v>0</v>
      </c>
      <c r="L46" s="468">
        <f t="shared" si="4"/>
        <v>0</v>
      </c>
      <c r="N46" s="465">
        <f t="shared" si="5"/>
        <v>0</v>
      </c>
      <c r="P46" s="506"/>
      <c r="Q46" s="506"/>
    </row>
    <row r="47" spans="1:17" ht="17.25" customHeight="1" thickBot="1" thickTop="1">
      <c r="A47" s="116"/>
      <c r="B47" s="114"/>
      <c r="C47" s="110"/>
      <c r="D47" s="110"/>
      <c r="E47" s="110"/>
      <c r="F47" s="357"/>
      <c r="G47" s="111"/>
      <c r="H47" s="111"/>
      <c r="I47" s="437"/>
      <c r="J47" s="470"/>
      <c r="K47" s="467">
        <f t="shared" si="3"/>
        <v>0</v>
      </c>
      <c r="L47" s="468">
        <f t="shared" si="4"/>
        <v>0</v>
      </c>
      <c r="N47" s="465">
        <f t="shared" si="5"/>
        <v>0</v>
      </c>
      <c r="P47" s="506"/>
      <c r="Q47" s="506"/>
    </row>
    <row r="48" spans="1:17" ht="17.25" customHeight="1" thickBot="1" thickTop="1">
      <c r="A48" s="116"/>
      <c r="B48" s="114"/>
      <c r="C48" s="110"/>
      <c r="D48" s="110"/>
      <c r="E48" s="110"/>
      <c r="F48" s="357"/>
      <c r="G48" s="111"/>
      <c r="H48" s="111"/>
      <c r="I48" s="437"/>
      <c r="J48" s="470"/>
      <c r="K48" s="467">
        <f t="shared" si="3"/>
        <v>0</v>
      </c>
      <c r="L48" s="468">
        <f t="shared" si="4"/>
        <v>0</v>
      </c>
      <c r="N48" s="465">
        <f t="shared" si="5"/>
        <v>0</v>
      </c>
      <c r="P48" s="506"/>
      <c r="Q48" s="506"/>
    </row>
    <row r="49" spans="1:17" ht="17.25" customHeight="1" thickBot="1" thickTop="1">
      <c r="A49" s="116"/>
      <c r="B49" s="114"/>
      <c r="C49" s="110"/>
      <c r="D49" s="110"/>
      <c r="E49" s="110"/>
      <c r="F49" s="357"/>
      <c r="G49" s="111"/>
      <c r="H49" s="111"/>
      <c r="I49" s="437"/>
      <c r="J49" s="470"/>
      <c r="K49" s="467">
        <f t="shared" si="3"/>
        <v>0</v>
      </c>
      <c r="L49" s="468">
        <f t="shared" si="4"/>
        <v>0</v>
      </c>
      <c r="N49" s="465">
        <f t="shared" si="5"/>
        <v>0</v>
      </c>
      <c r="P49" s="506"/>
      <c r="Q49" s="506"/>
    </row>
    <row r="50" spans="1:17" ht="17.25" customHeight="1" thickBot="1" thickTop="1">
      <c r="A50" s="116"/>
      <c r="B50" s="114"/>
      <c r="C50" s="110"/>
      <c r="D50" s="110"/>
      <c r="E50" s="110"/>
      <c r="F50" s="357"/>
      <c r="G50" s="111"/>
      <c r="H50" s="111"/>
      <c r="I50" s="437"/>
      <c r="J50" s="470"/>
      <c r="K50" s="467">
        <f t="shared" si="3"/>
        <v>0</v>
      </c>
      <c r="L50" s="468">
        <f t="shared" si="4"/>
        <v>0</v>
      </c>
      <c r="N50" s="465">
        <f t="shared" si="5"/>
        <v>0</v>
      </c>
      <c r="P50" s="506"/>
      <c r="Q50" s="506"/>
    </row>
    <row r="51" spans="1:17" ht="17.25" customHeight="1" thickBot="1" thickTop="1">
      <c r="A51" s="116"/>
      <c r="B51" s="114"/>
      <c r="C51" s="110"/>
      <c r="D51" s="110"/>
      <c r="E51" s="110"/>
      <c r="F51" s="357"/>
      <c r="G51" s="111"/>
      <c r="H51" s="111"/>
      <c r="I51" s="437"/>
      <c r="J51" s="470"/>
      <c r="K51" s="467">
        <f t="shared" si="3"/>
        <v>0</v>
      </c>
      <c r="L51" s="468">
        <f t="shared" si="4"/>
        <v>0</v>
      </c>
      <c r="N51" s="465">
        <f t="shared" si="5"/>
        <v>0</v>
      </c>
      <c r="P51" s="506"/>
      <c r="Q51" s="506"/>
    </row>
    <row r="52" spans="1:17" ht="17.25" customHeight="1" thickBot="1" thickTop="1">
      <c r="A52" s="116"/>
      <c r="B52" s="114"/>
      <c r="C52" s="110"/>
      <c r="D52" s="110"/>
      <c r="E52" s="110"/>
      <c r="F52" s="357"/>
      <c r="G52" s="111"/>
      <c r="H52" s="111"/>
      <c r="I52" s="437"/>
      <c r="J52" s="470"/>
      <c r="K52" s="467">
        <f t="shared" si="3"/>
        <v>0</v>
      </c>
      <c r="L52" s="468">
        <f t="shared" si="4"/>
        <v>0</v>
      </c>
      <c r="N52" s="465">
        <f t="shared" si="5"/>
        <v>0</v>
      </c>
      <c r="P52" s="506"/>
      <c r="Q52" s="506"/>
    </row>
    <row r="53" spans="1:17" ht="17.25" customHeight="1" thickBot="1" thickTop="1">
      <c r="A53" s="116"/>
      <c r="B53" s="114"/>
      <c r="C53" s="110"/>
      <c r="D53" s="110"/>
      <c r="E53" s="110"/>
      <c r="F53" s="357"/>
      <c r="G53" s="111"/>
      <c r="H53" s="111"/>
      <c r="I53" s="437"/>
      <c r="J53" s="470"/>
      <c r="K53" s="467">
        <f t="shared" si="3"/>
        <v>0</v>
      </c>
      <c r="L53" s="468">
        <f t="shared" si="4"/>
        <v>0</v>
      </c>
      <c r="N53" s="465">
        <f t="shared" si="5"/>
        <v>0</v>
      </c>
      <c r="P53" s="506"/>
      <c r="Q53" s="506"/>
    </row>
    <row r="54" spans="1:17" ht="17.25" customHeight="1" thickBot="1" thickTop="1">
      <c r="A54" s="116"/>
      <c r="B54" s="114"/>
      <c r="C54" s="110"/>
      <c r="D54" s="110"/>
      <c r="E54" s="110"/>
      <c r="F54" s="357"/>
      <c r="G54" s="111"/>
      <c r="H54" s="111"/>
      <c r="I54" s="437"/>
      <c r="J54" s="470"/>
      <c r="K54" s="467">
        <f t="shared" si="3"/>
        <v>0</v>
      </c>
      <c r="L54" s="468">
        <f t="shared" si="4"/>
        <v>0</v>
      </c>
      <c r="N54" s="465">
        <f t="shared" si="5"/>
        <v>0</v>
      </c>
      <c r="P54" s="506"/>
      <c r="Q54" s="506"/>
    </row>
    <row r="55" spans="1:17" ht="17.25" customHeight="1" thickBot="1" thickTop="1">
      <c r="A55" s="116"/>
      <c r="B55" s="114"/>
      <c r="C55" s="110"/>
      <c r="D55" s="110"/>
      <c r="E55" s="110"/>
      <c r="F55" s="357"/>
      <c r="G55" s="111"/>
      <c r="H55" s="111"/>
      <c r="I55" s="437"/>
      <c r="J55" s="470"/>
      <c r="K55" s="467">
        <f t="shared" si="3"/>
        <v>0</v>
      </c>
      <c r="L55" s="468">
        <f t="shared" si="4"/>
        <v>0</v>
      </c>
      <c r="N55" s="465">
        <f t="shared" si="5"/>
        <v>0</v>
      </c>
      <c r="P55" s="506"/>
      <c r="Q55" s="506"/>
    </row>
    <row r="56" spans="1:17" ht="17.25" customHeight="1" thickBot="1" thickTop="1">
      <c r="A56" s="116"/>
      <c r="B56" s="114"/>
      <c r="C56" s="110"/>
      <c r="D56" s="110"/>
      <c r="E56" s="110"/>
      <c r="F56" s="357"/>
      <c r="G56" s="111"/>
      <c r="H56" s="111"/>
      <c r="I56" s="437"/>
      <c r="J56" s="470"/>
      <c r="K56" s="467">
        <f t="shared" si="3"/>
        <v>0</v>
      </c>
      <c r="L56" s="468">
        <f t="shared" si="4"/>
        <v>0</v>
      </c>
      <c r="N56" s="465">
        <f t="shared" si="5"/>
        <v>0</v>
      </c>
      <c r="P56" s="506"/>
      <c r="Q56" s="506"/>
    </row>
    <row r="57" spans="1:17" ht="17.25" customHeight="1" thickTop="1">
      <c r="A57" s="116"/>
      <c r="B57" s="114"/>
      <c r="C57" s="110"/>
      <c r="D57" s="110"/>
      <c r="E57" s="110"/>
      <c r="F57" s="357"/>
      <c r="G57" s="111"/>
      <c r="H57" s="111"/>
      <c r="I57" s="437"/>
      <c r="J57" s="470"/>
      <c r="K57" s="467">
        <f t="shared" si="3"/>
        <v>0</v>
      </c>
      <c r="L57" s="468">
        <f t="shared" si="4"/>
        <v>0</v>
      </c>
      <c r="N57" s="465">
        <f t="shared" si="5"/>
        <v>0</v>
      </c>
      <c r="P57" s="506"/>
      <c r="Q57" s="506"/>
    </row>
    <row r="58" spans="1:17" ht="17.25" customHeight="1">
      <c r="A58" s="116"/>
      <c r="B58" s="114"/>
      <c r="C58" s="110"/>
      <c r="D58" s="110"/>
      <c r="E58" s="110"/>
      <c r="F58" s="357"/>
      <c r="G58" s="111"/>
      <c r="H58" s="111"/>
      <c r="I58" s="437"/>
      <c r="J58" s="470"/>
      <c r="K58" s="467">
        <f aca="true" t="shared" si="6" ref="K58:K64">(I58*G58)/100</f>
        <v>0</v>
      </c>
      <c r="L58" s="468">
        <f aca="true" t="shared" si="7" ref="L58:L64">(I58*H58)/100</f>
        <v>0</v>
      </c>
      <c r="N58" s="447">
        <f aca="true" t="shared" si="8" ref="N58:N64">F58*I58</f>
        <v>0</v>
      </c>
      <c r="P58" s="506"/>
      <c r="Q58" s="506"/>
    </row>
    <row r="59" spans="1:17" ht="17.25" customHeight="1">
      <c r="A59" s="116"/>
      <c r="B59" s="114"/>
      <c r="C59" s="110"/>
      <c r="D59" s="110"/>
      <c r="E59" s="110"/>
      <c r="F59" s="357"/>
      <c r="G59" s="111"/>
      <c r="H59" s="111"/>
      <c r="I59" s="437"/>
      <c r="J59" s="470"/>
      <c r="K59" s="467">
        <f t="shared" si="6"/>
        <v>0</v>
      </c>
      <c r="L59" s="468">
        <f t="shared" si="7"/>
        <v>0</v>
      </c>
      <c r="N59" s="447">
        <f t="shared" si="8"/>
        <v>0</v>
      </c>
      <c r="P59" s="506"/>
      <c r="Q59" s="506"/>
    </row>
    <row r="60" spans="1:17" ht="17.25" customHeight="1">
      <c r="A60" s="116"/>
      <c r="B60" s="114"/>
      <c r="C60" s="110"/>
      <c r="D60" s="110"/>
      <c r="E60" s="110"/>
      <c r="F60" s="357"/>
      <c r="G60" s="111"/>
      <c r="H60" s="111"/>
      <c r="I60" s="437"/>
      <c r="J60" s="470"/>
      <c r="K60" s="467">
        <f t="shared" si="6"/>
        <v>0</v>
      </c>
      <c r="L60" s="468">
        <f t="shared" si="7"/>
        <v>0</v>
      </c>
      <c r="N60" s="447">
        <f t="shared" si="8"/>
        <v>0</v>
      </c>
      <c r="P60" s="506"/>
      <c r="Q60" s="506"/>
    </row>
    <row r="61" spans="1:17" ht="17.25" customHeight="1">
      <c r="A61" s="116"/>
      <c r="B61" s="114"/>
      <c r="C61" s="110"/>
      <c r="D61" s="110"/>
      <c r="E61" s="110"/>
      <c r="F61" s="357"/>
      <c r="G61" s="111"/>
      <c r="H61" s="111"/>
      <c r="I61" s="438"/>
      <c r="J61" s="469"/>
      <c r="K61" s="467">
        <f t="shared" si="6"/>
        <v>0</v>
      </c>
      <c r="L61" s="468">
        <f t="shared" si="7"/>
        <v>0</v>
      </c>
      <c r="N61" s="447">
        <f t="shared" si="8"/>
        <v>0</v>
      </c>
      <c r="P61" s="506"/>
      <c r="Q61" s="506"/>
    </row>
    <row r="62" spans="1:17" ht="17.25" customHeight="1">
      <c r="A62" s="116"/>
      <c r="B62" s="114"/>
      <c r="C62" s="110"/>
      <c r="D62" s="110"/>
      <c r="E62" s="110"/>
      <c r="F62" s="357"/>
      <c r="G62" s="111"/>
      <c r="H62" s="111"/>
      <c r="I62" s="439"/>
      <c r="J62" s="470"/>
      <c r="K62" s="467">
        <f t="shared" si="6"/>
        <v>0</v>
      </c>
      <c r="L62" s="468">
        <f t="shared" si="7"/>
        <v>0</v>
      </c>
      <c r="N62" s="447">
        <f t="shared" si="8"/>
        <v>0</v>
      </c>
      <c r="P62" s="506"/>
      <c r="Q62" s="506"/>
    </row>
    <row r="63" spans="1:17" ht="17.25" customHeight="1">
      <c r="A63" s="116"/>
      <c r="B63" s="114"/>
      <c r="C63" s="110"/>
      <c r="D63" s="110"/>
      <c r="E63" s="110"/>
      <c r="F63" s="357"/>
      <c r="G63" s="111"/>
      <c r="H63" s="111"/>
      <c r="I63" s="439"/>
      <c r="J63" s="470"/>
      <c r="K63" s="467">
        <f t="shared" si="6"/>
        <v>0</v>
      </c>
      <c r="L63" s="468">
        <f t="shared" si="7"/>
        <v>0</v>
      </c>
      <c r="N63" s="447">
        <f t="shared" si="8"/>
        <v>0</v>
      </c>
      <c r="P63" s="506"/>
      <c r="Q63" s="506"/>
    </row>
    <row r="64" spans="1:17" ht="17.25" customHeight="1" thickBot="1">
      <c r="A64" s="116"/>
      <c r="B64" s="114"/>
      <c r="C64" s="110"/>
      <c r="D64" s="110"/>
      <c r="E64" s="110"/>
      <c r="F64" s="357"/>
      <c r="G64" s="417"/>
      <c r="H64" s="417"/>
      <c r="I64" s="440"/>
      <c r="J64" s="470"/>
      <c r="K64" s="467">
        <f t="shared" si="6"/>
        <v>0</v>
      </c>
      <c r="L64" s="468">
        <f t="shared" si="7"/>
        <v>0</v>
      </c>
      <c r="N64" s="445">
        <f t="shared" si="8"/>
        <v>0</v>
      </c>
      <c r="P64" s="506"/>
      <c r="Q64" s="506"/>
    </row>
    <row r="65" spans="1:16" ht="17.25" customHeight="1" thickBot="1" thickTop="1">
      <c r="A65" s="116"/>
      <c r="B65" s="703" t="s">
        <v>279</v>
      </c>
      <c r="C65" s="704"/>
      <c r="D65" s="704"/>
      <c r="E65" s="704"/>
      <c r="F65" s="704"/>
      <c r="G65" s="704"/>
      <c r="H65" s="704"/>
      <c r="I65" s="705"/>
      <c r="J65" s="451"/>
      <c r="K65" s="431">
        <f>SUM(K41:K64)</f>
        <v>0</v>
      </c>
      <c r="L65" s="421">
        <f>SUM(L41:L64)</f>
        <v>0</v>
      </c>
      <c r="N65" s="461"/>
      <c r="P65" s="472"/>
    </row>
    <row r="66" spans="1:12" ht="17.25" customHeight="1" thickTop="1">
      <c r="A66" s="116"/>
      <c r="B66" s="126"/>
      <c r="C66" s="127"/>
      <c r="D66" s="127"/>
      <c r="E66" s="127"/>
      <c r="F66" s="128"/>
      <c r="G66" s="128"/>
      <c r="H66" s="128"/>
      <c r="I66" s="128"/>
      <c r="J66" s="129"/>
      <c r="K66" s="129"/>
      <c r="L66" s="129"/>
    </row>
    <row r="67" spans="1:12" ht="17.25" customHeight="1">
      <c r="A67" s="116"/>
      <c r="B67" s="747"/>
      <c r="C67" s="747"/>
      <c r="D67" s="747"/>
      <c r="E67" s="747"/>
      <c r="F67" s="747"/>
      <c r="G67" s="747"/>
      <c r="H67" s="747"/>
      <c r="I67" s="747"/>
      <c r="J67" s="747"/>
      <c r="K67" s="747"/>
      <c r="L67" s="747"/>
    </row>
    <row r="68" spans="1:12" ht="17.25" customHeight="1" thickBot="1">
      <c r="A68" s="116"/>
      <c r="B68" s="130"/>
      <c r="C68" s="131"/>
      <c r="D68" s="132"/>
      <c r="E68" s="131"/>
      <c r="F68" s="125"/>
      <c r="G68" s="125"/>
      <c r="H68" s="125"/>
      <c r="I68" s="125"/>
      <c r="J68" s="129"/>
      <c r="K68" s="129"/>
      <c r="L68" s="129"/>
    </row>
    <row r="69" spans="1:17" ht="17.25" customHeight="1" thickTop="1">
      <c r="A69" s="700" t="s">
        <v>133</v>
      </c>
      <c r="B69" s="699" t="s">
        <v>242</v>
      </c>
      <c r="C69" s="699" t="s">
        <v>48</v>
      </c>
      <c r="D69" s="699" t="s">
        <v>49</v>
      </c>
      <c r="E69" s="699" t="s">
        <v>50</v>
      </c>
      <c r="F69" s="699" t="s">
        <v>301</v>
      </c>
      <c r="G69" s="699" t="s">
        <v>51</v>
      </c>
      <c r="H69" s="706" t="s">
        <v>52</v>
      </c>
      <c r="I69" s="724" t="s">
        <v>280</v>
      </c>
      <c r="K69" s="749" t="s">
        <v>277</v>
      </c>
      <c r="L69" s="732" t="s">
        <v>278</v>
      </c>
      <c r="N69" s="740" t="s">
        <v>282</v>
      </c>
      <c r="P69" s="691" t="s">
        <v>305</v>
      </c>
      <c r="Q69" s="693" t="s">
        <v>309</v>
      </c>
    </row>
    <row r="70" spans="1:17" ht="17.25" customHeight="1">
      <c r="A70" s="701"/>
      <c r="B70" s="748"/>
      <c r="C70" s="707"/>
      <c r="D70" s="699"/>
      <c r="E70" s="699"/>
      <c r="F70" s="707"/>
      <c r="G70" s="699"/>
      <c r="H70" s="706"/>
      <c r="I70" s="725"/>
      <c r="K70" s="694"/>
      <c r="L70" s="695"/>
      <c r="N70" s="741"/>
      <c r="P70" s="692"/>
      <c r="Q70" s="692"/>
    </row>
    <row r="71" spans="1:17" ht="24" customHeight="1" thickBot="1">
      <c r="A71" s="701"/>
      <c r="B71" s="748"/>
      <c r="C71" s="707"/>
      <c r="D71" s="699"/>
      <c r="E71" s="699"/>
      <c r="F71" s="707"/>
      <c r="G71" s="699"/>
      <c r="H71" s="706"/>
      <c r="I71" s="726"/>
      <c r="K71" s="694"/>
      <c r="L71" s="695"/>
      <c r="N71" s="742"/>
      <c r="P71" s="692"/>
      <c r="Q71" s="692"/>
    </row>
    <row r="72" spans="1:17" ht="17.25" customHeight="1" thickBot="1" thickTop="1">
      <c r="A72" s="701"/>
      <c r="B72" s="422" t="s">
        <v>139</v>
      </c>
      <c r="C72" s="423"/>
      <c r="D72" s="423"/>
      <c r="E72" s="423"/>
      <c r="F72" s="423"/>
      <c r="G72" s="423"/>
      <c r="H72" s="423"/>
      <c r="I72" s="423"/>
      <c r="J72" s="455"/>
      <c r="K72" s="457"/>
      <c r="L72" s="458"/>
      <c r="N72" s="450">
        <f>SUM(N73:N77)/100</f>
        <v>0</v>
      </c>
      <c r="P72" s="730" t="s">
        <v>304</v>
      </c>
      <c r="Q72" s="731"/>
    </row>
    <row r="73" spans="1:17" ht="17.25" customHeight="1" thickTop="1">
      <c r="A73" s="701"/>
      <c r="B73" s="114"/>
      <c r="C73" s="387" t="s">
        <v>243</v>
      </c>
      <c r="D73" s="110"/>
      <c r="E73" s="110"/>
      <c r="F73" s="357"/>
      <c r="G73" s="112"/>
      <c r="H73" s="112"/>
      <c r="I73" s="436"/>
      <c r="J73" s="473"/>
      <c r="K73" s="474">
        <f>I73*G73/100</f>
        <v>0</v>
      </c>
      <c r="L73" s="475">
        <f>I73*H73/100</f>
        <v>0</v>
      </c>
      <c r="N73" s="465">
        <f>F73*I73</f>
        <v>0</v>
      </c>
      <c r="P73" s="506"/>
      <c r="Q73" s="504"/>
    </row>
    <row r="74" spans="1:17" ht="17.25" customHeight="1">
      <c r="A74" s="701"/>
      <c r="B74" s="114"/>
      <c r="C74" s="110"/>
      <c r="D74" s="110"/>
      <c r="E74" s="110"/>
      <c r="F74" s="357"/>
      <c r="G74" s="112"/>
      <c r="H74" s="436"/>
      <c r="I74" s="109"/>
      <c r="J74" s="463"/>
      <c r="K74" s="474">
        <f>I74*G74/100</f>
        <v>0</v>
      </c>
      <c r="L74" s="475">
        <f>I74*H74/100</f>
        <v>0</v>
      </c>
      <c r="N74" s="447">
        <f>F74*I74</f>
        <v>0</v>
      </c>
      <c r="P74" s="506"/>
      <c r="Q74" s="505"/>
    </row>
    <row r="75" spans="1:17" ht="17.25" customHeight="1">
      <c r="A75" s="701"/>
      <c r="B75" s="114"/>
      <c r="C75" s="110"/>
      <c r="D75" s="110"/>
      <c r="E75" s="110"/>
      <c r="F75" s="357"/>
      <c r="G75" s="112"/>
      <c r="H75" s="436"/>
      <c r="I75" s="109"/>
      <c r="J75" s="463"/>
      <c r="K75" s="474">
        <f>I75*G75/100</f>
        <v>0</v>
      </c>
      <c r="L75" s="475">
        <f>I75*H75/100</f>
        <v>0</v>
      </c>
      <c r="N75" s="447">
        <f>F75*I75</f>
        <v>0</v>
      </c>
      <c r="P75" s="506"/>
      <c r="Q75" s="505"/>
    </row>
    <row r="76" spans="1:17" ht="17.25" customHeight="1">
      <c r="A76" s="701"/>
      <c r="B76" s="114"/>
      <c r="C76" s="110"/>
      <c r="D76" s="110"/>
      <c r="E76" s="110"/>
      <c r="F76" s="357"/>
      <c r="G76" s="112"/>
      <c r="H76" s="436"/>
      <c r="I76" s="109"/>
      <c r="J76" s="463"/>
      <c r="K76" s="474">
        <f>I76*G76/100</f>
        <v>0</v>
      </c>
      <c r="L76" s="475">
        <f>I76*H76/100</f>
        <v>0</v>
      </c>
      <c r="N76" s="447">
        <f>F76*I76</f>
        <v>0</v>
      </c>
      <c r="P76" s="506"/>
      <c r="Q76" s="489"/>
    </row>
    <row r="77" spans="1:17" ht="17.25" customHeight="1" thickBot="1">
      <c r="A77" s="701"/>
      <c r="B77" s="114"/>
      <c r="C77" s="110"/>
      <c r="D77" s="110"/>
      <c r="E77" s="110"/>
      <c r="F77" s="357"/>
      <c r="G77" s="112"/>
      <c r="H77" s="436"/>
      <c r="I77" s="109"/>
      <c r="J77" s="463"/>
      <c r="K77" s="474">
        <f>I77*G77/100</f>
        <v>0</v>
      </c>
      <c r="L77" s="475">
        <f>I77*H77/100</f>
        <v>0</v>
      </c>
      <c r="N77" s="446">
        <f>F77*I77</f>
        <v>0</v>
      </c>
      <c r="P77" s="506"/>
      <c r="Q77" s="489"/>
    </row>
    <row r="78" spans="1:16" ht="17.25" customHeight="1" thickBot="1" thickTop="1">
      <c r="A78" s="702"/>
      <c r="B78" s="703" t="s">
        <v>46</v>
      </c>
      <c r="C78" s="704"/>
      <c r="D78" s="704"/>
      <c r="E78" s="704"/>
      <c r="F78" s="704"/>
      <c r="G78" s="704"/>
      <c r="H78" s="704"/>
      <c r="I78" s="705"/>
      <c r="J78" s="456"/>
      <c r="K78" s="459">
        <f>SUM(K73:K77)</f>
        <v>0</v>
      </c>
      <c r="L78" s="460">
        <f>SUM(L73:L77)</f>
        <v>0</v>
      </c>
      <c r="N78" s="464"/>
      <c r="P78" s="471"/>
    </row>
    <row r="79" spans="1:16" ht="17.25" customHeight="1" thickBot="1" thickTop="1">
      <c r="A79" s="126"/>
      <c r="B79" s="126"/>
      <c r="C79" s="126"/>
      <c r="D79" s="126"/>
      <c r="E79" s="126"/>
      <c r="F79" s="126"/>
      <c r="G79" s="126"/>
      <c r="H79" s="126"/>
      <c r="I79" s="126"/>
      <c r="J79" s="126"/>
      <c r="K79" s="126"/>
      <c r="L79" s="126"/>
      <c r="P79" s="471"/>
    </row>
    <row r="80" spans="1:16" ht="30.75" customHeight="1" thickBot="1">
      <c r="A80" s="126"/>
      <c r="B80" s="727" t="s">
        <v>333</v>
      </c>
      <c r="C80" s="728"/>
      <c r="D80" s="728"/>
      <c r="E80" s="728"/>
      <c r="F80" s="728"/>
      <c r="G80" s="728"/>
      <c r="H80" s="728"/>
      <c r="I80" s="729"/>
      <c r="J80" s="477"/>
      <c r="K80" s="113">
        <f>K31+K38+K65+K78</f>
        <v>0</v>
      </c>
      <c r="L80" s="113">
        <f>L31+L38+L65+L78</f>
        <v>0</v>
      </c>
      <c r="N80" s="547">
        <f>N14+N19+N28+N33+N40+N72</f>
        <v>0</v>
      </c>
      <c r="P80" s="471"/>
    </row>
    <row r="81" spans="1:12" ht="46.5" customHeight="1">
      <c r="A81" s="126"/>
      <c r="B81" s="318"/>
      <c r="C81" s="318"/>
      <c r="D81" s="318"/>
      <c r="E81" s="318"/>
      <c r="F81" s="319"/>
      <c r="G81" s="319"/>
      <c r="H81" s="319"/>
      <c r="I81" s="58"/>
      <c r="J81" s="58"/>
      <c r="K81" s="317"/>
      <c r="L81" s="58"/>
    </row>
    <row r="82" spans="1:14" ht="24.75" customHeight="1">
      <c r="A82" s="126"/>
      <c r="B82" s="318"/>
      <c r="C82" s="318"/>
      <c r="D82" s="318"/>
      <c r="E82" s="318"/>
      <c r="F82" s="319"/>
      <c r="G82" s="319"/>
      <c r="H82" s="319"/>
      <c r="I82" s="58"/>
      <c r="J82" s="723"/>
      <c r="K82" s="723"/>
      <c r="L82" s="723"/>
      <c r="M82" s="723"/>
      <c r="N82" s="723"/>
    </row>
    <row r="83" ht="30" customHeight="1"/>
    <row r="84" spans="1:16" ht="17.25" customHeight="1">
      <c r="A84" s="722" t="s">
        <v>281</v>
      </c>
      <c r="B84" s="722"/>
      <c r="C84" s="722"/>
      <c r="D84" s="722"/>
      <c r="E84" s="722"/>
      <c r="F84" s="722"/>
      <c r="G84" s="722"/>
      <c r="H84" s="722"/>
      <c r="I84" s="722"/>
      <c r="J84" s="722"/>
      <c r="K84" s="722"/>
      <c r="L84" s="722"/>
      <c r="M84" s="722"/>
      <c r="N84" s="722"/>
      <c r="O84" s="722"/>
      <c r="P84" s="722"/>
    </row>
    <row r="85" spans="1:16" ht="17.25" customHeight="1">
      <c r="A85" s="713"/>
      <c r="B85" s="714"/>
      <c r="C85" s="714"/>
      <c r="D85" s="714"/>
      <c r="E85" s="714"/>
      <c r="F85" s="714"/>
      <c r="G85" s="714"/>
      <c r="H85" s="714"/>
      <c r="I85" s="714"/>
      <c r="J85" s="714"/>
      <c r="K85" s="714"/>
      <c r="L85" s="714"/>
      <c r="M85" s="714"/>
      <c r="N85" s="714"/>
      <c r="O85" s="714"/>
      <c r="P85" s="715"/>
    </row>
    <row r="86" spans="1:16" ht="17.25" customHeight="1">
      <c r="A86" s="716"/>
      <c r="B86" s="717"/>
      <c r="C86" s="717"/>
      <c r="D86" s="717"/>
      <c r="E86" s="717"/>
      <c r="F86" s="717"/>
      <c r="G86" s="717"/>
      <c r="H86" s="717"/>
      <c r="I86" s="717"/>
      <c r="J86" s="717"/>
      <c r="K86" s="717"/>
      <c r="L86" s="717"/>
      <c r="M86" s="717"/>
      <c r="N86" s="717"/>
      <c r="O86" s="717"/>
      <c r="P86" s="718"/>
    </row>
    <row r="87" spans="1:16" ht="17.25" customHeight="1">
      <c r="A87" s="716"/>
      <c r="B87" s="717"/>
      <c r="C87" s="717"/>
      <c r="D87" s="717"/>
      <c r="E87" s="717"/>
      <c r="F87" s="717"/>
      <c r="G87" s="717"/>
      <c r="H87" s="717"/>
      <c r="I87" s="717"/>
      <c r="J87" s="717"/>
      <c r="K87" s="717"/>
      <c r="L87" s="717"/>
      <c r="M87" s="717"/>
      <c r="N87" s="717"/>
      <c r="O87" s="717"/>
      <c r="P87" s="718"/>
    </row>
    <row r="88" spans="1:16" ht="17.25" customHeight="1">
      <c r="A88" s="716"/>
      <c r="B88" s="717"/>
      <c r="C88" s="717"/>
      <c r="D88" s="717"/>
      <c r="E88" s="717"/>
      <c r="F88" s="717"/>
      <c r="G88" s="717"/>
      <c r="H88" s="717"/>
      <c r="I88" s="717"/>
      <c r="J88" s="717"/>
      <c r="K88" s="717"/>
      <c r="L88" s="717"/>
      <c r="M88" s="717"/>
      <c r="N88" s="717"/>
      <c r="O88" s="717"/>
      <c r="P88" s="718"/>
    </row>
    <row r="89" spans="1:16" ht="17.25" customHeight="1">
      <c r="A89" s="716"/>
      <c r="B89" s="717"/>
      <c r="C89" s="717"/>
      <c r="D89" s="717"/>
      <c r="E89" s="717"/>
      <c r="F89" s="717"/>
      <c r="G89" s="717"/>
      <c r="H89" s="717"/>
      <c r="I89" s="717"/>
      <c r="J89" s="717"/>
      <c r="K89" s="717"/>
      <c r="L89" s="717"/>
      <c r="M89" s="717"/>
      <c r="N89" s="717"/>
      <c r="O89" s="717"/>
      <c r="P89" s="718"/>
    </row>
    <row r="90" spans="1:16" ht="17.25" customHeight="1">
      <c r="A90" s="716"/>
      <c r="B90" s="717"/>
      <c r="C90" s="717"/>
      <c r="D90" s="717"/>
      <c r="E90" s="717"/>
      <c r="F90" s="717"/>
      <c r="G90" s="717"/>
      <c r="H90" s="717"/>
      <c r="I90" s="717"/>
      <c r="J90" s="717"/>
      <c r="K90" s="717"/>
      <c r="L90" s="717"/>
      <c r="M90" s="717"/>
      <c r="N90" s="717"/>
      <c r="O90" s="717"/>
      <c r="P90" s="718"/>
    </row>
    <row r="91" spans="1:16" ht="17.25" customHeight="1">
      <c r="A91" s="716"/>
      <c r="B91" s="717"/>
      <c r="C91" s="717"/>
      <c r="D91" s="717"/>
      <c r="E91" s="717"/>
      <c r="F91" s="717"/>
      <c r="G91" s="717"/>
      <c r="H91" s="717"/>
      <c r="I91" s="717"/>
      <c r="J91" s="717"/>
      <c r="K91" s="717"/>
      <c r="L91" s="717"/>
      <c r="M91" s="717"/>
      <c r="N91" s="717"/>
      <c r="O91" s="717"/>
      <c r="P91" s="718"/>
    </row>
    <row r="92" spans="1:16" ht="17.25" customHeight="1">
      <c r="A92" s="716"/>
      <c r="B92" s="717"/>
      <c r="C92" s="717"/>
      <c r="D92" s="717"/>
      <c r="E92" s="717"/>
      <c r="F92" s="717"/>
      <c r="G92" s="717"/>
      <c r="H92" s="717"/>
      <c r="I92" s="717"/>
      <c r="J92" s="717"/>
      <c r="K92" s="717"/>
      <c r="L92" s="717"/>
      <c r="M92" s="717"/>
      <c r="N92" s="717"/>
      <c r="O92" s="717"/>
      <c r="P92" s="718"/>
    </row>
    <row r="93" spans="1:16" ht="17.25" customHeight="1">
      <c r="A93" s="716"/>
      <c r="B93" s="717"/>
      <c r="C93" s="717"/>
      <c r="D93" s="717"/>
      <c r="E93" s="717"/>
      <c r="F93" s="717"/>
      <c r="G93" s="717"/>
      <c r="H93" s="717"/>
      <c r="I93" s="717"/>
      <c r="J93" s="717"/>
      <c r="K93" s="717"/>
      <c r="L93" s="717"/>
      <c r="M93" s="717"/>
      <c r="N93" s="717"/>
      <c r="O93" s="717"/>
      <c r="P93" s="718"/>
    </row>
    <row r="94" spans="1:16" ht="17.25" customHeight="1">
      <c r="A94" s="716"/>
      <c r="B94" s="717"/>
      <c r="C94" s="717"/>
      <c r="D94" s="717"/>
      <c r="E94" s="717"/>
      <c r="F94" s="717"/>
      <c r="G94" s="717"/>
      <c r="H94" s="717"/>
      <c r="I94" s="717"/>
      <c r="J94" s="717"/>
      <c r="K94" s="717"/>
      <c r="L94" s="717"/>
      <c r="M94" s="717"/>
      <c r="N94" s="717"/>
      <c r="O94" s="717"/>
      <c r="P94" s="718"/>
    </row>
    <row r="95" spans="1:16" ht="17.25" customHeight="1">
      <c r="A95" s="716"/>
      <c r="B95" s="717"/>
      <c r="C95" s="717"/>
      <c r="D95" s="717"/>
      <c r="E95" s="717"/>
      <c r="F95" s="717"/>
      <c r="G95" s="717"/>
      <c r="H95" s="717"/>
      <c r="I95" s="717"/>
      <c r="J95" s="717"/>
      <c r="K95" s="717"/>
      <c r="L95" s="717"/>
      <c r="M95" s="717"/>
      <c r="N95" s="717"/>
      <c r="O95" s="717"/>
      <c r="P95" s="718"/>
    </row>
    <row r="96" spans="1:16" ht="17.25" customHeight="1">
      <c r="A96" s="716"/>
      <c r="B96" s="717"/>
      <c r="C96" s="717"/>
      <c r="D96" s="717"/>
      <c r="E96" s="717"/>
      <c r="F96" s="717"/>
      <c r="G96" s="717"/>
      <c r="H96" s="717"/>
      <c r="I96" s="717"/>
      <c r="J96" s="717"/>
      <c r="K96" s="717"/>
      <c r="L96" s="717"/>
      <c r="M96" s="717"/>
      <c r="N96" s="717"/>
      <c r="O96" s="717"/>
      <c r="P96" s="718"/>
    </row>
    <row r="97" spans="1:16" ht="17.25" customHeight="1">
      <c r="A97" s="716"/>
      <c r="B97" s="717"/>
      <c r="C97" s="717"/>
      <c r="D97" s="717"/>
      <c r="E97" s="717"/>
      <c r="F97" s="717"/>
      <c r="G97" s="717"/>
      <c r="H97" s="717"/>
      <c r="I97" s="717"/>
      <c r="J97" s="717"/>
      <c r="K97" s="717"/>
      <c r="L97" s="717"/>
      <c r="M97" s="717"/>
      <c r="N97" s="717"/>
      <c r="O97" s="717"/>
      <c r="P97" s="718"/>
    </row>
    <row r="98" spans="1:16" ht="17.25" customHeight="1">
      <c r="A98" s="716"/>
      <c r="B98" s="717"/>
      <c r="C98" s="717"/>
      <c r="D98" s="717"/>
      <c r="E98" s="717"/>
      <c r="F98" s="717"/>
      <c r="G98" s="717"/>
      <c r="H98" s="717"/>
      <c r="I98" s="717"/>
      <c r="J98" s="717"/>
      <c r="K98" s="717"/>
      <c r="L98" s="717"/>
      <c r="M98" s="717"/>
      <c r="N98" s="717"/>
      <c r="O98" s="717"/>
      <c r="P98" s="718"/>
    </row>
    <row r="99" spans="1:16" ht="17.25" customHeight="1">
      <c r="A99" s="719"/>
      <c r="B99" s="720"/>
      <c r="C99" s="720"/>
      <c r="D99" s="720"/>
      <c r="E99" s="720"/>
      <c r="F99" s="720"/>
      <c r="G99" s="720"/>
      <c r="H99" s="720"/>
      <c r="I99" s="720"/>
      <c r="J99" s="720"/>
      <c r="K99" s="720"/>
      <c r="L99" s="720"/>
      <c r="M99" s="720"/>
      <c r="N99" s="720"/>
      <c r="O99" s="720"/>
      <c r="P99" s="721"/>
    </row>
  </sheetData>
  <sheetProtection password="C0FC" sheet="1" selectLockedCells="1"/>
  <protectedRanges>
    <protectedRange sqref="B41:H59" name="Plage2_3"/>
    <protectedRange sqref="C38:D38 B73:I73 I29 C31:D32 B32 I41:I60 P29:P31 H38:I38 H65:I65 N29:O30 H31 B20:I27 B15:I18 B29:H30 P39 P41:P65 B74:H77 P73:P80 Q29:Q30 Q41:Q64 Q73:Q75 P34:Q36 B34:I37 N15:Q18 N20:Q27 K15:L30" name="Plage1_2"/>
    <protectedRange sqref="B62:I64 B60:H61" name="Plage2_1_2"/>
  </protectedRanges>
  <mergeCells count="52">
    <mergeCell ref="N69:N71"/>
    <mergeCell ref="N10:N13"/>
    <mergeCell ref="B10:J10"/>
    <mergeCell ref="E11:E13"/>
    <mergeCell ref="G11:G13"/>
    <mergeCell ref="F11:F13"/>
    <mergeCell ref="B67:L67"/>
    <mergeCell ref="B69:B71"/>
    <mergeCell ref="B65:I65"/>
    <mergeCell ref="K69:K71"/>
    <mergeCell ref="L69:L71"/>
    <mergeCell ref="I11:I13"/>
    <mergeCell ref="C11:C13"/>
    <mergeCell ref="D11:D13"/>
    <mergeCell ref="R14:R18"/>
    <mergeCell ref="R19:R27"/>
    <mergeCell ref="R28:R30"/>
    <mergeCell ref="B31:I31"/>
    <mergeCell ref="B38:I38"/>
    <mergeCell ref="E69:E71"/>
    <mergeCell ref="A85:P99"/>
    <mergeCell ref="A84:P84"/>
    <mergeCell ref="J82:N82"/>
    <mergeCell ref="I69:I71"/>
    <mergeCell ref="B80:I80"/>
    <mergeCell ref="P72:Q72"/>
    <mergeCell ref="P69:P71"/>
    <mergeCell ref="G69:G71"/>
    <mergeCell ref="C69:C71"/>
    <mergeCell ref="Q69:Q71"/>
    <mergeCell ref="A69:A78"/>
    <mergeCell ref="B78:I78"/>
    <mergeCell ref="H69:H71"/>
    <mergeCell ref="D69:D71"/>
    <mergeCell ref="F69:F71"/>
    <mergeCell ref="A1:Q1"/>
    <mergeCell ref="A3:Q4"/>
    <mergeCell ref="A5:Q5"/>
    <mergeCell ref="A7:Q7"/>
    <mergeCell ref="P14:Q14"/>
    <mergeCell ref="Q10:Q13"/>
    <mergeCell ref="K11:K13"/>
    <mergeCell ref="L11:L13"/>
    <mergeCell ref="K10:L10"/>
    <mergeCell ref="A9:J9"/>
    <mergeCell ref="B11:B13"/>
    <mergeCell ref="A14:A31"/>
    <mergeCell ref="B14:I14"/>
    <mergeCell ref="B19:I19"/>
    <mergeCell ref="B28:I28"/>
    <mergeCell ref="H11:H13"/>
    <mergeCell ref="P10:P13"/>
  </mergeCells>
  <conditionalFormatting sqref="R14 R19 R28">
    <cfRule type="cellIs" priority="1" dxfId="4" operator="equal">
      <formula>"attention proratisation à faire onglet 4"</formula>
    </cfRule>
    <cfRule type="cellIs" priority="2" dxfId="5" operator="equal">
      <formula>"ETP ok"</formula>
    </cfRule>
  </conditionalFormatting>
  <printOptions horizontalCentered="1"/>
  <pageMargins left="0" right="0" top="0.3937007874015748" bottom="0.3937007874015748" header="0" footer="0"/>
  <pageSetup fitToHeight="3" horizontalDpi="600" verticalDpi="600" orientation="landscape" paperSize="9" scale="68" r:id="rId3"/>
  <rowBreaks count="2" manualBreakCount="2">
    <brk id="38" max="17" man="1"/>
    <brk id="66" max="17" man="1"/>
  </rowBreaks>
  <legacyDrawing r:id="rId2"/>
</worksheet>
</file>

<file path=xl/worksheets/sheet5.xml><?xml version="1.0" encoding="utf-8"?>
<worksheet xmlns="http://schemas.openxmlformats.org/spreadsheetml/2006/main" xmlns:r="http://schemas.openxmlformats.org/officeDocument/2006/relationships">
  <sheetPr codeName="Feuil4">
    <pageSetUpPr fitToPage="1"/>
  </sheetPr>
  <dimension ref="A1:GU59"/>
  <sheetViews>
    <sheetView showGridLines="0" showZeros="0" zoomScale="80" zoomScaleNormal="80" zoomScalePageLayoutView="0" workbookViewId="0" topLeftCell="A1">
      <selection activeCell="F18" sqref="F18"/>
    </sheetView>
  </sheetViews>
  <sheetFormatPr defaultColWidth="11.421875" defaultRowHeight="15"/>
  <cols>
    <col min="1" max="1" width="13.140625" style="38" customWidth="1"/>
    <col min="2" max="2" width="45.7109375" style="38" customWidth="1"/>
    <col min="3" max="3" width="21.7109375" style="38" customWidth="1"/>
    <col min="4" max="4" width="10.421875" style="36" customWidth="1"/>
    <col min="5" max="5" width="15.140625" style="39" customWidth="1"/>
    <col min="6" max="6" width="47.28125" style="39" customWidth="1"/>
    <col min="7" max="7" width="21.7109375" style="39" customWidth="1"/>
    <col min="8" max="8" width="11.421875" style="42" customWidth="1"/>
    <col min="9" max="202" width="11.421875" style="39" customWidth="1"/>
    <col min="203" max="16384" width="11.421875" style="38" customWidth="1"/>
  </cols>
  <sheetData>
    <row r="1" spans="1:7" ht="15">
      <c r="A1" s="765" t="s">
        <v>0</v>
      </c>
      <c r="B1" s="766"/>
      <c r="C1" s="766"/>
      <c r="D1" s="766"/>
      <c r="E1" s="766"/>
      <c r="F1" s="766"/>
      <c r="G1" s="766"/>
    </row>
    <row r="2" ht="14.25"/>
    <row r="3" spans="1:7" ht="23.25">
      <c r="A3" s="675" t="s">
        <v>147</v>
      </c>
      <c r="B3" s="675"/>
      <c r="C3" s="675"/>
      <c r="D3" s="675"/>
      <c r="E3" s="675"/>
      <c r="F3" s="675"/>
      <c r="G3" s="675"/>
    </row>
    <row r="4" spans="4:7" s="39" customFormat="1" ht="39" customHeight="1">
      <c r="D4" s="42"/>
      <c r="G4" s="40"/>
    </row>
    <row r="5" spans="1:7" ht="27.75" customHeight="1">
      <c r="A5" s="771" t="str">
        <f>"COMPTE DE RÉSULTAT DE LA  STRUCTURE du 01/01/"&amp;'1 - Identification'!A2&amp;" au 31/12/"&amp;'1 - Identification'!A2</f>
        <v>COMPTE DE RÉSULTAT DE LA  STRUCTURE du 01/01/2020 au 31/12/2020</v>
      </c>
      <c r="B5" s="771"/>
      <c r="C5" s="771"/>
      <c r="D5" s="771"/>
      <c r="E5" s="771"/>
      <c r="F5" s="771"/>
      <c r="G5" s="771"/>
    </row>
    <row r="6" spans="2:7" ht="15.75">
      <c r="B6" s="106"/>
      <c r="C6" s="106"/>
      <c r="D6" s="106"/>
      <c r="E6" s="106"/>
      <c r="F6" s="106"/>
      <c r="G6" s="106"/>
    </row>
    <row r="7" ht="14.25"/>
    <row r="8" spans="2:6" ht="31.5" customHeight="1">
      <c r="B8" s="359" t="s">
        <v>235</v>
      </c>
      <c r="C8" s="102"/>
      <c r="D8" s="103"/>
      <c r="E8" s="104"/>
      <c r="F8" s="105" t="s">
        <v>21</v>
      </c>
    </row>
    <row r="9" ht="14.25"/>
    <row r="10" spans="6:7" ht="7.5" customHeight="1" thickBot="1">
      <c r="F10" s="106"/>
      <c r="G10" s="106"/>
    </row>
    <row r="11" spans="1:7" ht="18.75" customHeight="1">
      <c r="A11" s="767" t="s">
        <v>157</v>
      </c>
      <c r="B11" s="769" t="s">
        <v>156</v>
      </c>
      <c r="C11" s="773" t="s">
        <v>22</v>
      </c>
      <c r="D11" s="107"/>
      <c r="E11" s="767" t="s">
        <v>157</v>
      </c>
      <c r="F11" s="750" t="s">
        <v>156</v>
      </c>
      <c r="G11" s="752" t="s">
        <v>23</v>
      </c>
    </row>
    <row r="12" spans="1:7" ht="15" customHeight="1" thickBot="1">
      <c r="A12" s="768"/>
      <c r="B12" s="770"/>
      <c r="C12" s="775"/>
      <c r="D12" s="107"/>
      <c r="E12" s="768"/>
      <c r="F12" s="751"/>
      <c r="G12" s="753"/>
    </row>
    <row r="13" spans="1:203" s="55" customFormat="1" ht="19.5" customHeight="1" thickBot="1">
      <c r="A13" s="60">
        <v>60</v>
      </c>
      <c r="B13" s="79" t="s">
        <v>56</v>
      </c>
      <c r="C13" s="388"/>
      <c r="D13" s="152"/>
      <c r="E13" s="60">
        <v>70</v>
      </c>
      <c r="F13" s="60" t="s">
        <v>116</v>
      </c>
      <c r="G13" s="390"/>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2" s="36" customFormat="1" ht="19.5" customHeight="1" thickBot="1">
      <c r="A14" s="67">
        <v>61</v>
      </c>
      <c r="B14" s="78" t="s">
        <v>59</v>
      </c>
      <c r="C14" s="389"/>
      <c r="D14" s="152"/>
      <c r="E14" s="142"/>
      <c r="F14" s="142"/>
      <c r="G14" s="149"/>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2" s="36" customFormat="1" ht="19.5" customHeight="1" thickBot="1">
      <c r="A15" s="60">
        <v>62</v>
      </c>
      <c r="B15" s="79" t="s">
        <v>70</v>
      </c>
      <c r="C15" s="388"/>
      <c r="D15" s="152"/>
      <c r="E15" s="143"/>
      <c r="F15" s="143"/>
      <c r="G15" s="150"/>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2" s="36" customFormat="1" ht="19.5" customHeight="1" thickBot="1">
      <c r="A16" s="67">
        <v>63</v>
      </c>
      <c r="B16" s="78" t="s">
        <v>80</v>
      </c>
      <c r="C16" s="389"/>
      <c r="D16" s="152"/>
      <c r="E16" s="144"/>
      <c r="F16" s="144"/>
      <c r="G16" s="151"/>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19.5" customHeight="1" thickBot="1">
      <c r="A17" s="60">
        <v>64</v>
      </c>
      <c r="B17" s="79" t="s">
        <v>91</v>
      </c>
      <c r="C17" s="388"/>
      <c r="D17" s="152"/>
      <c r="E17" s="60">
        <v>74</v>
      </c>
      <c r="F17" s="60" t="s">
        <v>107</v>
      </c>
      <c r="G17" s="390"/>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19.5" customHeight="1" thickBot="1">
      <c r="A18" s="67">
        <v>65</v>
      </c>
      <c r="B18" s="78" t="s">
        <v>92</v>
      </c>
      <c r="C18" s="389"/>
      <c r="D18" s="153"/>
      <c r="E18" s="60">
        <v>75</v>
      </c>
      <c r="F18" s="60" t="s">
        <v>106</v>
      </c>
      <c r="G18" s="390"/>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19.5" customHeight="1" thickBot="1">
      <c r="A19" s="60">
        <v>66</v>
      </c>
      <c r="B19" s="79" t="s">
        <v>93</v>
      </c>
      <c r="C19" s="388"/>
      <c r="D19" s="153"/>
      <c r="E19" s="67">
        <v>76</v>
      </c>
      <c r="F19" s="67" t="s">
        <v>105</v>
      </c>
      <c r="G19" s="39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19.5" customHeight="1" thickBot="1">
      <c r="A20" s="67">
        <v>67</v>
      </c>
      <c r="B20" s="78" t="s">
        <v>94</v>
      </c>
      <c r="C20" s="389"/>
      <c r="D20" s="153"/>
      <c r="E20" s="60">
        <v>77</v>
      </c>
      <c r="F20" s="60" t="s">
        <v>104</v>
      </c>
      <c r="G20" s="390"/>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c r="A21" s="60">
        <v>68</v>
      </c>
      <c r="B21" s="81" t="s">
        <v>166</v>
      </c>
      <c r="C21" s="388"/>
      <c r="D21" s="152"/>
      <c r="E21" s="60">
        <v>78</v>
      </c>
      <c r="F21" s="60" t="s">
        <v>103</v>
      </c>
      <c r="G21" s="39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19.5" customHeight="1" thickBot="1">
      <c r="A22" s="80">
        <v>69</v>
      </c>
      <c r="B22" s="78" t="s">
        <v>97</v>
      </c>
      <c r="C22" s="389"/>
      <c r="D22" s="57"/>
      <c r="E22" s="67">
        <v>79</v>
      </c>
      <c r="F22" s="67" t="s">
        <v>102</v>
      </c>
      <c r="G22" s="393"/>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c r="A23" s="757" t="s">
        <v>98</v>
      </c>
      <c r="B23" s="758"/>
      <c r="C23" s="154">
        <f>C13+C14+C15+C16+C17+C18+C19+C20+C21+C22</f>
        <v>0</v>
      </c>
      <c r="D23" s="152"/>
      <c r="E23" s="757" t="s">
        <v>98</v>
      </c>
      <c r="F23" s="764"/>
      <c r="G23" s="155">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c r="A24" s="65">
        <v>86</v>
      </c>
      <c r="B24" s="66" t="s">
        <v>99</v>
      </c>
      <c r="C24" s="389"/>
      <c r="D24" s="152"/>
      <c r="E24" s="67">
        <v>87</v>
      </c>
      <c r="F24" s="64" t="s">
        <v>100</v>
      </c>
      <c r="G24" s="394"/>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c r="A25" s="759" t="s">
        <v>22</v>
      </c>
      <c r="B25" s="760"/>
      <c r="C25" s="154">
        <f>C23+C24</f>
        <v>0</v>
      </c>
      <c r="D25" s="152"/>
      <c r="E25" s="759" t="s">
        <v>137</v>
      </c>
      <c r="F25" s="760"/>
      <c r="G25" s="154">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2:7" ht="29.25" customHeight="1">
      <c r="B26" s="522" t="s">
        <v>328</v>
      </c>
      <c r="C26" s="519">
        <f>IF(C25-G25&gt;0,C25-G25,"")</f>
      </c>
      <c r="D26" s="59"/>
      <c r="F26" s="521" t="s">
        <v>329</v>
      </c>
      <c r="G26" s="520">
        <f>IF(G25-C25&gt;0,G25-C25,"")</f>
      </c>
    </row>
    <row r="27" ht="14.25">
      <c r="D27" s="59"/>
    </row>
    <row r="28" ht="14.25">
      <c r="D28" s="59"/>
    </row>
    <row r="29" spans="1:7" ht="18">
      <c r="A29" s="62"/>
      <c r="B29" s="62"/>
      <c r="C29" s="62"/>
      <c r="D29" s="63"/>
      <c r="E29" s="754" t="s">
        <v>205</v>
      </c>
      <c r="F29" s="755"/>
      <c r="G29" s="756"/>
    </row>
    <row r="30" spans="1:7" ht="33" customHeight="1">
      <c r="A30" s="62"/>
      <c r="B30" s="62"/>
      <c r="C30" s="62"/>
      <c r="D30" s="63"/>
      <c r="E30" s="761" t="s">
        <v>307</v>
      </c>
      <c r="F30" s="762"/>
      <c r="G30" s="763"/>
    </row>
    <row r="31" spans="1:5" ht="7.5" customHeight="1">
      <c r="A31" s="62"/>
      <c r="B31" s="62"/>
      <c r="C31" s="62"/>
      <c r="D31" s="63"/>
      <c r="E31" s="62"/>
    </row>
    <row r="32" spans="1:5" ht="8.25" customHeight="1" thickBot="1">
      <c r="A32" s="62"/>
      <c r="B32" s="62"/>
      <c r="C32" s="62"/>
      <c r="D32" s="63"/>
      <c r="E32" s="62"/>
    </row>
    <row r="33" spans="4:7" ht="14.25" customHeight="1">
      <c r="D33" s="59"/>
      <c r="E33" s="750" t="s">
        <v>157</v>
      </c>
      <c r="F33" s="750" t="s">
        <v>156</v>
      </c>
      <c r="G33" s="773" t="s">
        <v>23</v>
      </c>
    </row>
    <row r="34" spans="4:7" ht="15" customHeight="1" thickBot="1">
      <c r="D34" s="59"/>
      <c r="E34" s="772"/>
      <c r="F34" s="772"/>
      <c r="G34" s="774"/>
    </row>
    <row r="35" spans="4:7" ht="19.5" customHeight="1">
      <c r="D35" s="59"/>
      <c r="E35" s="395" t="s">
        <v>233</v>
      </c>
      <c r="F35" s="396" t="s">
        <v>121</v>
      </c>
      <c r="G35" s="400"/>
    </row>
    <row r="36" spans="4:7" ht="19.5" customHeight="1">
      <c r="D36" s="59"/>
      <c r="E36" s="133" t="s">
        <v>234</v>
      </c>
      <c r="F36" s="145" t="s">
        <v>121</v>
      </c>
      <c r="G36" s="397"/>
    </row>
    <row r="37" spans="4:7" ht="19.5" customHeight="1">
      <c r="D37" s="59"/>
      <c r="E37" s="133" t="s">
        <v>158</v>
      </c>
      <c r="F37" s="134" t="s">
        <v>165</v>
      </c>
      <c r="G37" s="397"/>
    </row>
    <row r="38" spans="4:7" ht="19.5" customHeight="1">
      <c r="D38" s="59"/>
      <c r="E38" s="133" t="s">
        <v>159</v>
      </c>
      <c r="F38" s="134" t="s">
        <v>168</v>
      </c>
      <c r="G38" s="397"/>
    </row>
    <row r="39" spans="4:7" ht="19.5" customHeight="1">
      <c r="D39" s="59"/>
      <c r="E39" s="133" t="s">
        <v>160</v>
      </c>
      <c r="F39" s="135" t="s">
        <v>167</v>
      </c>
      <c r="G39" s="397"/>
    </row>
    <row r="40" spans="4:7" ht="19.5" customHeight="1">
      <c r="D40" s="59"/>
      <c r="E40" s="133" t="s">
        <v>161</v>
      </c>
      <c r="F40" s="135" t="s">
        <v>169</v>
      </c>
      <c r="G40" s="397"/>
    </row>
    <row r="41" spans="4:7" ht="19.5" customHeight="1">
      <c r="D41" s="59"/>
      <c r="E41" s="133" t="s">
        <v>162</v>
      </c>
      <c r="F41" s="135" t="s">
        <v>164</v>
      </c>
      <c r="G41" s="397"/>
    </row>
    <row r="42" spans="4:7" ht="19.5" customHeight="1">
      <c r="D42" s="59"/>
      <c r="E42" s="133" t="s">
        <v>163</v>
      </c>
      <c r="F42" s="135" t="s">
        <v>170</v>
      </c>
      <c r="G42" s="397"/>
    </row>
    <row r="43" spans="4:7" ht="19.5" customHeight="1">
      <c r="D43" s="59"/>
      <c r="E43" s="133" t="s">
        <v>338</v>
      </c>
      <c r="F43" s="135" t="s">
        <v>337</v>
      </c>
      <c r="G43" s="397"/>
    </row>
    <row r="44" spans="4:7" ht="31.5" customHeight="1">
      <c r="D44" s="59"/>
      <c r="E44" s="136">
        <v>70641</v>
      </c>
      <c r="F44" s="137" t="s">
        <v>120</v>
      </c>
      <c r="G44" s="397"/>
    </row>
    <row r="45" spans="5:7" ht="30.75" customHeight="1">
      <c r="E45" s="136">
        <v>70642</v>
      </c>
      <c r="F45" s="137" t="s">
        <v>119</v>
      </c>
      <c r="G45" s="397"/>
    </row>
    <row r="46" spans="5:7" ht="19.5" customHeight="1">
      <c r="E46" s="136">
        <v>707</v>
      </c>
      <c r="F46" s="135" t="s">
        <v>118</v>
      </c>
      <c r="G46" s="397"/>
    </row>
    <row r="47" spans="5:7" ht="19.5" customHeight="1" thickBot="1">
      <c r="E47" s="158">
        <v>708</v>
      </c>
      <c r="F47" s="159" t="s">
        <v>117</v>
      </c>
      <c r="G47" s="398"/>
    </row>
    <row r="48" spans="5:7" ht="19.5" customHeight="1" thickBot="1">
      <c r="E48" s="156">
        <v>70</v>
      </c>
      <c r="F48" s="156" t="s">
        <v>116</v>
      </c>
      <c r="G48" s="157"/>
    </row>
    <row r="49" spans="5:10" ht="19.5" customHeight="1">
      <c r="E49" s="160">
        <v>741</v>
      </c>
      <c r="F49" s="161" t="s">
        <v>115</v>
      </c>
      <c r="G49" s="399"/>
      <c r="J49" s="78"/>
    </row>
    <row r="50" spans="5:7" ht="19.5" customHeight="1">
      <c r="E50" s="138">
        <v>742</v>
      </c>
      <c r="F50" s="146" t="s">
        <v>114</v>
      </c>
      <c r="G50" s="397"/>
    </row>
    <row r="51" spans="5:7" ht="19.5" customHeight="1">
      <c r="E51" s="138">
        <v>743</v>
      </c>
      <c r="F51" s="146" t="s">
        <v>113</v>
      </c>
      <c r="G51" s="397"/>
    </row>
    <row r="52" spans="5:7" ht="19.5" customHeight="1">
      <c r="E52" s="138">
        <v>744</v>
      </c>
      <c r="F52" s="146" t="s">
        <v>112</v>
      </c>
      <c r="G52" s="397"/>
    </row>
    <row r="53" spans="5:7" ht="35.25" customHeight="1">
      <c r="E53" s="138">
        <v>7451</v>
      </c>
      <c r="F53" s="146" t="s">
        <v>111</v>
      </c>
      <c r="G53" s="397"/>
    </row>
    <row r="54" spans="5:7" ht="19.5" customHeight="1">
      <c r="E54" s="138">
        <v>7452</v>
      </c>
      <c r="F54" s="147" t="s">
        <v>110</v>
      </c>
      <c r="G54" s="397"/>
    </row>
    <row r="55" spans="5:7" ht="19.5" customHeight="1">
      <c r="E55" s="138">
        <v>746</v>
      </c>
      <c r="F55" s="146" t="s">
        <v>109</v>
      </c>
      <c r="G55" s="397"/>
    </row>
    <row r="56" spans="5:7" ht="19.5" customHeight="1">
      <c r="E56" s="138">
        <v>747</v>
      </c>
      <c r="F56" s="147" t="s">
        <v>108</v>
      </c>
      <c r="G56" s="397"/>
    </row>
    <row r="57" spans="5:7" ht="19.5" customHeight="1">
      <c r="E57" s="138" t="s">
        <v>171</v>
      </c>
      <c r="F57" s="148" t="s">
        <v>173</v>
      </c>
      <c r="G57" s="397"/>
    </row>
    <row r="58" spans="5:7" ht="19.5" customHeight="1" thickBot="1">
      <c r="E58" s="162" t="s">
        <v>172</v>
      </c>
      <c r="F58" s="163" t="s">
        <v>174</v>
      </c>
      <c r="G58" s="398"/>
    </row>
    <row r="59" spans="5:7" ht="19.5" customHeight="1" thickBot="1">
      <c r="E59" s="156">
        <v>74</v>
      </c>
      <c r="F59" s="156" t="s">
        <v>107</v>
      </c>
      <c r="G59" s="157"/>
    </row>
  </sheetData>
  <sheetProtection password="C0FC" sheet="1" objects="1" scenario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priority="1" dxfId="4" operator="equal">
      <formula>"attention les cptes 86 et 87 ne st pas équilibrés"</formula>
    </cfRule>
    <cfRule type="cellIs" priority="2" dxfId="6" operator="equal">
      <formula>"ok"</formula>
    </cfRule>
  </conditionalFormatting>
  <printOptions horizontalCentered="1"/>
  <pageMargins left="0" right="0" top="0.3937007874015748" bottom="0.3937007874015748" header="0" footer="0"/>
  <pageSetup fitToHeight="1" fitToWidth="1" horizontalDpi="600" verticalDpi="600" orientation="portrait" paperSize="9" scale="60" r:id="rId3"/>
  <legacyDrawing r:id="rId2"/>
</worksheet>
</file>

<file path=xl/worksheets/sheet6.xml><?xml version="1.0" encoding="utf-8"?>
<worksheet xmlns="http://schemas.openxmlformats.org/spreadsheetml/2006/main" xmlns:r="http://schemas.openxmlformats.org/officeDocument/2006/relationships">
  <sheetPr codeName="Feuil6">
    <pageSetUpPr fitToPage="1"/>
  </sheetPr>
  <dimension ref="A1:IV45"/>
  <sheetViews>
    <sheetView showGridLines="0" zoomScale="70" zoomScaleNormal="70" zoomScaleSheetLayoutView="100" zoomScalePageLayoutView="0" workbookViewId="0" topLeftCell="A1">
      <selection activeCell="A1" sqref="A1:G1"/>
    </sheetView>
  </sheetViews>
  <sheetFormatPr defaultColWidth="11.421875" defaultRowHeight="15"/>
  <cols>
    <col min="1" max="1" width="13.7109375" style="38" customWidth="1"/>
    <col min="2" max="2" width="37.421875" style="38" customWidth="1"/>
    <col min="3" max="3" width="18.7109375" style="38" customWidth="1"/>
    <col min="4" max="6" width="18.7109375" style="39" customWidth="1"/>
    <col min="7" max="7" width="20.00390625" style="42" customWidth="1"/>
    <col min="8" max="16384" width="11.421875" style="42" customWidth="1"/>
  </cols>
  <sheetData>
    <row r="1" spans="1:7" ht="25.5" customHeight="1">
      <c r="A1" s="778" t="s">
        <v>0</v>
      </c>
      <c r="B1" s="779"/>
      <c r="C1" s="779"/>
      <c r="D1" s="779"/>
      <c r="E1" s="779"/>
      <c r="F1" s="779"/>
      <c r="G1" s="779"/>
    </row>
    <row r="3" spans="1:7" ht="23.25">
      <c r="A3" s="675" t="s">
        <v>42</v>
      </c>
      <c r="B3" s="675"/>
      <c r="C3" s="675"/>
      <c r="D3" s="675"/>
      <c r="E3" s="675"/>
      <c r="F3" s="675"/>
      <c r="G3" s="675"/>
    </row>
    <row r="4" ht="36.75" customHeight="1"/>
    <row r="5" spans="1:7" ht="41.25" customHeight="1">
      <c r="A5" s="783" t="str">
        <f>"DONNEES FINANCIERES RÉELLES "&amp;'1 - Identification'!A2&amp;" RETENUES POUR LA FONCTION PILOTAGE 
( cf onglet 8 - Table des comptes )"</f>
        <v>DONNEES FINANCIERES RÉELLES 2020 RETENUES POUR LA FONCTION PILOTAGE 
( cf onglet 8 - Table des comptes )</v>
      </c>
      <c r="B5" s="783"/>
      <c r="C5" s="783"/>
      <c r="D5" s="783"/>
      <c r="E5" s="783"/>
      <c r="F5" s="783"/>
      <c r="G5" s="783"/>
    </row>
    <row r="6" spans="5:6" ht="15.75">
      <c r="E6" s="106"/>
      <c r="F6" s="106"/>
    </row>
    <row r="7" spans="1:7" ht="31.5" customHeight="1">
      <c r="A7" s="780" t="s">
        <v>244</v>
      </c>
      <c r="B7" s="780"/>
      <c r="C7" s="780"/>
      <c r="D7" s="780"/>
      <c r="E7" s="780"/>
      <c r="F7" s="780"/>
      <c r="G7" s="780"/>
    </row>
    <row r="8" spans="5:6" ht="15.75">
      <c r="E8" s="106"/>
      <c r="F8" s="106"/>
    </row>
    <row r="9" ht="56.25" customHeight="1" thickBot="1"/>
    <row r="10" spans="1:7" ht="32.25" customHeight="1" thickBot="1">
      <c r="A10" s="93"/>
      <c r="B10" s="776" t="s">
        <v>53</v>
      </c>
      <c r="C10" s="776"/>
      <c r="D10" s="776"/>
      <c r="E10" s="776"/>
      <c r="F10" s="776"/>
      <c r="G10" s="777"/>
    </row>
    <row r="11" spans="1:7" ht="14.25">
      <c r="A11" s="773" t="s">
        <v>157</v>
      </c>
      <c r="B11" s="786" t="s">
        <v>20</v>
      </c>
      <c r="C11" s="781" t="s">
        <v>236</v>
      </c>
      <c r="D11" s="781" t="s">
        <v>151</v>
      </c>
      <c r="E11" s="781" t="s">
        <v>140</v>
      </c>
      <c r="F11" s="781" t="s">
        <v>141</v>
      </c>
      <c r="G11" s="788" t="s">
        <v>39</v>
      </c>
    </row>
    <row r="12" spans="1:7" ht="14.25">
      <c r="A12" s="785"/>
      <c r="B12" s="787"/>
      <c r="C12" s="782"/>
      <c r="D12" s="782"/>
      <c r="E12" s="782"/>
      <c r="F12" s="782"/>
      <c r="G12" s="787"/>
    </row>
    <row r="13" spans="1:7" ht="19.5" customHeight="1">
      <c r="A13" s="168">
        <v>617</v>
      </c>
      <c r="B13" s="140" t="s">
        <v>57</v>
      </c>
      <c r="C13" s="286"/>
      <c r="D13" s="286"/>
      <c r="E13" s="286"/>
      <c r="F13" s="286"/>
      <c r="G13" s="306">
        <f>SUM(C13:F13)</f>
        <v>0</v>
      </c>
    </row>
    <row r="14" spans="1:7" ht="19.5" customHeight="1">
      <c r="A14" s="169" t="s">
        <v>177</v>
      </c>
      <c r="B14" s="170" t="s">
        <v>58</v>
      </c>
      <c r="C14" s="287"/>
      <c r="D14" s="287"/>
      <c r="E14" s="287"/>
      <c r="F14" s="287"/>
      <c r="G14" s="306">
        <f>SUM(C14:F14)</f>
        <v>0</v>
      </c>
    </row>
    <row r="15" spans="1:7" ht="19.5" customHeight="1" thickBot="1">
      <c r="A15" s="169" t="s">
        <v>264</v>
      </c>
      <c r="B15" s="170" t="s">
        <v>69</v>
      </c>
      <c r="C15" s="293"/>
      <c r="D15" s="293"/>
      <c r="E15" s="293"/>
      <c r="F15" s="287"/>
      <c r="G15" s="306">
        <f>SUM(C15:F15)</f>
        <v>0</v>
      </c>
    </row>
    <row r="16" spans="1:7" ht="19.5" customHeight="1" thickBot="1">
      <c r="A16" s="184">
        <v>61</v>
      </c>
      <c r="B16" s="185" t="s">
        <v>59</v>
      </c>
      <c r="C16" s="304">
        <f>SUM(C13:C15)</f>
        <v>0</v>
      </c>
      <c r="D16" s="304">
        <f>SUM(D13:D15)</f>
        <v>0</v>
      </c>
      <c r="E16" s="304">
        <f>SUM(E13:E15)</f>
        <v>0</v>
      </c>
      <c r="F16" s="304">
        <f>SUM(F13:F15)</f>
        <v>0</v>
      </c>
      <c r="G16" s="305">
        <f>SUM(C16:F16)</f>
        <v>0</v>
      </c>
    </row>
    <row r="17" spans="1:7" ht="27.75" customHeight="1">
      <c r="A17" s="171">
        <v>621</v>
      </c>
      <c r="B17" s="172" t="s">
        <v>60</v>
      </c>
      <c r="C17" s="289"/>
      <c r="D17" s="289"/>
      <c r="E17" s="289"/>
      <c r="F17" s="292"/>
      <c r="G17" s="306">
        <f>SUM(C17:F17)</f>
        <v>0</v>
      </c>
    </row>
    <row r="18" spans="1:7" ht="27" customHeight="1">
      <c r="A18" s="168">
        <v>622</v>
      </c>
      <c r="B18" s="140" t="s">
        <v>136</v>
      </c>
      <c r="C18" s="291"/>
      <c r="D18" s="291"/>
      <c r="E18" s="291"/>
      <c r="F18" s="292"/>
      <c r="G18" s="307">
        <f aca="true" t="shared" si="0" ref="G18:G26">SUM(C18:F18)</f>
        <v>0</v>
      </c>
    </row>
    <row r="19" spans="1:7" ht="30" customHeight="1">
      <c r="A19" s="168" t="s">
        <v>194</v>
      </c>
      <c r="B19" s="140" t="s">
        <v>262</v>
      </c>
      <c r="C19" s="291"/>
      <c r="D19" s="291"/>
      <c r="E19" s="286"/>
      <c r="F19" s="291"/>
      <c r="G19" s="307">
        <f>E19</f>
        <v>0</v>
      </c>
    </row>
    <row r="20" spans="1:7" ht="19.5" customHeight="1">
      <c r="A20" s="168" t="s">
        <v>195</v>
      </c>
      <c r="B20" s="140" t="s">
        <v>62</v>
      </c>
      <c r="C20" s="291"/>
      <c r="D20" s="291"/>
      <c r="E20" s="286"/>
      <c r="F20" s="291"/>
      <c r="G20" s="307">
        <f>E20</f>
        <v>0</v>
      </c>
    </row>
    <row r="21" spans="1:7" ht="30" customHeight="1">
      <c r="A21" s="168">
        <v>623</v>
      </c>
      <c r="B21" s="140" t="s">
        <v>63</v>
      </c>
      <c r="C21" s="291"/>
      <c r="D21" s="286"/>
      <c r="E21" s="291"/>
      <c r="F21" s="286"/>
      <c r="G21" s="307">
        <f>D21+F21</f>
        <v>0</v>
      </c>
    </row>
    <row r="22" spans="1:7" ht="19.5" customHeight="1">
      <c r="A22" s="168">
        <v>625</v>
      </c>
      <c r="B22" s="140" t="s">
        <v>272</v>
      </c>
      <c r="C22" s="285"/>
      <c r="D22" s="285"/>
      <c r="E22" s="286"/>
      <c r="F22" s="285"/>
      <c r="G22" s="307">
        <f t="shared" si="0"/>
        <v>0</v>
      </c>
    </row>
    <row r="23" spans="1:7" ht="19.5" customHeight="1">
      <c r="A23" s="168" t="s">
        <v>201</v>
      </c>
      <c r="B23" s="140" t="s">
        <v>65</v>
      </c>
      <c r="C23" s="291"/>
      <c r="D23" s="291"/>
      <c r="E23" s="291"/>
      <c r="F23" s="286"/>
      <c r="G23" s="307">
        <f t="shared" si="0"/>
        <v>0</v>
      </c>
    </row>
    <row r="24" spans="1:7" ht="19.5" customHeight="1">
      <c r="A24" s="168" t="s">
        <v>179</v>
      </c>
      <c r="B24" s="140" t="s">
        <v>66</v>
      </c>
      <c r="C24" s="286"/>
      <c r="D24" s="286"/>
      <c r="E24" s="286"/>
      <c r="F24" s="286"/>
      <c r="G24" s="307">
        <f t="shared" si="0"/>
        <v>0</v>
      </c>
    </row>
    <row r="25" spans="1:7" ht="19.5" customHeight="1">
      <c r="A25" s="168" t="s">
        <v>180</v>
      </c>
      <c r="B25" s="140" t="s">
        <v>67</v>
      </c>
      <c r="C25" s="286"/>
      <c r="D25" s="291"/>
      <c r="E25" s="291"/>
      <c r="F25" s="291"/>
      <c r="G25" s="307">
        <f t="shared" si="0"/>
        <v>0</v>
      </c>
    </row>
    <row r="26" spans="1:8" ht="19.5" customHeight="1" thickBot="1">
      <c r="A26" s="168" t="s">
        <v>181</v>
      </c>
      <c r="B26" s="140" t="s">
        <v>68</v>
      </c>
      <c r="C26" s="286"/>
      <c r="D26" s="286"/>
      <c r="E26" s="286"/>
      <c r="F26" s="291"/>
      <c r="G26" s="307">
        <f t="shared" si="0"/>
        <v>0</v>
      </c>
      <c r="H26" s="90"/>
    </row>
    <row r="27" spans="1:7" ht="19.5" customHeight="1" thickBot="1">
      <c r="A27" s="184">
        <v>62</v>
      </c>
      <c r="B27" s="185" t="s">
        <v>70</v>
      </c>
      <c r="C27" s="305">
        <f>SUM(C17:C26)</f>
        <v>0</v>
      </c>
      <c r="D27" s="304">
        <f>SUM(D17:D26)</f>
        <v>0</v>
      </c>
      <c r="E27" s="305">
        <f>SUM(E17:E26)</f>
        <v>0</v>
      </c>
      <c r="F27" s="304">
        <f>SUM(F17:F26)</f>
        <v>0</v>
      </c>
      <c r="G27" s="305">
        <f>SUM(C27:F27)</f>
        <v>0</v>
      </c>
    </row>
    <row r="28" spans="1:7" ht="28.5" customHeight="1">
      <c r="A28" s="174" t="s">
        <v>143</v>
      </c>
      <c r="B28" s="175" t="s">
        <v>144</v>
      </c>
      <c r="C28" s="286"/>
      <c r="D28" s="286"/>
      <c r="E28" s="286"/>
      <c r="F28" s="291"/>
      <c r="G28" s="307">
        <f>C28+D28+E28</f>
        <v>0</v>
      </c>
    </row>
    <row r="29" spans="1:7" ht="27.75" customHeight="1" thickBot="1">
      <c r="A29" s="176" t="s">
        <v>145</v>
      </c>
      <c r="B29" s="177" t="s">
        <v>146</v>
      </c>
      <c r="C29" s="287"/>
      <c r="D29" s="287"/>
      <c r="E29" s="287"/>
      <c r="F29" s="293"/>
      <c r="G29" s="308">
        <f>C29+D29+E29</f>
        <v>0</v>
      </c>
    </row>
    <row r="30" spans="1:7" ht="19.5" customHeight="1" thickBot="1">
      <c r="A30" s="184">
        <v>63</v>
      </c>
      <c r="B30" s="185" t="s">
        <v>80</v>
      </c>
      <c r="C30" s="305">
        <f>SUM(C28:C29)</f>
        <v>0</v>
      </c>
      <c r="D30" s="304">
        <f>SUM(D28:D29)</f>
        <v>0</v>
      </c>
      <c r="E30" s="305">
        <f>SUM(E28:E29)</f>
        <v>0</v>
      </c>
      <c r="F30" s="288"/>
      <c r="G30" s="305">
        <f>SUM(C30:F30)</f>
        <v>0</v>
      </c>
    </row>
    <row r="31" spans="1:7" ht="19.5" customHeight="1">
      <c r="A31" s="173" t="s">
        <v>184</v>
      </c>
      <c r="B31" s="172" t="s">
        <v>81</v>
      </c>
      <c r="C31" s="289"/>
      <c r="D31" s="289"/>
      <c r="E31" s="289"/>
      <c r="F31" s="290"/>
      <c r="G31" s="306">
        <f>SUM(C31:F31)</f>
        <v>0</v>
      </c>
    </row>
    <row r="32" spans="1:7" ht="19.5" customHeight="1">
      <c r="A32" s="178" t="s">
        <v>185</v>
      </c>
      <c r="B32" s="179" t="s">
        <v>82</v>
      </c>
      <c r="C32" s="289"/>
      <c r="D32" s="289"/>
      <c r="E32" s="289"/>
      <c r="F32" s="291"/>
      <c r="G32" s="307">
        <f aca="true" t="shared" si="1" ref="G32:G37">SUM(C32:F32)</f>
        <v>0</v>
      </c>
    </row>
    <row r="33" spans="1:7" ht="19.5" customHeight="1">
      <c r="A33" s="178" t="s">
        <v>186</v>
      </c>
      <c r="B33" s="179" t="s">
        <v>83</v>
      </c>
      <c r="C33" s="289"/>
      <c r="D33" s="289"/>
      <c r="E33" s="289"/>
      <c r="F33" s="291"/>
      <c r="G33" s="307">
        <f t="shared" si="1"/>
        <v>0</v>
      </c>
    </row>
    <row r="34" spans="1:7" ht="19.5" customHeight="1">
      <c r="A34" s="178" t="s">
        <v>197</v>
      </c>
      <c r="B34" s="179" t="s">
        <v>84</v>
      </c>
      <c r="C34" s="289"/>
      <c r="D34" s="289"/>
      <c r="E34" s="289"/>
      <c r="F34" s="291"/>
      <c r="G34" s="307">
        <f t="shared" si="1"/>
        <v>0</v>
      </c>
    </row>
    <row r="35" spans="1:7" ht="30.75" customHeight="1">
      <c r="A35" s="178">
        <v>645</v>
      </c>
      <c r="B35" s="179" t="s">
        <v>85</v>
      </c>
      <c r="C35" s="289"/>
      <c r="D35" s="289"/>
      <c r="E35" s="289"/>
      <c r="F35" s="291"/>
      <c r="G35" s="307">
        <f t="shared" si="1"/>
        <v>0</v>
      </c>
    </row>
    <row r="36" spans="1:7" ht="19.5" customHeight="1">
      <c r="A36" s="178">
        <v>647</v>
      </c>
      <c r="B36" s="179" t="s">
        <v>86</v>
      </c>
      <c r="C36" s="289"/>
      <c r="D36" s="289"/>
      <c r="E36" s="289"/>
      <c r="F36" s="291"/>
      <c r="G36" s="307">
        <f t="shared" si="1"/>
        <v>0</v>
      </c>
    </row>
    <row r="37" spans="1:7" ht="19.5" customHeight="1" thickBot="1">
      <c r="A37" s="180">
        <v>648</v>
      </c>
      <c r="B37" s="181" t="s">
        <v>87</v>
      </c>
      <c r="C37" s="289"/>
      <c r="D37" s="289"/>
      <c r="E37" s="289"/>
      <c r="F37" s="293"/>
      <c r="G37" s="308">
        <f t="shared" si="1"/>
        <v>0</v>
      </c>
    </row>
    <row r="38" spans="1:7" ht="19.5" customHeight="1" thickBot="1">
      <c r="A38" s="184">
        <v>64</v>
      </c>
      <c r="B38" s="185" t="s">
        <v>91</v>
      </c>
      <c r="C38" s="305">
        <f>SUM(C31:C37)</f>
        <v>0</v>
      </c>
      <c r="D38" s="304">
        <f>SUM(D31:D37)</f>
        <v>0</v>
      </c>
      <c r="E38" s="305">
        <f>SUM(E31:E37)</f>
        <v>0</v>
      </c>
      <c r="F38" s="288"/>
      <c r="G38" s="305">
        <f>SUM(C38:F38)</f>
        <v>0</v>
      </c>
    </row>
    <row r="39" spans="1:7" ht="33" customHeight="1" thickBot="1">
      <c r="A39" s="182" t="s">
        <v>257</v>
      </c>
      <c r="B39" s="183" t="s">
        <v>95</v>
      </c>
      <c r="C39" s="309"/>
      <c r="D39" s="294"/>
      <c r="E39" s="294"/>
      <c r="F39" s="295"/>
      <c r="G39" s="310">
        <f>SUM(C39:F39)</f>
        <v>0</v>
      </c>
    </row>
    <row r="40" spans="1:7" ht="56.25" customHeight="1" thickBot="1">
      <c r="A40" s="184">
        <v>68</v>
      </c>
      <c r="B40" s="185" t="s">
        <v>96</v>
      </c>
      <c r="C40" s="305">
        <f>SUM(C39)</f>
        <v>0</v>
      </c>
      <c r="D40" s="304">
        <f>SUM(D39)</f>
        <v>0</v>
      </c>
      <c r="E40" s="305">
        <f>SUM(E39)</f>
        <v>0</v>
      </c>
      <c r="F40" s="288"/>
      <c r="G40" s="305">
        <f>SUM(C40:F40)</f>
        <v>0</v>
      </c>
    </row>
    <row r="41" spans="1:256" s="50" customFormat="1" ht="19.5" customHeight="1" thickBot="1">
      <c r="A41" s="784" t="s">
        <v>98</v>
      </c>
      <c r="B41" s="784"/>
      <c r="C41" s="305">
        <f>C16+C27+C30+C38+C40</f>
        <v>0</v>
      </c>
      <c r="D41" s="304">
        <f>D16+D27+D30+D38+D40</f>
        <v>0</v>
      </c>
      <c r="E41" s="305">
        <f>E16+E27+E30+E38+E40</f>
        <v>0</v>
      </c>
      <c r="F41" s="304">
        <f>F16+F27+F30+F38+F40</f>
        <v>0</v>
      </c>
      <c r="G41" s="305">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7" ht="23.25" customHeight="1" thickBot="1">
      <c r="A42" s="507">
        <v>862</v>
      </c>
      <c r="B42" s="322" t="s">
        <v>323</v>
      </c>
      <c r="C42" s="508"/>
      <c r="D42" s="508"/>
      <c r="E42" s="508"/>
      <c r="F42" s="509"/>
      <c r="G42" s="510">
        <f>SUM(C42:E42)</f>
        <v>0</v>
      </c>
    </row>
    <row r="43" spans="1:7" s="44" customFormat="1" ht="19.5" customHeight="1" thickBot="1">
      <c r="A43" s="184">
        <v>86</v>
      </c>
      <c r="B43" s="185" t="s">
        <v>99</v>
      </c>
      <c r="C43" s="305">
        <f>C42</f>
        <v>0</v>
      </c>
      <c r="D43" s="305">
        <f>D42</f>
        <v>0</v>
      </c>
      <c r="E43" s="305">
        <f>E42</f>
        <v>0</v>
      </c>
      <c r="F43" s="509"/>
      <c r="G43" s="305">
        <f>G42</f>
        <v>0</v>
      </c>
    </row>
    <row r="44" spans="1:10" ht="36" customHeight="1" thickBot="1">
      <c r="A44" s="784" t="s">
        <v>22</v>
      </c>
      <c r="B44" s="784"/>
      <c r="C44" s="305">
        <f>C41+C43</f>
        <v>0</v>
      </c>
      <c r="D44" s="304">
        <f>D41+D43</f>
        <v>0</v>
      </c>
      <c r="E44" s="305">
        <f>E41+E43</f>
        <v>0</v>
      </c>
      <c r="F44" s="304">
        <f>F41</f>
        <v>0</v>
      </c>
      <c r="G44" s="305">
        <f>G41+G43</f>
        <v>0</v>
      </c>
      <c r="H44" s="46"/>
      <c r="I44" s="46"/>
      <c r="J44" s="46"/>
    </row>
    <row r="45" spans="1:6" ht="14.25">
      <c r="A45" s="36"/>
      <c r="B45" s="36"/>
      <c r="C45" s="36"/>
      <c r="D45" s="42"/>
      <c r="E45" s="42"/>
      <c r="F45" s="45"/>
    </row>
  </sheetData>
  <sheetProtection password="C0FC" sheet="1" objects="1" scenario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 bottom="0.3937007874015748" header="0" footer="0"/>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codeName="Feuil8"/>
  <dimension ref="A1:GX54"/>
  <sheetViews>
    <sheetView showGridLines="0" zoomScale="80" zoomScaleNormal="80" zoomScalePageLayoutView="0" workbookViewId="0" topLeftCell="A31">
      <selection activeCell="A1" sqref="A1:G1"/>
    </sheetView>
  </sheetViews>
  <sheetFormatPr defaultColWidth="11.421875" defaultRowHeight="15"/>
  <cols>
    <col min="1" max="1" width="13.7109375" style="38" customWidth="1"/>
    <col min="2" max="2" width="50.7109375" style="38" customWidth="1"/>
    <col min="3" max="3" width="17.8515625" style="38" customWidth="1"/>
    <col min="4" max="4" width="14.421875" style="42" customWidth="1"/>
    <col min="5" max="5" width="15.00390625" style="39" customWidth="1"/>
    <col min="6" max="6" width="45.00390625" style="39" customWidth="1"/>
    <col min="7" max="7" width="19.28125" style="39" customWidth="1"/>
    <col min="8" max="8" width="11.421875" style="42" customWidth="1"/>
    <col min="9" max="206" width="11.421875" style="39" customWidth="1"/>
    <col min="207" max="16384" width="11.421875" style="38" customWidth="1"/>
  </cols>
  <sheetData>
    <row r="1" spans="1:7" ht="15">
      <c r="A1" s="779" t="s">
        <v>0</v>
      </c>
      <c r="B1" s="779"/>
      <c r="C1" s="779"/>
      <c r="D1" s="779"/>
      <c r="E1" s="779"/>
      <c r="F1" s="779"/>
      <c r="G1" s="779"/>
    </row>
    <row r="2" ht="14.25"/>
    <row r="3" spans="1:7" ht="23.25">
      <c r="A3" s="675" t="s">
        <v>138</v>
      </c>
      <c r="B3" s="675"/>
      <c r="C3" s="675"/>
      <c r="D3" s="675"/>
      <c r="E3" s="675"/>
      <c r="F3" s="675"/>
      <c r="G3" s="675"/>
    </row>
    <row r="4" spans="4:7" s="39" customFormat="1" ht="23.25">
      <c r="D4" s="42"/>
      <c r="G4" s="40"/>
    </row>
    <row r="5" ht="14.25"/>
    <row r="6" spans="1:7" ht="27" customHeight="1">
      <c r="A6" s="529"/>
      <c r="B6" s="771" t="str">
        <f>"COMPTE DE RÉSULTAT ANIMATION COLLECTIVE FAMILLES du 01/01/"&amp;'1 - Identification'!A2&amp;" au 31/12/"&amp;'1 - Identification'!A2</f>
        <v>COMPTE DE RÉSULTAT ANIMATION COLLECTIVE FAMILLES du 01/01/2020 au 31/12/2020</v>
      </c>
      <c r="C6" s="771"/>
      <c r="D6" s="771"/>
      <c r="E6" s="771"/>
      <c r="F6" s="771"/>
      <c r="G6" s="771"/>
    </row>
    <row r="7" spans="6:7" ht="15.75">
      <c r="F7" s="106"/>
      <c r="G7" s="106"/>
    </row>
    <row r="8" ht="15" thickBot="1"/>
    <row r="9" spans="1:7" ht="14.25">
      <c r="A9" s="815" t="s">
        <v>157</v>
      </c>
      <c r="B9" s="795" t="s">
        <v>20</v>
      </c>
      <c r="C9" s="788" t="s">
        <v>133</v>
      </c>
      <c r="D9" s="56"/>
      <c r="E9" s="793" t="s">
        <v>157</v>
      </c>
      <c r="F9" s="795" t="s">
        <v>21</v>
      </c>
      <c r="G9" s="788" t="s">
        <v>133</v>
      </c>
    </row>
    <row r="10" spans="1:7" ht="15" thickBot="1">
      <c r="A10" s="816"/>
      <c r="B10" s="817"/>
      <c r="C10" s="790"/>
      <c r="D10" s="56"/>
      <c r="E10" s="818"/>
      <c r="F10" s="819"/>
      <c r="G10" s="811"/>
    </row>
    <row r="11" spans="1:7" ht="36.75" customHeight="1">
      <c r="A11" s="186">
        <v>60</v>
      </c>
      <c r="B11" s="187" t="s">
        <v>56</v>
      </c>
      <c r="C11" s="402"/>
      <c r="D11" s="49"/>
      <c r="E11" s="164">
        <v>70</v>
      </c>
      <c r="F11" s="199" t="s">
        <v>116</v>
      </c>
      <c r="G11" s="407"/>
    </row>
    <row r="12" spans="1:7" ht="19.5" customHeight="1">
      <c r="A12" s="188">
        <v>61</v>
      </c>
      <c r="B12" s="189" t="s">
        <v>59</v>
      </c>
      <c r="C12" s="403"/>
      <c r="D12" s="49"/>
      <c r="E12" s="195"/>
      <c r="F12" s="196"/>
      <c r="G12" s="298"/>
    </row>
    <row r="13" spans="1:7" ht="19.5" customHeight="1">
      <c r="A13" s="190">
        <v>62</v>
      </c>
      <c r="B13" s="191" t="s">
        <v>70</v>
      </c>
      <c r="C13" s="491"/>
      <c r="D13" s="49"/>
      <c r="E13" s="195"/>
      <c r="F13" s="196"/>
      <c r="G13" s="298"/>
    </row>
    <row r="14" spans="1:7" ht="19.5" customHeight="1">
      <c r="A14" s="188">
        <v>63</v>
      </c>
      <c r="B14" s="189" t="s">
        <v>80</v>
      </c>
      <c r="C14" s="403"/>
      <c r="D14" s="68"/>
      <c r="E14" s="197"/>
      <c r="F14" s="198"/>
      <c r="G14" s="299"/>
    </row>
    <row r="15" spans="1:7" ht="19.5" customHeight="1">
      <c r="A15" s="190">
        <v>64</v>
      </c>
      <c r="B15" s="191" t="s">
        <v>91</v>
      </c>
      <c r="C15" s="404"/>
      <c r="D15" s="49"/>
      <c r="E15" s="165">
        <v>74</v>
      </c>
      <c r="F15" s="190" t="s">
        <v>107</v>
      </c>
      <c r="G15" s="408"/>
    </row>
    <row r="16" spans="1:7" ht="19.5" customHeight="1">
      <c r="A16" s="188">
        <v>65</v>
      </c>
      <c r="B16" s="189" t="s">
        <v>92</v>
      </c>
      <c r="C16" s="403"/>
      <c r="D16" s="46"/>
      <c r="E16" s="166">
        <v>75</v>
      </c>
      <c r="F16" s="188" t="s">
        <v>106</v>
      </c>
      <c r="G16" s="409"/>
    </row>
    <row r="17" spans="1:7" ht="19.5" customHeight="1">
      <c r="A17" s="190">
        <v>66</v>
      </c>
      <c r="B17" s="191" t="s">
        <v>93</v>
      </c>
      <c r="C17" s="404"/>
      <c r="D17" s="46"/>
      <c r="E17" s="165">
        <v>76</v>
      </c>
      <c r="F17" s="190" t="s">
        <v>105</v>
      </c>
      <c r="G17" s="408"/>
    </row>
    <row r="18" spans="1:7" ht="19.5" customHeight="1">
      <c r="A18" s="188">
        <v>67</v>
      </c>
      <c r="B18" s="189" t="s">
        <v>94</v>
      </c>
      <c r="C18" s="403"/>
      <c r="D18" s="46"/>
      <c r="E18" s="166">
        <v>77</v>
      </c>
      <c r="F18" s="188" t="s">
        <v>104</v>
      </c>
      <c r="G18" s="409"/>
    </row>
    <row r="19" spans="1:7" ht="36" customHeight="1">
      <c r="A19" s="190">
        <v>68</v>
      </c>
      <c r="B19" s="194" t="s">
        <v>96</v>
      </c>
      <c r="C19" s="404"/>
      <c r="D19" s="46"/>
      <c r="E19" s="165">
        <v>78</v>
      </c>
      <c r="F19" s="190" t="s">
        <v>103</v>
      </c>
      <c r="G19" s="408"/>
    </row>
    <row r="20" spans="1:7" ht="19.5" customHeight="1" thickBot="1">
      <c r="A20" s="192">
        <v>69</v>
      </c>
      <c r="B20" s="193" t="s">
        <v>97</v>
      </c>
      <c r="C20" s="405"/>
      <c r="D20" s="58"/>
      <c r="E20" s="167">
        <v>79</v>
      </c>
      <c r="F20" s="192" t="s">
        <v>102</v>
      </c>
      <c r="G20" s="410"/>
    </row>
    <row r="21" spans="1:7" ht="18.75" customHeight="1" thickBot="1">
      <c r="A21" s="812" t="s">
        <v>98</v>
      </c>
      <c r="B21" s="813"/>
      <c r="C21" s="296">
        <f>SUM(C11:C20)</f>
        <v>0</v>
      </c>
      <c r="D21" s="46"/>
      <c r="E21" s="812" t="s">
        <v>101</v>
      </c>
      <c r="F21" s="813"/>
      <c r="G21" s="303">
        <f>G11+G15+G16+G17+G18+G19+G20</f>
        <v>0</v>
      </c>
    </row>
    <row r="22" spans="1:7" ht="18.75" thickBot="1">
      <c r="A22" s="200">
        <v>86</v>
      </c>
      <c r="B22" s="201" t="s">
        <v>99</v>
      </c>
      <c r="C22" s="406">
        <v>0</v>
      </c>
      <c r="D22" s="49"/>
      <c r="E22" s="166">
        <v>87</v>
      </c>
      <c r="F22" s="202" t="s">
        <v>100</v>
      </c>
      <c r="G22" s="408"/>
    </row>
    <row r="23" spans="1:7" ht="18.75" thickBot="1">
      <c r="A23" s="812" t="s">
        <v>22</v>
      </c>
      <c r="B23" s="813"/>
      <c r="C23" s="297">
        <f>+C21+C22</f>
        <v>0</v>
      </c>
      <c r="D23" s="46"/>
      <c r="E23" s="812" t="s">
        <v>23</v>
      </c>
      <c r="F23" s="813"/>
      <c r="G23" s="303">
        <f>G21+G22</f>
        <v>0</v>
      </c>
    </row>
    <row r="24" spans="1:206" s="36" customFormat="1" ht="18">
      <c r="A24" s="94"/>
      <c r="B24" s="515"/>
      <c r="C24" s="516">
        <f>IF(C23-G23&gt;0,C23-G23,"")</f>
      </c>
      <c r="D24" s="59"/>
      <c r="E24" s="39"/>
      <c r="F24" s="517"/>
      <c r="G24" s="518">
        <f>IF(G23-C23&gt;0,G23-C23,"")</f>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8" ht="14.25"/>
    <row r="29" spans="1:7" ht="33.75" customHeight="1">
      <c r="A29" s="809" t="s">
        <v>206</v>
      </c>
      <c r="B29" s="809"/>
      <c r="C29" s="809"/>
      <c r="E29" s="809" t="s">
        <v>205</v>
      </c>
      <c r="F29" s="810"/>
      <c r="G29" s="810"/>
    </row>
    <row r="30" spans="1:7" ht="14.25" customHeight="1">
      <c r="A30" s="814" t="s">
        <v>308</v>
      </c>
      <c r="B30" s="814"/>
      <c r="C30" s="814"/>
      <c r="D30" s="814"/>
      <c r="E30" s="814"/>
      <c r="F30" s="814"/>
      <c r="G30" s="814"/>
    </row>
    <row r="31" ht="15" thickBot="1"/>
    <row r="32" spans="1:206" s="82" customFormat="1" ht="15.75" customHeight="1">
      <c r="A32" s="795" t="s">
        <v>157</v>
      </c>
      <c r="B32" s="791" t="s">
        <v>156</v>
      </c>
      <c r="C32" s="793" t="s">
        <v>133</v>
      </c>
      <c r="D32" s="42"/>
      <c r="E32" s="767" t="s">
        <v>157</v>
      </c>
      <c r="F32" s="786" t="s">
        <v>156</v>
      </c>
      <c r="G32" s="788"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c r="A33" s="796"/>
      <c r="B33" s="792"/>
      <c r="C33" s="794"/>
      <c r="E33" s="768"/>
      <c r="F33" s="789"/>
      <c r="G33" s="790"/>
    </row>
    <row r="34" spans="1:7" ht="23.25" customHeight="1" thickBot="1">
      <c r="A34" s="493" t="s">
        <v>61</v>
      </c>
      <c r="B34" s="492" t="s">
        <v>310</v>
      </c>
      <c r="C34" s="513"/>
      <c r="E34" s="210" t="s">
        <v>237</v>
      </c>
      <c r="F34" s="211" t="s">
        <v>121</v>
      </c>
      <c r="G34" s="337"/>
    </row>
    <row r="35" spans="1:7" ht="19.5" customHeight="1" thickBot="1">
      <c r="A35" s="221">
        <v>62</v>
      </c>
      <c r="B35" s="222" t="s">
        <v>70</v>
      </c>
      <c r="C35" s="223"/>
      <c r="E35" s="315">
        <v>70642</v>
      </c>
      <c r="F35" s="316" t="s">
        <v>261</v>
      </c>
      <c r="G35" s="212"/>
    </row>
    <row r="36" spans="1:7" ht="19.5" customHeight="1">
      <c r="A36" s="203" t="s">
        <v>74</v>
      </c>
      <c r="B36" s="204" t="s">
        <v>276</v>
      </c>
      <c r="C36" s="411"/>
      <c r="E36" s="213">
        <v>707</v>
      </c>
      <c r="F36" s="135" t="s">
        <v>118</v>
      </c>
      <c r="G36" s="212"/>
    </row>
    <row r="37" spans="1:7" ht="23.25" customHeight="1" thickBot="1">
      <c r="A37" s="320" t="s">
        <v>76</v>
      </c>
      <c r="B37" s="134" t="s">
        <v>77</v>
      </c>
      <c r="C37" s="339"/>
      <c r="E37" s="214">
        <v>708</v>
      </c>
      <c r="F37" s="159" t="s">
        <v>117</v>
      </c>
      <c r="G37" s="215"/>
    </row>
    <row r="38" spans="1:7" ht="33.75" customHeight="1" thickBot="1">
      <c r="A38" s="205" t="s">
        <v>78</v>
      </c>
      <c r="B38" s="206" t="s">
        <v>79</v>
      </c>
      <c r="C38" s="340"/>
      <c r="E38" s="221">
        <v>70</v>
      </c>
      <c r="F38" s="300" t="s">
        <v>116</v>
      </c>
      <c r="G38" s="223"/>
    </row>
    <row r="39" spans="1:7" ht="19.5" customHeight="1" thickBot="1">
      <c r="A39" s="221">
        <v>63</v>
      </c>
      <c r="B39" s="222" t="s">
        <v>80</v>
      </c>
      <c r="C39" s="223"/>
      <c r="E39" s="216">
        <v>741</v>
      </c>
      <c r="F39" s="217" t="s">
        <v>115</v>
      </c>
      <c r="G39" s="338"/>
    </row>
    <row r="40" spans="1:7" ht="32.25" customHeight="1">
      <c r="A40" s="207" t="s">
        <v>88</v>
      </c>
      <c r="B40" s="208" t="s">
        <v>311</v>
      </c>
      <c r="C40" s="412"/>
      <c r="E40" s="216">
        <v>742</v>
      </c>
      <c r="F40" s="217" t="s">
        <v>114</v>
      </c>
      <c r="G40" s="212"/>
    </row>
    <row r="41" spans="1:7" ht="23.25" customHeight="1" thickBot="1">
      <c r="A41" s="205" t="s">
        <v>89</v>
      </c>
      <c r="B41" s="209" t="s">
        <v>90</v>
      </c>
      <c r="C41" s="341"/>
      <c r="E41" s="216">
        <v>743</v>
      </c>
      <c r="F41" s="139" t="s">
        <v>113</v>
      </c>
      <c r="G41" s="212"/>
    </row>
    <row r="42" spans="1:7" ht="18.75" customHeight="1" thickBot="1">
      <c r="A42" s="221">
        <v>64</v>
      </c>
      <c r="B42" s="222" t="s">
        <v>91</v>
      </c>
      <c r="C42" s="223"/>
      <c r="E42" s="216">
        <v>744</v>
      </c>
      <c r="F42" s="217" t="s">
        <v>112</v>
      </c>
      <c r="G42" s="212"/>
    </row>
    <row r="43" spans="1:7" ht="29.25" customHeight="1" thickBot="1">
      <c r="A43" s="321">
        <v>862</v>
      </c>
      <c r="B43" s="322" t="s">
        <v>324</v>
      </c>
      <c r="C43" s="511"/>
      <c r="E43" s="216">
        <v>7451</v>
      </c>
      <c r="F43" s="139" t="s">
        <v>111</v>
      </c>
      <c r="G43" s="212"/>
    </row>
    <row r="44" spans="1:7" ht="18.75" customHeight="1" thickBot="1">
      <c r="A44" s="221">
        <v>86</v>
      </c>
      <c r="B44" s="222" t="s">
        <v>99</v>
      </c>
      <c r="C44" s="223"/>
      <c r="E44" s="216">
        <v>7452</v>
      </c>
      <c r="F44" s="140" t="s">
        <v>110</v>
      </c>
      <c r="G44" s="212"/>
    </row>
    <row r="45" spans="5:7" ht="19.5" customHeight="1">
      <c r="E45" s="218">
        <v>746</v>
      </c>
      <c r="F45" s="139" t="s">
        <v>109</v>
      </c>
      <c r="G45" s="212"/>
    </row>
    <row r="46" spans="5:7" ht="19.5" customHeight="1">
      <c r="E46" s="219">
        <v>747</v>
      </c>
      <c r="F46" s="140" t="s">
        <v>108</v>
      </c>
      <c r="G46" s="212"/>
    </row>
    <row r="47" spans="1:7" ht="19.5" customHeight="1">
      <c r="A47" s="797" t="s">
        <v>325</v>
      </c>
      <c r="B47" s="798"/>
      <c r="C47" s="799"/>
      <c r="E47" s="219" t="s">
        <v>171</v>
      </c>
      <c r="F47" s="220" t="s">
        <v>173</v>
      </c>
      <c r="G47" s="212"/>
    </row>
    <row r="48" spans="1:7" ht="19.5" customHeight="1" thickBot="1">
      <c r="A48" s="800"/>
      <c r="B48" s="801"/>
      <c r="C48" s="802"/>
      <c r="E48" s="219" t="s">
        <v>172</v>
      </c>
      <c r="F48" s="141" t="s">
        <v>174</v>
      </c>
      <c r="G48" s="212"/>
    </row>
    <row r="49" spans="1:7" ht="19.5" customHeight="1" thickBot="1">
      <c r="A49" s="803"/>
      <c r="B49" s="804"/>
      <c r="C49" s="805"/>
      <c r="E49" s="221">
        <v>74</v>
      </c>
      <c r="F49" s="222" t="s">
        <v>107</v>
      </c>
      <c r="G49" s="223"/>
    </row>
    <row r="50" spans="1:4" ht="22.5" customHeight="1">
      <c r="A50" s="806"/>
      <c r="B50" s="807"/>
      <c r="C50" s="808"/>
      <c r="D50" s="83"/>
    </row>
    <row r="51" spans="1:4" ht="19.5" customHeight="1">
      <c r="A51" s="84"/>
      <c r="B51" s="86"/>
      <c r="C51" s="85"/>
      <c r="D51" s="83"/>
    </row>
    <row r="52" spans="1:3" ht="25.5" customHeight="1">
      <c r="A52" s="84"/>
      <c r="B52" s="86"/>
      <c r="C52" s="85"/>
    </row>
    <row r="53" spans="1:3" ht="19.5" customHeight="1">
      <c r="A53" s="69"/>
      <c r="B53" s="69"/>
      <c r="C53" s="69"/>
    </row>
    <row r="54" spans="1:3" ht="19.5" customHeight="1">
      <c r="A54" s="87"/>
      <c r="B54" s="87"/>
      <c r="C54" s="87"/>
    </row>
    <row r="55" ht="19.5" customHeight="1"/>
  </sheetData>
  <sheetProtection password="C0FC" sheet="1" objects="1" scenario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 bottom="0.3937007874015748" header="0" footer="0"/>
  <pageSetup horizontalDpi="600" verticalDpi="600" orientation="portrait" paperSize="9" scale="55" r:id="rId3"/>
  <legacyDrawing r:id="rId2"/>
</worksheet>
</file>

<file path=xl/worksheets/sheet8.xml><?xml version="1.0" encoding="utf-8"?>
<worksheet xmlns="http://schemas.openxmlformats.org/spreadsheetml/2006/main" xmlns:r="http://schemas.openxmlformats.org/officeDocument/2006/relationships">
  <sheetPr codeName="Feuil5"/>
  <dimension ref="A1:J64"/>
  <sheetViews>
    <sheetView showGridLines="0" showZeros="0" zoomScale="90" zoomScaleNormal="90" zoomScalePageLayoutView="0" workbookViewId="0" topLeftCell="A7">
      <selection activeCell="B45" sqref="B45:D45"/>
    </sheetView>
  </sheetViews>
  <sheetFormatPr defaultColWidth="9.140625" defaultRowHeight="15"/>
  <cols>
    <col min="1" max="1" width="20.7109375" style="4" customWidth="1"/>
    <col min="2" max="2" width="31.7109375" style="4" customWidth="1"/>
    <col min="3" max="3" width="13.28125" style="4" customWidth="1"/>
    <col min="4" max="5" width="9.140625" style="4" customWidth="1"/>
    <col min="6" max="6" width="17.8515625" style="4" customWidth="1"/>
    <col min="7" max="7" width="20.57421875" style="4" customWidth="1"/>
    <col min="8" max="16384" width="9.140625" style="4" customWidth="1"/>
  </cols>
  <sheetData>
    <row r="1" spans="1:9" ht="14.25">
      <c r="A1" s="826" t="s">
        <v>0</v>
      </c>
      <c r="B1" s="827"/>
      <c r="C1" s="827"/>
      <c r="D1" s="827"/>
      <c r="E1" s="827"/>
      <c r="F1" s="827"/>
      <c r="G1" s="827"/>
      <c r="H1" s="827"/>
      <c r="I1" s="828"/>
    </row>
    <row r="2" ht="9.75" customHeight="1"/>
    <row r="3" spans="2:9" ht="23.25">
      <c r="B3" s="835" t="s">
        <v>150</v>
      </c>
      <c r="C3" s="836"/>
      <c r="D3" s="836"/>
      <c r="E3" s="836"/>
      <c r="F3" s="836"/>
      <c r="G3" s="836"/>
      <c r="H3" s="836"/>
      <c r="I3" s="837"/>
    </row>
    <row r="4" spans="2:9" ht="23.25">
      <c r="B4" s="823" t="str">
        <f>"COMPTE DE RESULTAT "&amp;'1 - Identification'!A2</f>
        <v>COMPTE DE RESULTAT 2020</v>
      </c>
      <c r="C4" s="824"/>
      <c r="D4" s="824"/>
      <c r="E4" s="824"/>
      <c r="F4" s="824"/>
      <c r="G4" s="824"/>
      <c r="H4" s="824"/>
      <c r="I4" s="825"/>
    </row>
    <row r="5" ht="8.25" customHeight="1"/>
    <row r="6" spans="2:10" ht="56.25" customHeight="1">
      <c r="B6" s="829" t="s">
        <v>38</v>
      </c>
      <c r="C6" s="830"/>
      <c r="D6" s="830"/>
      <c r="E6" s="830"/>
      <c r="F6" s="830"/>
      <c r="G6" s="830"/>
      <c r="H6" s="830"/>
      <c r="I6" s="831"/>
      <c r="J6" s="13"/>
    </row>
    <row r="7" ht="15" customHeight="1"/>
    <row r="8" spans="2:9" s="71" customFormat="1" ht="15.75">
      <c r="B8" s="41"/>
      <c r="C8" s="41"/>
      <c r="D8" s="41"/>
      <c r="E8" s="41"/>
      <c r="F8" s="41"/>
      <c r="G8" s="41"/>
      <c r="H8" s="41"/>
      <c r="I8" s="41"/>
    </row>
    <row r="9" spans="2:9" s="71" customFormat="1" ht="15.75">
      <c r="B9" s="41"/>
      <c r="C9" s="41"/>
      <c r="D9" s="41"/>
      <c r="E9" s="41"/>
      <c r="F9" s="41"/>
      <c r="G9" s="41"/>
      <c r="H9" s="41"/>
      <c r="I9" s="41"/>
    </row>
    <row r="10" spans="2:9" s="71" customFormat="1" ht="15.75">
      <c r="B10" s="41"/>
      <c r="C10" s="41"/>
      <c r="D10" s="41"/>
      <c r="E10" s="41"/>
      <c r="F10" s="41"/>
      <c r="G10" s="41"/>
      <c r="H10" s="41"/>
      <c r="I10" s="41"/>
    </row>
    <row r="11" spans="2:9" s="71" customFormat="1" ht="15.75">
      <c r="B11" s="41"/>
      <c r="C11" s="41"/>
      <c r="D11" s="41"/>
      <c r="E11" s="41"/>
      <c r="F11" s="41"/>
      <c r="G11" s="41"/>
      <c r="H11" s="41"/>
      <c r="I11" s="41"/>
    </row>
    <row r="13" spans="2:9" ht="15.75">
      <c r="B13" s="832" t="s">
        <v>33</v>
      </c>
      <c r="C13" s="833"/>
      <c r="D13" s="833"/>
      <c r="E13" s="833"/>
      <c r="F13" s="833"/>
      <c r="G13" s="833"/>
      <c r="H13" s="833"/>
      <c r="I13" s="834"/>
    </row>
    <row r="14" ht="6.75" customHeight="1"/>
    <row r="15" ht="6.75" customHeight="1"/>
    <row r="16" ht="6.75" customHeight="1"/>
    <row r="17" ht="6.75" customHeight="1"/>
    <row r="18" ht="18">
      <c r="B18" s="6" t="s">
        <v>24</v>
      </c>
    </row>
    <row r="19" spans="2:9" ht="7.5" customHeight="1">
      <c r="B19" s="14"/>
      <c r="C19" s="15"/>
      <c r="D19" s="15"/>
      <c r="E19" s="15"/>
      <c r="F19" s="15"/>
      <c r="G19" s="15"/>
      <c r="H19" s="15"/>
      <c r="I19" s="16"/>
    </row>
    <row r="20" spans="2:9" ht="15.75" customHeight="1">
      <c r="B20" s="17" t="s">
        <v>16</v>
      </c>
      <c r="C20" s="352"/>
      <c r="D20" s="353" t="s">
        <v>25</v>
      </c>
      <c r="E20" s="838">
        <f>'1 - Identification'!F10</f>
        <v>0</v>
      </c>
      <c r="F20" s="839"/>
      <c r="G20" s="839"/>
      <c r="H20" s="839"/>
      <c r="I20" s="840"/>
    </row>
    <row r="21" spans="2:9" ht="7.5" customHeight="1">
      <c r="B21" s="18"/>
      <c r="C21" s="353"/>
      <c r="D21" s="353"/>
      <c r="E21" s="347"/>
      <c r="F21" s="347"/>
      <c r="G21" s="347"/>
      <c r="H21" s="347"/>
      <c r="I21" s="348"/>
    </row>
    <row r="22" spans="2:9" ht="15.75" customHeight="1">
      <c r="B22" s="18"/>
      <c r="C22" s="353"/>
      <c r="D22" s="353" t="s">
        <v>26</v>
      </c>
      <c r="E22" s="820">
        <f>'1 - Identification'!B23</f>
        <v>0</v>
      </c>
      <c r="F22" s="821"/>
      <c r="G22" s="821"/>
      <c r="H22" s="821"/>
      <c r="I22" s="822"/>
    </row>
    <row r="23" spans="2:9" ht="7.5" customHeight="1">
      <c r="B23" s="18"/>
      <c r="C23" s="353"/>
      <c r="D23" s="353"/>
      <c r="E23" s="347"/>
      <c r="F23" s="347"/>
      <c r="G23" s="347"/>
      <c r="H23" s="347"/>
      <c r="I23" s="348"/>
    </row>
    <row r="24" spans="2:9" ht="15.75" customHeight="1">
      <c r="B24" s="18"/>
      <c r="C24" s="353"/>
      <c r="D24" s="353" t="s">
        <v>27</v>
      </c>
      <c r="E24" s="820">
        <f>'1 - Identification'!E25</f>
        <v>0</v>
      </c>
      <c r="F24" s="821"/>
      <c r="G24" s="821"/>
      <c r="H24" s="821"/>
      <c r="I24" s="822"/>
    </row>
    <row r="25" spans="2:9" ht="7.5" customHeight="1">
      <c r="B25" s="18"/>
      <c r="C25" s="353"/>
      <c r="D25" s="353"/>
      <c r="E25" s="349"/>
      <c r="F25" s="349"/>
      <c r="G25" s="349"/>
      <c r="H25" s="349"/>
      <c r="I25" s="350"/>
    </row>
    <row r="26" spans="2:9" ht="15.75" customHeight="1">
      <c r="B26" s="18"/>
      <c r="C26" s="353"/>
      <c r="D26" s="353" t="s">
        <v>9</v>
      </c>
      <c r="E26" s="820">
        <f>'1 - Identification'!H25</f>
        <v>0</v>
      </c>
      <c r="F26" s="821"/>
      <c r="G26" s="821"/>
      <c r="H26" s="821"/>
      <c r="I26" s="822"/>
    </row>
    <row r="27" spans="2:9" ht="7.5" customHeight="1">
      <c r="B27" s="18"/>
      <c r="C27" s="353"/>
      <c r="D27" s="353"/>
      <c r="E27" s="351"/>
      <c r="F27" s="349"/>
      <c r="G27" s="349"/>
      <c r="H27" s="349"/>
      <c r="I27" s="350"/>
    </row>
    <row r="28" spans="2:9" ht="15.75" customHeight="1">
      <c r="B28" s="17" t="s">
        <v>32</v>
      </c>
      <c r="C28" s="352"/>
      <c r="D28" s="353" t="s">
        <v>25</v>
      </c>
      <c r="E28" s="820">
        <f>'1 - Identification'!F18</f>
        <v>0</v>
      </c>
      <c r="F28" s="821"/>
      <c r="G28" s="821"/>
      <c r="H28" s="821"/>
      <c r="I28" s="822"/>
    </row>
    <row r="29" spans="2:9" ht="7.5" customHeight="1">
      <c r="B29" s="19"/>
      <c r="C29" s="352"/>
      <c r="D29" s="353"/>
      <c r="E29" s="349"/>
      <c r="F29" s="349"/>
      <c r="G29" s="349"/>
      <c r="H29" s="349"/>
      <c r="I29" s="350"/>
    </row>
    <row r="30" spans="2:9" ht="15.75" customHeight="1">
      <c r="B30" s="19"/>
      <c r="C30" s="352"/>
      <c r="D30" s="353" t="s">
        <v>26</v>
      </c>
      <c r="E30" s="820">
        <f>'1 - Identification'!B34</f>
        <v>0</v>
      </c>
      <c r="F30" s="821"/>
      <c r="G30" s="821"/>
      <c r="H30" s="821"/>
      <c r="I30" s="822"/>
    </row>
    <row r="31" spans="2:9" ht="7.5" customHeight="1">
      <c r="B31" s="19"/>
      <c r="C31" s="352"/>
      <c r="D31" s="353"/>
      <c r="E31" s="349"/>
      <c r="F31" s="349"/>
      <c r="G31" s="349"/>
      <c r="H31" s="349"/>
      <c r="I31" s="350"/>
    </row>
    <row r="32" spans="2:9" ht="15.75" customHeight="1">
      <c r="B32" s="19"/>
      <c r="C32" s="352"/>
      <c r="D32" s="353" t="s">
        <v>27</v>
      </c>
      <c r="E32" s="820">
        <f>'1 - Identification'!E36</f>
        <v>0</v>
      </c>
      <c r="F32" s="821"/>
      <c r="G32" s="821"/>
      <c r="H32" s="821"/>
      <c r="I32" s="822"/>
    </row>
    <row r="33" spans="2:9" ht="7.5" customHeight="1">
      <c r="B33" s="19"/>
      <c r="C33" s="352"/>
      <c r="D33" s="353"/>
      <c r="E33" s="349"/>
      <c r="F33" s="349"/>
      <c r="G33" s="349"/>
      <c r="H33" s="349"/>
      <c r="I33" s="350"/>
    </row>
    <row r="34" spans="2:9" ht="15.75">
      <c r="B34" s="19"/>
      <c r="C34" s="352"/>
      <c r="D34" s="353" t="s">
        <v>9</v>
      </c>
      <c r="E34" s="820">
        <f>'1 - Identification'!H36</f>
        <v>0</v>
      </c>
      <c r="F34" s="821"/>
      <c r="G34" s="821"/>
      <c r="H34" s="821"/>
      <c r="I34" s="822"/>
    </row>
    <row r="35" spans="2:9" ht="7.5" customHeight="1">
      <c r="B35" s="19"/>
      <c r="C35" s="352"/>
      <c r="D35" s="353"/>
      <c r="E35" s="349"/>
      <c r="F35" s="349"/>
      <c r="G35" s="349"/>
      <c r="H35" s="349"/>
      <c r="I35" s="350"/>
    </row>
    <row r="36" spans="2:9" ht="18">
      <c r="B36" s="17" t="s">
        <v>28</v>
      </c>
      <c r="C36" s="352"/>
      <c r="D36" s="353"/>
      <c r="E36" s="349"/>
      <c r="F36" s="349"/>
      <c r="G36" s="349"/>
      <c r="H36" s="349"/>
      <c r="I36" s="350"/>
    </row>
    <row r="37" spans="2:9" ht="21.75" customHeight="1">
      <c r="B37" s="19"/>
      <c r="C37" s="352"/>
      <c r="D37" s="353" t="s">
        <v>29</v>
      </c>
      <c r="E37" s="820">
        <f>'1 - Identification'!F12</f>
        <v>0</v>
      </c>
      <c r="F37" s="821"/>
      <c r="G37" s="821"/>
      <c r="H37" s="821"/>
      <c r="I37" s="822"/>
    </row>
    <row r="38" spans="2:9" ht="7.5" customHeight="1">
      <c r="B38" s="18"/>
      <c r="C38" s="352"/>
      <c r="D38" s="353"/>
      <c r="E38" s="349"/>
      <c r="F38" s="349"/>
      <c r="G38" s="349"/>
      <c r="H38" s="349"/>
      <c r="I38" s="350"/>
    </row>
    <row r="39" spans="2:9" ht="14.25" customHeight="1">
      <c r="B39" s="18"/>
      <c r="C39" s="352"/>
      <c r="D39" s="353" t="s">
        <v>30</v>
      </c>
      <c r="E39" s="820">
        <f>IF('1 - Identification'!F14="Autre (préciser ci-dessous)",'1 - Identification'!F16,'1 - Identification'!F14)</f>
        <v>0</v>
      </c>
      <c r="F39" s="821"/>
      <c r="G39" s="821"/>
      <c r="H39" s="821"/>
      <c r="I39" s="822"/>
    </row>
    <row r="40" spans="2:9" ht="7.5" customHeight="1">
      <c r="B40" s="20"/>
      <c r="C40" s="21"/>
      <c r="D40" s="22"/>
      <c r="E40" s="23"/>
      <c r="F40" s="23"/>
      <c r="G40" s="23"/>
      <c r="H40" s="23"/>
      <c r="I40" s="24"/>
    </row>
    <row r="41" spans="2:9" ht="9.75" customHeight="1">
      <c r="B41" s="25"/>
      <c r="C41" s="15"/>
      <c r="D41" s="15"/>
      <c r="E41" s="15"/>
      <c r="F41" s="15"/>
      <c r="G41" s="15"/>
      <c r="H41" s="15"/>
      <c r="I41" s="16"/>
    </row>
    <row r="42" spans="2:9" ht="15.75" customHeight="1">
      <c r="B42" s="845" t="str">
        <f>"Je soussignée "&amp;E37&amp;" agissant en qualité de "&amp;E39&amp;" de l'équipement Centre social "&amp;E28&amp;"  à  "&amp;E34&amp;" certife EXACTS les renseignements indiqués dans l'ensemble du document."</f>
        <v>Je soussignée 0 agissant en qualité de 0 de l'équipement Centre social 0  à  0 certife EXACTS les renseignements indiqués dans l'ensemble du document.</v>
      </c>
      <c r="C42" s="846"/>
      <c r="D42" s="846"/>
      <c r="E42" s="846"/>
      <c r="F42" s="846"/>
      <c r="G42" s="846"/>
      <c r="H42" s="846"/>
      <c r="I42" s="847"/>
    </row>
    <row r="43" spans="2:9" ht="69.75" customHeight="1">
      <c r="B43" s="845"/>
      <c r="C43" s="846"/>
      <c r="D43" s="846"/>
      <c r="E43" s="846"/>
      <c r="F43" s="846"/>
      <c r="G43" s="846"/>
      <c r="H43" s="846"/>
      <c r="I43" s="847"/>
    </row>
    <row r="44" spans="2:9" ht="14.25">
      <c r="B44" s="18"/>
      <c r="C44" s="5"/>
      <c r="D44" s="5"/>
      <c r="E44" s="5"/>
      <c r="F44" s="5"/>
      <c r="G44" s="5"/>
      <c r="H44" s="5"/>
      <c r="I44" s="26"/>
    </row>
    <row r="45" spans="2:9" ht="18">
      <c r="B45" s="851" t="s">
        <v>270</v>
      </c>
      <c r="C45" s="852"/>
      <c r="D45" s="852"/>
      <c r="E45" s="5"/>
      <c r="F45" s="28" t="s">
        <v>31</v>
      </c>
      <c r="G45" s="853"/>
      <c r="H45" s="853"/>
      <c r="I45" s="854"/>
    </row>
    <row r="46" spans="2:9" ht="7.5" customHeight="1">
      <c r="B46" s="29"/>
      <c r="C46" s="30"/>
      <c r="D46" s="30"/>
      <c r="E46" s="30"/>
      <c r="F46" s="30"/>
      <c r="G46" s="30"/>
      <c r="H46" s="30"/>
      <c r="I46" s="26"/>
    </row>
    <row r="47" spans="2:9" ht="18" customHeight="1">
      <c r="B47" s="848" t="s">
        <v>41</v>
      </c>
      <c r="C47" s="849"/>
      <c r="D47" s="849"/>
      <c r="E47" s="849"/>
      <c r="F47" s="849"/>
      <c r="G47" s="849"/>
      <c r="H47" s="849"/>
      <c r="I47" s="850"/>
    </row>
    <row r="48" spans="2:9" ht="14.25">
      <c r="B48" s="848"/>
      <c r="C48" s="849"/>
      <c r="D48" s="849"/>
      <c r="E48" s="849"/>
      <c r="F48" s="849"/>
      <c r="G48" s="849"/>
      <c r="H48" s="849"/>
      <c r="I48" s="850"/>
    </row>
    <row r="49" spans="2:9" ht="14.25">
      <c r="B49" s="841"/>
      <c r="C49" s="842"/>
      <c r="D49" s="842"/>
      <c r="E49" s="5"/>
      <c r="F49" s="5"/>
      <c r="G49" s="5"/>
      <c r="H49" s="5"/>
      <c r="I49" s="26"/>
    </row>
    <row r="50" spans="2:9" ht="14.25">
      <c r="B50" s="841"/>
      <c r="C50" s="842"/>
      <c r="D50" s="842"/>
      <c r="E50" s="5"/>
      <c r="F50" s="5"/>
      <c r="G50" s="5"/>
      <c r="H50" s="5"/>
      <c r="I50" s="26"/>
    </row>
    <row r="51" spans="2:9" ht="14.25">
      <c r="B51" s="841"/>
      <c r="C51" s="842"/>
      <c r="D51" s="842"/>
      <c r="E51" s="5"/>
      <c r="F51" s="5"/>
      <c r="G51" s="5"/>
      <c r="H51" s="5"/>
      <c r="I51" s="26"/>
    </row>
    <row r="52" spans="2:9" ht="14.25">
      <c r="B52" s="841"/>
      <c r="C52" s="842"/>
      <c r="D52" s="842"/>
      <c r="E52" s="5"/>
      <c r="F52" s="5"/>
      <c r="G52" s="5"/>
      <c r="H52" s="5"/>
      <c r="I52" s="26"/>
    </row>
    <row r="53" spans="2:9" ht="14.25">
      <c r="B53" s="841"/>
      <c r="C53" s="842"/>
      <c r="D53" s="842"/>
      <c r="E53" s="5"/>
      <c r="F53" s="5"/>
      <c r="G53" s="5"/>
      <c r="H53" s="5"/>
      <c r="I53" s="26"/>
    </row>
    <row r="54" spans="2:9" ht="14.25">
      <c r="B54" s="843"/>
      <c r="C54" s="844"/>
      <c r="D54" s="844"/>
      <c r="E54" s="21"/>
      <c r="F54" s="21"/>
      <c r="G54" s="21"/>
      <c r="H54" s="21"/>
      <c r="I54" s="27"/>
    </row>
    <row r="55" spans="2:9" s="71" customFormat="1" ht="14.25">
      <c r="B55" s="72"/>
      <c r="C55" s="72"/>
      <c r="D55" s="72"/>
      <c r="E55" s="72"/>
      <c r="F55" s="72"/>
      <c r="G55" s="72"/>
      <c r="H55" s="72"/>
      <c r="I55" s="72"/>
    </row>
    <row r="56" spans="2:9" s="71" customFormat="1" ht="14.25">
      <c r="B56" s="72"/>
      <c r="C56" s="72"/>
      <c r="D56" s="72"/>
      <c r="E56" s="72"/>
      <c r="F56" s="72"/>
      <c r="G56" s="72"/>
      <c r="H56" s="72"/>
      <c r="I56" s="72"/>
    </row>
    <row r="57" s="71" customFormat="1" ht="14.25"/>
    <row r="58" spans="1:2" ht="15">
      <c r="A58" s="98"/>
      <c r="B58" s="99"/>
    </row>
    <row r="59" spans="1:2" ht="15">
      <c r="A59" s="98"/>
      <c r="B59" s="99"/>
    </row>
    <row r="60" spans="1:2" ht="15">
      <c r="A60" s="98"/>
      <c r="B60" s="99"/>
    </row>
    <row r="61" spans="1:2" ht="15">
      <c r="A61" s="98"/>
      <c r="B61" s="99"/>
    </row>
    <row r="62" spans="1:2" ht="15">
      <c r="A62" s="98"/>
      <c r="B62" s="99"/>
    </row>
    <row r="63" spans="1:2" ht="15">
      <c r="A63" s="98"/>
      <c r="B63" s="99"/>
    </row>
    <row r="64" spans="1:2" ht="15">
      <c r="A64" s="98"/>
      <c r="B64" s="99"/>
    </row>
  </sheetData>
  <sheetProtection password="C0FC" sheet="1" objects="1" scenarios="1" selectLockedCells="1"/>
  <mergeCells count="20">
    <mergeCell ref="B49:D54"/>
    <mergeCell ref="E26:I26"/>
    <mergeCell ref="B42:I43"/>
    <mergeCell ref="E30:I30"/>
    <mergeCell ref="E32:I32"/>
    <mergeCell ref="E34:I34"/>
    <mergeCell ref="B47:I48"/>
    <mergeCell ref="B45:D45"/>
    <mergeCell ref="G45:I45"/>
    <mergeCell ref="E37:I37"/>
    <mergeCell ref="E39:I39"/>
    <mergeCell ref="B4:I4"/>
    <mergeCell ref="A1:I1"/>
    <mergeCell ref="B6:I6"/>
    <mergeCell ref="B13:I13"/>
    <mergeCell ref="E28:I28"/>
    <mergeCell ref="B3:I3"/>
    <mergeCell ref="E20:I20"/>
    <mergeCell ref="E22:I22"/>
    <mergeCell ref="E24:I24"/>
  </mergeCells>
  <printOptions horizontalCentered="1"/>
  <pageMargins left="0" right="0" top="0.3937007874015748" bottom="0.3937007874015748" header="0" footer="0"/>
  <pageSetup horizontalDpi="600" verticalDpi="600" orientation="portrait" paperSize="9" scale="70"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codeName="Feuil7">
    <pageSetUpPr fitToPage="1"/>
  </sheetPr>
  <dimension ref="A1:O53"/>
  <sheetViews>
    <sheetView showGridLines="0" zoomScale="80" zoomScaleNormal="80" zoomScalePageLayoutView="0" workbookViewId="0" topLeftCell="A25">
      <selection activeCell="A1" sqref="A1:F1"/>
    </sheetView>
  </sheetViews>
  <sheetFormatPr defaultColWidth="8.421875" defaultRowHeight="15"/>
  <cols>
    <col min="1" max="1" width="14.7109375" style="51" customWidth="1"/>
    <col min="2" max="2" width="58.7109375" style="51" customWidth="1"/>
    <col min="3" max="3" width="8.8515625" style="52" customWidth="1"/>
    <col min="4" max="4" width="24.57421875" style="52" customWidth="1"/>
    <col min="5" max="5" width="26.140625" style="52" customWidth="1"/>
    <col min="6" max="6" width="24.28125" style="52" customWidth="1"/>
    <col min="7" max="10" width="8.421875" style="48" customWidth="1"/>
    <col min="11" max="15" width="8.421875" style="52" customWidth="1"/>
    <col min="16" max="16384" width="8.421875" style="51" customWidth="1"/>
  </cols>
  <sheetData>
    <row r="1" spans="1:6" ht="34.5" customHeight="1">
      <c r="A1" s="855" t="s">
        <v>135</v>
      </c>
      <c r="B1" s="855"/>
      <c r="C1" s="855"/>
      <c r="D1" s="855"/>
      <c r="E1" s="855"/>
      <c r="F1" s="855"/>
    </row>
    <row r="2" ht="29.25" customHeight="1" thickBot="1"/>
    <row r="3" spans="1:6" ht="15.75" customHeight="1">
      <c r="A3" s="863" t="s">
        <v>157</v>
      </c>
      <c r="B3" s="865"/>
      <c r="C3" s="856" t="s">
        <v>134</v>
      </c>
      <c r="D3" s="858" t="s">
        <v>148</v>
      </c>
      <c r="E3" s="858" t="s">
        <v>149</v>
      </c>
      <c r="F3" s="861" t="s">
        <v>133</v>
      </c>
    </row>
    <row r="4" spans="1:6" ht="15.75" customHeight="1">
      <c r="A4" s="864"/>
      <c r="B4" s="866"/>
      <c r="C4" s="857"/>
      <c r="D4" s="859"/>
      <c r="E4" s="860"/>
      <c r="F4" s="862"/>
    </row>
    <row r="5" spans="1:9" ht="19.5" customHeight="1">
      <c r="A5" s="229">
        <v>60</v>
      </c>
      <c r="B5" s="229" t="s">
        <v>56</v>
      </c>
      <c r="C5" s="245" t="s">
        <v>132</v>
      </c>
      <c r="D5" s="301">
        <f>'3 - Données Financières struc'!C13</f>
        <v>0</v>
      </c>
      <c r="E5" s="233"/>
      <c r="F5" s="302">
        <f>'5 - Données Financières ACF'!C11</f>
        <v>0</v>
      </c>
      <c r="G5" s="49"/>
      <c r="H5" s="49"/>
      <c r="I5" s="49"/>
    </row>
    <row r="6" spans="1:6" ht="19.5" customHeight="1">
      <c r="A6" s="230">
        <v>617</v>
      </c>
      <c r="B6" s="231" t="s">
        <v>57</v>
      </c>
      <c r="C6" s="244"/>
      <c r="D6" s="233"/>
      <c r="E6" s="239">
        <f>'4 - Données Financières AGC PIL'!G13</f>
        <v>0</v>
      </c>
      <c r="F6" s="233"/>
    </row>
    <row r="7" spans="1:6" ht="19.5" customHeight="1">
      <c r="A7" s="230">
        <v>6185</v>
      </c>
      <c r="B7" s="231" t="s">
        <v>58</v>
      </c>
      <c r="C7" s="244"/>
      <c r="D7" s="233"/>
      <c r="E7" s="239">
        <f>'4 - Données Financières AGC PIL'!G14</f>
        <v>0</v>
      </c>
      <c r="F7" s="233"/>
    </row>
    <row r="8" spans="1:6" ht="19.5" customHeight="1">
      <c r="A8" s="230">
        <v>6186</v>
      </c>
      <c r="B8" s="240" t="s">
        <v>69</v>
      </c>
      <c r="C8" s="244"/>
      <c r="D8" s="233"/>
      <c r="E8" s="239">
        <f>'4 - Données Financières AGC PIL'!G15</f>
        <v>0</v>
      </c>
      <c r="F8" s="233"/>
    </row>
    <row r="9" spans="1:6" ht="19.5" customHeight="1">
      <c r="A9" s="235">
        <v>61</v>
      </c>
      <c r="B9" s="236" t="s">
        <v>59</v>
      </c>
      <c r="C9" s="245" t="s">
        <v>131</v>
      </c>
      <c r="D9" s="301">
        <f>'3 - Données Financières struc'!C14-E9</f>
        <v>0</v>
      </c>
      <c r="E9" s="301">
        <f>'4 - Données Financières AGC PIL'!G16</f>
        <v>0</v>
      </c>
      <c r="F9" s="301">
        <f>'5 - Données Financières ACF'!C12</f>
        <v>0</v>
      </c>
    </row>
    <row r="10" spans="1:6" ht="19.5" customHeight="1">
      <c r="A10" s="230">
        <v>621</v>
      </c>
      <c r="B10" s="231" t="s">
        <v>60</v>
      </c>
      <c r="C10" s="244"/>
      <c r="D10" s="233"/>
      <c r="E10" s="234">
        <f>'4 - Données Financières AGC PIL'!G17</f>
        <v>0</v>
      </c>
      <c r="F10" s="233"/>
    </row>
    <row r="11" spans="1:6" ht="19.5" customHeight="1">
      <c r="A11" s="237" t="s">
        <v>61</v>
      </c>
      <c r="B11" s="238" t="s">
        <v>252</v>
      </c>
      <c r="C11" s="244"/>
      <c r="D11" s="233"/>
      <c r="E11" s="233"/>
      <c r="F11" s="514">
        <f>'5 - Données Financières ACF'!C34</f>
        <v>0</v>
      </c>
    </row>
    <row r="12" spans="1:6" ht="19.5" customHeight="1">
      <c r="A12" s="240">
        <v>622</v>
      </c>
      <c r="B12" s="231" t="s">
        <v>136</v>
      </c>
      <c r="C12" s="244"/>
      <c r="D12" s="233"/>
      <c r="E12" s="239">
        <f>'4 - Données Financières AGC PIL'!G18</f>
        <v>0</v>
      </c>
      <c r="F12" s="233"/>
    </row>
    <row r="13" spans="1:6" ht="19.5" customHeight="1">
      <c r="A13" s="230">
        <v>6226</v>
      </c>
      <c r="B13" s="231" t="s">
        <v>263</v>
      </c>
      <c r="C13" s="244"/>
      <c r="D13" s="233"/>
      <c r="E13" s="239">
        <f>'4 - Données Financières AGC PIL'!G19</f>
        <v>0</v>
      </c>
      <c r="F13" s="233"/>
    </row>
    <row r="14" spans="1:6" ht="19.5" customHeight="1">
      <c r="A14" s="230">
        <v>6227</v>
      </c>
      <c r="B14" s="231" t="s">
        <v>62</v>
      </c>
      <c r="C14" s="244"/>
      <c r="D14" s="233"/>
      <c r="E14" s="239">
        <f>'4 - Données Financières AGC PIL'!G20</f>
        <v>0</v>
      </c>
      <c r="F14" s="233"/>
    </row>
    <row r="15" spans="1:6" ht="19.5" customHeight="1">
      <c r="A15" s="230">
        <v>623</v>
      </c>
      <c r="B15" s="231" t="s">
        <v>63</v>
      </c>
      <c r="C15" s="244"/>
      <c r="D15" s="233"/>
      <c r="E15" s="239">
        <f>'4 - Données Financières AGC PIL'!G21</f>
        <v>0</v>
      </c>
      <c r="F15" s="233"/>
    </row>
    <row r="16" spans="1:6" ht="19.5" customHeight="1">
      <c r="A16" s="230">
        <v>625</v>
      </c>
      <c r="B16" s="231" t="s">
        <v>64</v>
      </c>
      <c r="C16" s="244"/>
      <c r="D16" s="233"/>
      <c r="E16" s="239">
        <f>'4 - Données Financières AGC PIL'!G22</f>
        <v>0</v>
      </c>
      <c r="F16" s="233"/>
    </row>
    <row r="17" spans="1:6" ht="19.5" customHeight="1">
      <c r="A17" s="241">
        <v>6258</v>
      </c>
      <c r="B17" s="240" t="s">
        <v>65</v>
      </c>
      <c r="C17" s="244"/>
      <c r="D17" s="233"/>
      <c r="E17" s="239">
        <f>'4 - Données Financières AGC PIL'!G23</f>
        <v>0</v>
      </c>
      <c r="F17" s="233"/>
    </row>
    <row r="18" spans="1:6" ht="19.5" customHeight="1">
      <c r="A18" s="241">
        <v>6281</v>
      </c>
      <c r="B18" s="240" t="s">
        <v>66</v>
      </c>
      <c r="C18" s="244"/>
      <c r="D18" s="233"/>
      <c r="E18" s="239">
        <f>'4 - Données Financières AGC PIL'!G24</f>
        <v>0</v>
      </c>
      <c r="F18" s="233"/>
    </row>
    <row r="19" spans="1:6" ht="19.5" customHeight="1">
      <c r="A19" s="231">
        <v>6284</v>
      </c>
      <c r="B19" s="231" t="s">
        <v>67</v>
      </c>
      <c r="C19" s="244"/>
      <c r="D19" s="233"/>
      <c r="E19" s="239">
        <f>'4 - Données Financières AGC PIL'!G25</f>
        <v>0</v>
      </c>
      <c r="F19" s="233"/>
    </row>
    <row r="20" spans="1:6" ht="19.5" customHeight="1">
      <c r="A20" s="241">
        <v>6286</v>
      </c>
      <c r="B20" s="240" t="s">
        <v>68</v>
      </c>
      <c r="C20" s="244"/>
      <c r="D20" s="233"/>
      <c r="E20" s="239">
        <f>'4 - Données Financières AGC PIL'!G26</f>
        <v>0</v>
      </c>
      <c r="F20" s="233"/>
    </row>
    <row r="21" spans="1:6" ht="19.5" customHeight="1">
      <c r="A21" s="235">
        <v>62</v>
      </c>
      <c r="B21" s="235" t="s">
        <v>70</v>
      </c>
      <c r="C21" s="242" t="s">
        <v>130</v>
      </c>
      <c r="D21" s="301">
        <f>'3 - Données Financières struc'!C15-E21</f>
        <v>0</v>
      </c>
      <c r="E21" s="301">
        <f>SUM(E10:E20)</f>
        <v>0</v>
      </c>
      <c r="F21" s="301">
        <f>'5 - Données Financières ACF'!C13</f>
        <v>0</v>
      </c>
    </row>
    <row r="22" spans="1:6" ht="19.5" customHeight="1">
      <c r="A22" s="241" t="s">
        <v>71</v>
      </c>
      <c r="B22" s="240" t="s">
        <v>245</v>
      </c>
      <c r="C22" s="243" t="s">
        <v>128</v>
      </c>
      <c r="D22" s="233"/>
      <c r="E22" s="239">
        <f>'4 - Données Financières AGC PIL'!G28</f>
        <v>0</v>
      </c>
      <c r="F22" s="233"/>
    </row>
    <row r="23" spans="1:6" ht="19.5" customHeight="1">
      <c r="A23" s="241" t="s">
        <v>72</v>
      </c>
      <c r="B23" s="240" t="s">
        <v>73</v>
      </c>
      <c r="C23" s="243" t="s">
        <v>129</v>
      </c>
      <c r="D23" s="233"/>
      <c r="E23" s="239">
        <f>'4 - Données Financières AGC PIL'!G29</f>
        <v>0</v>
      </c>
      <c r="F23" s="233"/>
    </row>
    <row r="24" spans="1:6" ht="19.5" customHeight="1">
      <c r="A24" s="237" t="s">
        <v>74</v>
      </c>
      <c r="B24" s="238" t="s">
        <v>75</v>
      </c>
      <c r="C24" s="244"/>
      <c r="D24" s="233"/>
      <c r="E24" s="233"/>
      <c r="F24" s="413">
        <f>'5 - Données Financières ACF'!C36</f>
        <v>0</v>
      </c>
    </row>
    <row r="25" spans="1:6" ht="19.5" customHeight="1">
      <c r="A25" s="241" t="s">
        <v>76</v>
      </c>
      <c r="B25" s="240" t="s">
        <v>77</v>
      </c>
      <c r="C25" s="244"/>
      <c r="D25" s="233"/>
      <c r="E25" s="233"/>
      <c r="F25" s="239">
        <f>'5 - Données Financières ACF'!C37</f>
        <v>0</v>
      </c>
    </row>
    <row r="26" spans="1:6" ht="19.5" customHeight="1">
      <c r="A26" s="241" t="s">
        <v>78</v>
      </c>
      <c r="B26" s="240" t="s">
        <v>253</v>
      </c>
      <c r="C26" s="244"/>
      <c r="D26" s="233"/>
      <c r="E26" s="233"/>
      <c r="F26" s="239">
        <f>'5 - Données Financières ACF'!C38</f>
        <v>0</v>
      </c>
    </row>
    <row r="27" spans="1:6" ht="19.5" customHeight="1">
      <c r="A27" s="235">
        <v>63</v>
      </c>
      <c r="B27" s="236" t="s">
        <v>80</v>
      </c>
      <c r="C27" s="245" t="s">
        <v>128</v>
      </c>
      <c r="D27" s="301">
        <f>'3 - Données Financières struc'!C16-E27</f>
        <v>0</v>
      </c>
      <c r="E27" s="301">
        <f>SUM(E22:E26)</f>
        <v>0</v>
      </c>
      <c r="F27" s="301">
        <f>SUM(F24:F26)</f>
        <v>0</v>
      </c>
    </row>
    <row r="28" spans="1:6" ht="19.5" customHeight="1">
      <c r="A28" s="241">
        <v>6411</v>
      </c>
      <c r="B28" s="240" t="s">
        <v>81</v>
      </c>
      <c r="C28" s="244"/>
      <c r="D28" s="233"/>
      <c r="E28" s="239">
        <f>'4 - Données Financières AGC PIL'!G31</f>
        <v>0</v>
      </c>
      <c r="F28" s="233"/>
    </row>
    <row r="29" spans="1:6" ht="19.5" customHeight="1">
      <c r="A29" s="241">
        <v>6412</v>
      </c>
      <c r="B29" s="240" t="s">
        <v>82</v>
      </c>
      <c r="C29" s="232"/>
      <c r="D29" s="233"/>
      <c r="E29" s="239">
        <f>'4 - Données Financières AGC PIL'!G32</f>
        <v>0</v>
      </c>
      <c r="F29" s="233"/>
    </row>
    <row r="30" spans="1:6" ht="19.5" customHeight="1">
      <c r="A30" s="241">
        <v>6413</v>
      </c>
      <c r="B30" s="240" t="s">
        <v>83</v>
      </c>
      <c r="C30" s="232"/>
      <c r="D30" s="233"/>
      <c r="E30" s="239">
        <f>'4 - Données Financières AGC PIL'!G33</f>
        <v>0</v>
      </c>
      <c r="F30" s="233"/>
    </row>
    <row r="31" spans="1:6" ht="19.5" customHeight="1">
      <c r="A31" s="241">
        <v>6414</v>
      </c>
      <c r="B31" s="240" t="s">
        <v>84</v>
      </c>
      <c r="C31" s="232"/>
      <c r="D31" s="233"/>
      <c r="E31" s="239">
        <f>'4 - Données Financières AGC PIL'!G34</f>
        <v>0</v>
      </c>
      <c r="F31" s="233"/>
    </row>
    <row r="32" spans="1:6" ht="19.5" customHeight="1">
      <c r="A32" s="241">
        <v>645</v>
      </c>
      <c r="B32" s="240" t="s">
        <v>85</v>
      </c>
      <c r="C32" s="232"/>
      <c r="D32" s="233"/>
      <c r="E32" s="239">
        <f>'4 - Données Financières AGC PIL'!G35</f>
        <v>0</v>
      </c>
      <c r="F32" s="233"/>
    </row>
    <row r="33" spans="1:6" ht="19.5" customHeight="1">
      <c r="A33" s="241">
        <v>647</v>
      </c>
      <c r="B33" s="240" t="s">
        <v>86</v>
      </c>
      <c r="C33" s="232"/>
      <c r="D33" s="233"/>
      <c r="E33" s="239">
        <f>'4 - Données Financières AGC PIL'!G36</f>
        <v>0</v>
      </c>
      <c r="F33" s="233"/>
    </row>
    <row r="34" spans="1:6" ht="19.5" customHeight="1">
      <c r="A34" s="241">
        <v>648</v>
      </c>
      <c r="B34" s="240" t="s">
        <v>87</v>
      </c>
      <c r="C34" s="232"/>
      <c r="D34" s="233"/>
      <c r="E34" s="239">
        <f>'4 - Données Financières AGC PIL'!G37</f>
        <v>0</v>
      </c>
      <c r="F34" s="233"/>
    </row>
    <row r="35" spans="1:6" ht="27.75" customHeight="1">
      <c r="A35" s="246" t="s">
        <v>88</v>
      </c>
      <c r="B35" s="238" t="s">
        <v>238</v>
      </c>
      <c r="C35" s="232"/>
      <c r="D35" s="233"/>
      <c r="E35" s="233"/>
      <c r="F35" s="414">
        <f>'5 - Données Financières ACF'!C40</f>
        <v>0</v>
      </c>
    </row>
    <row r="36" spans="1:6" ht="19.5" customHeight="1">
      <c r="A36" s="345" t="s">
        <v>89</v>
      </c>
      <c r="B36" s="240" t="s">
        <v>268</v>
      </c>
      <c r="C36" s="232"/>
      <c r="D36" s="233"/>
      <c r="E36" s="233"/>
      <c r="F36" s="234">
        <f>'5 - Données Financières ACF'!C41</f>
        <v>0</v>
      </c>
    </row>
    <row r="37" spans="1:6" ht="19.5" customHeight="1">
      <c r="A37" s="247">
        <v>64</v>
      </c>
      <c r="B37" s="247" t="s">
        <v>91</v>
      </c>
      <c r="C37" s="248" t="s">
        <v>127</v>
      </c>
      <c r="D37" s="301">
        <f>'3 - Données Financières struc'!C17-E37</f>
        <v>0</v>
      </c>
      <c r="E37" s="342">
        <f>SUM(E28:E36)</f>
        <v>0</v>
      </c>
      <c r="F37" s="301">
        <f>SUM(F35:F36)</f>
        <v>0</v>
      </c>
    </row>
    <row r="38" spans="1:6" ht="19.5" customHeight="1">
      <c r="A38" s="249">
        <v>65</v>
      </c>
      <c r="B38" s="250" t="s">
        <v>92</v>
      </c>
      <c r="C38" s="248" t="s">
        <v>126</v>
      </c>
      <c r="D38" s="301">
        <f>'3 - Données Financières struc'!C18-E38</f>
        <v>0</v>
      </c>
      <c r="E38" s="233"/>
      <c r="F38" s="301">
        <f>'5 - Données Financières ACF'!C16</f>
        <v>0</v>
      </c>
    </row>
    <row r="39" spans="1:15" s="97" customFormat="1" ht="19.5" customHeight="1">
      <c r="A39" s="249">
        <v>66</v>
      </c>
      <c r="B39" s="250" t="s">
        <v>93</v>
      </c>
      <c r="C39" s="248" t="s">
        <v>125</v>
      </c>
      <c r="D39" s="301">
        <f>'3 - Données Financières struc'!C19-E39</f>
        <v>0</v>
      </c>
      <c r="E39" s="233"/>
      <c r="F39" s="301">
        <f>'5 - Données Financières ACF'!C17</f>
        <v>0</v>
      </c>
      <c r="G39" s="95"/>
      <c r="H39" s="95"/>
      <c r="I39" s="95"/>
      <c r="J39" s="95"/>
      <c r="K39" s="96"/>
      <c r="L39" s="96"/>
      <c r="M39" s="96"/>
      <c r="N39" s="96"/>
      <c r="O39" s="96"/>
    </row>
    <row r="40" spans="1:15" s="97" customFormat="1" ht="19.5" customHeight="1">
      <c r="A40" s="249">
        <v>67</v>
      </c>
      <c r="B40" s="250" t="s">
        <v>94</v>
      </c>
      <c r="C40" s="248" t="s">
        <v>124</v>
      </c>
      <c r="D40" s="301">
        <f>'3 - Données Financières struc'!C20-E40</f>
        <v>0</v>
      </c>
      <c r="E40" s="233"/>
      <c r="F40" s="301">
        <f>'5 - Données Financières ACF'!C18</f>
        <v>0</v>
      </c>
      <c r="G40" s="95"/>
      <c r="H40" s="95"/>
      <c r="I40" s="95"/>
      <c r="J40" s="95"/>
      <c r="K40" s="96"/>
      <c r="L40" s="96"/>
      <c r="M40" s="96"/>
      <c r="N40" s="96"/>
      <c r="O40" s="96"/>
    </row>
    <row r="41" spans="1:6" ht="38.25" customHeight="1">
      <c r="A41" s="241">
        <v>6815</v>
      </c>
      <c r="B41" s="240" t="s">
        <v>95</v>
      </c>
      <c r="C41" s="244"/>
      <c r="D41" s="233"/>
      <c r="E41" s="239">
        <f>'4 - Données Financières AGC PIL'!G40</f>
        <v>0</v>
      </c>
      <c r="F41" s="233"/>
    </row>
    <row r="42" spans="1:6" ht="36" customHeight="1">
      <c r="A42" s="247">
        <v>68</v>
      </c>
      <c r="B42" s="251" t="s">
        <v>96</v>
      </c>
      <c r="C42" s="248" t="s">
        <v>250</v>
      </c>
      <c r="D42" s="342">
        <f>'3 - Données Financières struc'!C21-E42</f>
        <v>0</v>
      </c>
      <c r="E42" s="342">
        <f>SUM(E41)</f>
        <v>0</v>
      </c>
      <c r="F42" s="301">
        <f>'5 - Données Financières ACF'!C19</f>
        <v>0</v>
      </c>
    </row>
    <row r="43" spans="1:6" ht="19.5" customHeight="1">
      <c r="A43" s="247">
        <v>69</v>
      </c>
      <c r="B43" s="247" t="s">
        <v>97</v>
      </c>
      <c r="C43" s="248" t="s">
        <v>123</v>
      </c>
      <c r="D43" s="342">
        <f>'3 - Données Financières struc'!C22-E43</f>
        <v>0</v>
      </c>
      <c r="E43" s="252"/>
      <c r="F43" s="252"/>
    </row>
    <row r="44" spans="1:6" ht="19.5" customHeight="1">
      <c r="A44" s="877" t="s">
        <v>98</v>
      </c>
      <c r="B44" s="877"/>
      <c r="C44" s="253"/>
      <c r="D44" s="342">
        <f>'3 - Données Financières struc'!C23-E44</f>
        <v>0</v>
      </c>
      <c r="E44" s="342">
        <f>E9+E21+E27+E37+E42</f>
        <v>0</v>
      </c>
      <c r="F44" s="342">
        <f>F5+F9+F21+F27+F37+F38+F39+F40+F42</f>
        <v>0</v>
      </c>
    </row>
    <row r="45" spans="1:6" ht="19.5" customHeight="1">
      <c r="A45" s="241">
        <v>862</v>
      </c>
      <c r="B45" s="240" t="s">
        <v>323</v>
      </c>
      <c r="C45" s="232"/>
      <c r="D45" s="233"/>
      <c r="E45" s="239">
        <f>'4 - Données Financières AGC PIL'!G42</f>
        <v>0</v>
      </c>
      <c r="F45" s="512">
        <f>'5 - Données Financières ACF'!C43</f>
        <v>0</v>
      </c>
    </row>
    <row r="46" spans="1:6" ht="19.5" customHeight="1">
      <c r="A46" s="247">
        <v>86</v>
      </c>
      <c r="B46" s="254" t="s">
        <v>99</v>
      </c>
      <c r="C46" s="248" t="s">
        <v>122</v>
      </c>
      <c r="D46" s="343">
        <f>'3 - Données Financières struc'!C24-E46</f>
        <v>0</v>
      </c>
      <c r="E46" s="301">
        <f>E45</f>
        <v>0</v>
      </c>
      <c r="F46" s="301">
        <f>F45</f>
        <v>0</v>
      </c>
    </row>
    <row r="47" spans="1:6" ht="38.25" customHeight="1" thickBot="1">
      <c r="A47" s="878" t="s">
        <v>22</v>
      </c>
      <c r="B47" s="879"/>
      <c r="C47" s="255"/>
      <c r="D47" s="344">
        <f>'3 - Données Financières struc'!C25-E47</f>
        <v>0</v>
      </c>
      <c r="E47" s="415">
        <f>E44+E46</f>
        <v>0</v>
      </c>
      <c r="F47" s="344">
        <f>+F44+F46</f>
        <v>0</v>
      </c>
    </row>
    <row r="48" ht="15"/>
    <row r="49" ht="15.75" thickBot="1"/>
    <row r="50" spans="3:6" ht="15" customHeight="1">
      <c r="C50" s="871" t="s">
        <v>207</v>
      </c>
      <c r="D50" s="872"/>
      <c r="E50" s="872"/>
      <c r="F50" s="873"/>
    </row>
    <row r="51" spans="3:6" ht="15">
      <c r="C51" s="874"/>
      <c r="D51" s="875"/>
      <c r="E51" s="875"/>
      <c r="F51" s="876"/>
    </row>
    <row r="52" spans="3:6" ht="37.5" customHeight="1">
      <c r="C52" s="867" t="s">
        <v>327</v>
      </c>
      <c r="D52" s="868"/>
      <c r="E52" s="416">
        <f>E47*35/100</f>
        <v>0</v>
      </c>
      <c r="F52" s="256" t="s">
        <v>153</v>
      </c>
    </row>
    <row r="53" spans="3:6" ht="35.25" customHeight="1" thickBot="1">
      <c r="C53" s="869" t="s">
        <v>326</v>
      </c>
      <c r="D53" s="870"/>
      <c r="E53" s="498">
        <f>IF((F11)&gt;0,(F11*60/100),((F24+F35+F45)*60/100))</f>
        <v>0</v>
      </c>
      <c r="F53" s="257" t="s">
        <v>154</v>
      </c>
    </row>
    <row r="61" ht="15"/>
  </sheetData>
  <sheetProtection password="C0FC"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rintOptions/>
  <pageMargins left="0.7" right="0.7" top="0.75" bottom="0.75" header="0.3" footer="0.3"/>
  <pageSetup fitToHeight="1" fitToWidth="1"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2014-12-19T14:40:40Z</cp:lastPrinted>
  <dcterms:created xsi:type="dcterms:W3CDTF">2006-09-16T00:00:00Z</dcterms:created>
  <dcterms:modified xsi:type="dcterms:W3CDTF">2021-02-23T07:07:08Z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