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Z:\PETITE ENFANCE\Réunions partenaires\2024\REUNIONS TEAMS EAJE\9 février\"/>
    </mc:Choice>
  </mc:AlternateContent>
  <xr:revisionPtr revIDLastSave="0" documentId="8_{5DF8F73F-6196-4560-93DE-E836F357A8A4}" xr6:coauthVersionLast="47" xr6:coauthVersionMax="47" xr10:uidLastSave="{00000000-0000-0000-0000-000000000000}"/>
  <bookViews>
    <workbookView xWindow="190" yWindow="-110" windowWidth="19120" windowHeight="10420" tabRatio="944" firstSheet="4" activeTab="8" xr2:uid="{00000000-000D-0000-FFFF-FFFF00000000}"/>
  </bookViews>
  <sheets>
    <sheet name="Sources des données" sheetId="8" state="hidden" r:id="rId1"/>
    <sheet name="Paramètres" sheetId="24" state="hidden" r:id="rId2"/>
    <sheet name="Parametres 2023 BT" sheetId="27" state="hidden" r:id="rId3"/>
    <sheet name="Parametres 2022 BT" sheetId="2" state="hidden" r:id="rId4"/>
    <sheet name="CALCUL PSU" sheetId="25" r:id="rId5"/>
    <sheet name="CALCUL BONUS Inclusion Handicap" sheetId="22" r:id="rId6"/>
    <sheet name="CALCUL BONUS Mixité Sociale" sheetId="23" r:id="rId7"/>
    <sheet name="CALCUL BT (CTG signé en 2022)" sheetId="5" r:id="rId8"/>
    <sheet name="CALCUL BT (CTG signé en 2023)" sheetId="26" r:id="rId9"/>
  </sheets>
  <externalReferences>
    <externalReference r:id="rId10"/>
    <externalReference r:id="rId11"/>
  </externalReferences>
  <definedNames>
    <definedName name="_xlnm._FilterDatabase" localSheetId="3" hidden="1">'Parametres 2022 BT'!$A$2:$H$537</definedName>
    <definedName name="_xlnm._FilterDatabase" localSheetId="2" hidden="1">'Parametres 2023 BT'!$A$2:$H$537</definedName>
    <definedName name="L_ACTCEJDOSSAFC" localSheetId="4">[1]ListeActionsCej!$T$8:$T$1407</definedName>
    <definedName name="L_ACTCEJDOSSAFC" localSheetId="1">[1]ListeActionsCej!$T$8:$T$1407</definedName>
    <definedName name="L_ACTCEJDOSSAFC">#REF!</definedName>
    <definedName name="L_BDDCOMM" localSheetId="4">OFFSET([2]Parametres!$A$3:$H$3,0,0,COUNTA([2]Parametres!$A:$A))</definedName>
    <definedName name="L_BDDCOMM" localSheetId="1">OFFSET([2]Parametres!$A$3:$H$3,0,0,COUNTA([2]Parametres!$A:$A))</definedName>
    <definedName name="L_BDDCOMM" localSheetId="2">OFFSET('Parametres 2023 BT'!$A$3:$H$3,0,0,COUNTA('Parametres 2023 BT'!$A:$A))</definedName>
    <definedName name="L_BDDCOMM">OFFSET('Parametres 2022 BT'!$A$3:$H$3,0,0,COUNTA('Parametres 2022 BT'!$A:$A))</definedName>
    <definedName name="L_BDDEPCI" localSheetId="4">OFFSET([2]Parametres!$J$3:$O$3,0,0,COUNTA([2]Parametres!$J:$J))</definedName>
    <definedName name="L_BDDEPCI" localSheetId="1">OFFSET([2]Parametres!$J$3:$O$3,0,0,COUNTA([2]Parametres!$J:$J))</definedName>
    <definedName name="L_BDDEPCI" localSheetId="2">OFFSET('Parametres 2023 BT'!$J$3:$O$3,0,0,COUNTA('Parametres 2023 BT'!$J:$J))</definedName>
    <definedName name="L_BDDEPCI">OFFSET('Parametres 2022 BT'!$J$3:$O$3,0,0,COUNTA('Parametres 2022 BT'!$J:$J))</definedName>
    <definedName name="L_BDDFinal" localSheetId="4">OFFSET([1]OffreExistanteDvpt!$E$4:$AA$4,0,0,COUNTA([1]OffreExistanteDvpt!$E:$E))</definedName>
    <definedName name="L_BDDFinal" localSheetId="1">OFFSET([1]OffreExistanteDvpt!$E$4:$AA$4,0,0,COUNTA([1]OffreExistanteDvpt!$E:$E))</definedName>
    <definedName name="L_BDDFinal">OFFSET(#REF!,0,0,COUNTA(#REF!))</definedName>
    <definedName name="L_BDDGEOLISS_Numdoss" localSheetId="4">OFFSET([1]geolissage!$B$8:$W$8,0,0,COUNTA([1]geolissage!$B:$B))</definedName>
    <definedName name="L_BDDGEOLISS_Numdoss" localSheetId="1">OFFSET([1]geolissage!$B$8:$W$8,0,0,COUNTA([1]geolissage!$B:$B))</definedName>
    <definedName name="L_BDDGEOLISS_Numdoss">OFFSET(#REF!,0,0,COUNTA(#REF!))</definedName>
    <definedName name="L_BDDGeolissage" localSheetId="4">OFFSET([1]geolissage!$A$8:$W$8,0,0,COUNTA([1]geolissage!$A:$A))</definedName>
    <definedName name="L_BDDGeolissage" localSheetId="1">OFFSET([1]geolissage!$A$8:$W$8,0,0,COUNTA([1]geolissage!$A:$A))</definedName>
    <definedName name="L_BDDGeolissage">OFFSET(#REF!,0,0,COUNTA(#REF!))</definedName>
    <definedName name="L_BDDGEST" localSheetId="4">OFFSET([2]Parametres!$W$3:$Y$3,0,0,COUNTA([2]Parametres!$W:$W))</definedName>
    <definedName name="L_BDDGEST" localSheetId="1">OFFSET([2]Parametres!$W$3:$Y$3,0,0,COUNTA([2]Parametres!$W:$W))</definedName>
    <definedName name="L_BDDGEST" localSheetId="2">OFFSET('Parametres 2023 BT'!$W$3:$Y$3,0,0,COUNTA('Parametres 2023 BT'!$W:$W))</definedName>
    <definedName name="L_BDDGEST">OFFSET('Parametres 2022 BT'!$W$3:$Y$3,0,0,COUNTA('Parametres 2022 BT'!$W:$W))</definedName>
    <definedName name="L_BDDSIVOM" localSheetId="4">OFFSET([2]Parametres!$Q$3:$U$3,0,0,COUNTA([2]Parametres!$Q:$Q))</definedName>
    <definedName name="L_BDDSIVOM" localSheetId="1">OFFSET([2]Parametres!$Q$3:$U$3,0,0,COUNTA([2]Parametres!$Q:$Q))</definedName>
    <definedName name="L_BDDSIVOM" localSheetId="2">OFFSET('Parametres 2023 BT'!$Q$3:$U$3,0,0,COUNTA('Parametres 2023 BT'!$Q:$Q))</definedName>
    <definedName name="L_BDDSIVOM">OFFSET('Parametres 2022 BT'!$Q$3:$U$3,0,0,COUNTA('Parametres 2022 BT'!$Q:$Q))</definedName>
    <definedName name="L_CASODOSSAFC" localSheetId="4">[1]ListeDOM!$D$8:$D$1009</definedName>
    <definedName name="L_CASODOSSAFC" localSheetId="1">[1]ListeDOM!$D$8:$D$1009</definedName>
    <definedName name="L_CASODOSSAFC">#REF!</definedName>
    <definedName name="L_DOSSAFC" localSheetId="4">OFFSET([1]ListeEquip!$B$8,0,0,COUNTA([1]ListeEquip!$B:$B))</definedName>
    <definedName name="L_DOSSAFC" localSheetId="1">OFFSET([1]ListeEquip!$B$8,0,0,COUNTA([1]ListeEquip!$B:$B))</definedName>
    <definedName name="L_DOSSAFC">OFFSET(#REF!,0,0,COUNTA(#REF!))</definedName>
    <definedName name="L_FRTDOSSAFC" localSheetId="4">[1]ListeFrt_QPV!$D$8:$D$1009</definedName>
    <definedName name="L_FRTDOSSAFC" localSheetId="1">[1]ListeFrt_QPV!$D$8:$D$1009</definedName>
    <definedName name="L_FRTDOSSAFC">#REF!</definedName>
    <definedName name="L_GroupesEAJE" localSheetId="4">[2]Parametres!$AG$3:$AL$11</definedName>
    <definedName name="L_GroupesEAJE" localSheetId="1">[2]Parametres!$AG$3:$AL$11</definedName>
    <definedName name="L_GroupesEAJE" localSheetId="2">'Parametres 2023 BT'!$AG$3:$AL$11</definedName>
    <definedName name="L_GroupesEAJE">'Parametres 2022 BT'!$AG$3:$AL$11</definedName>
    <definedName name="L_GroupesEAJE2023">'Parametres 2023 BT'!$AG$3:$AL$11</definedName>
    <definedName name="L_MTACTCEJ" localSheetId="4">[1]ListeActionsCej!$K$8:$K$1407</definedName>
    <definedName name="L_MTACTCEJ" localSheetId="1">[1]ListeActionsCej!$K$8:$K$1407</definedName>
    <definedName name="L_MTACTCEJ">#REF!</definedName>
    <definedName name="L_MTCASO" localSheetId="4">[1]ListeDOM!$C$8:$C$1009</definedName>
    <definedName name="L_MTCASO" localSheetId="1">[1]ListeDOM!$C$8:$C$1009</definedName>
    <definedName name="L_MTCASO">#REF!</definedName>
    <definedName name="L_MTFRT" localSheetId="4">[1]ListeFrt_QPV!$C$8:$C$1009</definedName>
    <definedName name="L_MTFRT" localSheetId="1">[1]ListeFrt_QPV!$C$8:$C$1009</definedName>
    <definedName name="L_MTFRT">#REF!</definedName>
    <definedName name="L_NOMCOM" localSheetId="4">OFFSET([2]Parametres!$A$3,0,0,COUNTA([2]Parametres!$A:$A))</definedName>
    <definedName name="L_NOMCOM" localSheetId="1">OFFSET([2]Parametres!$A$3,0,0,COUNTA([2]Parametres!$A:$A))</definedName>
    <definedName name="L_NOMCOM" localSheetId="2">OFFSET('Parametres 2023 BT'!$A$3,0,0,COUNTA('Parametres 2023 BT'!$A:$A))</definedName>
    <definedName name="L_NOMCOM">OFFSET('Parametres 2022 BT'!$A$3,0,0,COUNTA('Parametres 2022 BT'!$A:$A))</definedName>
    <definedName name="L_NOMEPCI" localSheetId="4">OFFSET([2]Parametres!$J$3,0,0,COUNTA([2]Parametres!$J:$J))</definedName>
    <definedName name="L_NOMEPCI" localSheetId="1">OFFSET([2]Parametres!$J$3,0,0,COUNTA([2]Parametres!$J:$J))</definedName>
    <definedName name="L_NOMEPCI" localSheetId="2">OFFSET('Parametres 2023 BT'!$J$3,0,0,COUNTA('Parametres 2023 BT'!$J:$J))</definedName>
    <definedName name="L_NOMEPCI">OFFSET('Parametres 2022 BT'!$J$3,0,0,COUNTA('Parametres 2022 BT'!$J:$J))</definedName>
    <definedName name="L_NOMGEST" localSheetId="4">OFFSET([2]Parametres!$W$3,0,0,COUNTA([2]Parametres!$W:$W))</definedName>
    <definedName name="L_NOMGEST" localSheetId="1">OFFSET([2]Parametres!$W$3,0,0,COUNTA([2]Parametres!$W:$W))</definedName>
    <definedName name="L_NOMGEST" localSheetId="2">OFFSET('Parametres 2023 BT'!$W$3,0,0,COUNTA('Parametres 2023 BT'!$W:$W))</definedName>
    <definedName name="L_NOMGEST">OFFSET('Parametres 2022 BT'!$W$3,0,0,COUNTA('Parametres 2022 BT'!$W:$W))</definedName>
    <definedName name="L_NOMSIVOM" localSheetId="4">OFFSET([2]Parametres!$Q$3,0,0,COUNTA([2]Parametres!$Q:$Q)-1)</definedName>
    <definedName name="L_NOMSIVOM" localSheetId="1">OFFSET([2]Parametres!$Q$3,0,0,COUNTA([2]Parametres!$Q:$Q)-1)</definedName>
    <definedName name="L_NOMSIVOM" localSheetId="2">OFFSET('Parametres 2023 BT'!$Q$3,0,0,COUNTA('Parametres 2023 BT'!$Q:$Q)-1)</definedName>
    <definedName name="L_NOMSIVOM">OFFSET('Parametres 2022 BT'!$Q$3,0,0,COUNTA('Parametres 2022 BT'!$Q:$Q)-1)</definedName>
    <definedName name="L_OKKO" localSheetId="2">'Parametres 2023 BT'!$AE$3:$AE$4</definedName>
    <definedName name="L_OKKO">'Parametres 2022 BT'!$AE$3:$AE$4</definedName>
    <definedName name="L_RaisonRedress" localSheetId="2">'Parametres 2023 BT'!$AC$3:$AC$6</definedName>
    <definedName name="L_RaisonRedress">'Parametres 2022 BT'!$AC$3:$AC$6</definedName>
    <definedName name="L_TerritComp" localSheetId="2">'Parametres 2023 BT'!$AA$3:$AA$7</definedName>
    <definedName name="L_TerritComp">'Parametres 2022 BT'!$AA$3:$AA$7</definedName>
    <definedName name="L_VIDE" localSheetId="4">[1]GuideUtilisation!$A$1</definedName>
    <definedName name="L_VIDE" localSheetId="1">[1]GuideUtilisation!$A$1</definedName>
    <definedName name="L_VIDE">#REF!</definedName>
    <definedName name="_xlnm.Print_Area" localSheetId="5">'CALCUL BONUS Inclusion Handicap'!$A$1:$P$69</definedName>
    <definedName name="_xlnm.Print_Area" localSheetId="6">'CALCUL BONUS Mixité Sociale'!$A$1:$P$43</definedName>
    <definedName name="_xlnm.Print_Area" localSheetId="7">'CALCUL BT (CTG signé en 2022)'!$A$1:$W$53</definedName>
    <definedName name="_xlnm.Print_Area" localSheetId="8">'CALCUL BT (CTG signé en 2023)'!$A$1:$W$53</definedName>
    <definedName name="_xlnm.Print_Area" localSheetId="4">'CALCUL PSU'!$A$1:$J$51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26" l="1"/>
  <c r="G46" i="26"/>
  <c r="F46" i="26"/>
  <c r="E46" i="26"/>
  <c r="D46" i="26"/>
  <c r="C46" i="26"/>
  <c r="B46" i="26"/>
  <c r="H45" i="26"/>
  <c r="G45" i="26"/>
  <c r="F45" i="26"/>
  <c r="E45" i="26"/>
  <c r="D45" i="26"/>
  <c r="C45" i="26"/>
  <c r="B45" i="26"/>
  <c r="L43" i="26"/>
  <c r="N50" i="26" s="1"/>
  <c r="H43" i="26"/>
  <c r="G43" i="26"/>
  <c r="F43" i="26"/>
  <c r="E43" i="26"/>
  <c r="D43" i="26"/>
  <c r="C43" i="26"/>
  <c r="B43" i="26"/>
  <c r="H42" i="26"/>
  <c r="G42" i="26"/>
  <c r="F42" i="26"/>
  <c r="E42" i="26"/>
  <c r="D42" i="26"/>
  <c r="C42" i="26"/>
  <c r="B42" i="26"/>
  <c r="H41" i="26"/>
  <c r="G41" i="26"/>
  <c r="F41" i="26"/>
  <c r="E41" i="26"/>
  <c r="D41" i="26"/>
  <c r="C41" i="26"/>
  <c r="B41" i="26"/>
  <c r="H40" i="26"/>
  <c r="G40" i="26"/>
  <c r="F40" i="26"/>
  <c r="E40" i="26"/>
  <c r="D40" i="26"/>
  <c r="C40" i="26"/>
  <c r="B40" i="26"/>
  <c r="H39" i="26"/>
  <c r="G39" i="26"/>
  <c r="F39" i="26"/>
  <c r="E39" i="26"/>
  <c r="D39" i="26"/>
  <c r="C39" i="26"/>
  <c r="B39" i="26"/>
  <c r="H38" i="26"/>
  <c r="G38" i="26"/>
  <c r="F38" i="26"/>
  <c r="E38" i="26"/>
  <c r="D38" i="26"/>
  <c r="C38" i="26"/>
  <c r="B38" i="26"/>
  <c r="H37" i="26"/>
  <c r="G37" i="26"/>
  <c r="F37" i="26"/>
  <c r="E37" i="26"/>
  <c r="D37" i="26"/>
  <c r="C37" i="26"/>
  <c r="B37" i="26"/>
  <c r="H36" i="26"/>
  <c r="G36" i="26"/>
  <c r="F36" i="26"/>
  <c r="E36" i="26"/>
  <c r="D36" i="26"/>
  <c r="C36" i="26"/>
  <c r="B36" i="26"/>
  <c r="H35" i="26"/>
  <c r="G35" i="26"/>
  <c r="F35" i="26"/>
  <c r="E35" i="26"/>
  <c r="D35" i="26"/>
  <c r="C35" i="26"/>
  <c r="B35" i="26"/>
  <c r="H34" i="26"/>
  <c r="G34" i="26"/>
  <c r="F34" i="26"/>
  <c r="E34" i="26"/>
  <c r="D34" i="26"/>
  <c r="C34" i="26"/>
  <c r="B34" i="26"/>
  <c r="H33" i="26"/>
  <c r="G33" i="26"/>
  <c r="F33" i="26"/>
  <c r="E33" i="26"/>
  <c r="D33" i="26"/>
  <c r="C33" i="26"/>
  <c r="B33" i="26"/>
  <c r="H32" i="26"/>
  <c r="G32" i="26"/>
  <c r="F32" i="26"/>
  <c r="E32" i="26"/>
  <c r="D32" i="26"/>
  <c r="C32" i="26"/>
  <c r="B32" i="26"/>
  <c r="H31" i="26"/>
  <c r="G31" i="26"/>
  <c r="F31" i="26"/>
  <c r="E31" i="26"/>
  <c r="D31" i="26"/>
  <c r="C31" i="26"/>
  <c r="B31" i="26"/>
  <c r="H30" i="26"/>
  <c r="G30" i="26"/>
  <c r="F30" i="26"/>
  <c r="E30" i="26"/>
  <c r="D30" i="26"/>
  <c r="C30" i="26"/>
  <c r="B30" i="26"/>
  <c r="H28" i="26"/>
  <c r="G28" i="26"/>
  <c r="F28" i="26"/>
  <c r="E28" i="26"/>
  <c r="D28" i="26"/>
  <c r="C28" i="26"/>
  <c r="B28" i="26"/>
  <c r="H27" i="26"/>
  <c r="G27" i="26"/>
  <c r="F27" i="26"/>
  <c r="E27" i="26"/>
  <c r="D27" i="26"/>
  <c r="C27" i="26"/>
  <c r="B27" i="26"/>
  <c r="H26" i="26"/>
  <c r="G26" i="26"/>
  <c r="F26" i="26"/>
  <c r="E26" i="26"/>
  <c r="D26" i="26"/>
  <c r="C26" i="26"/>
  <c r="B26" i="26"/>
  <c r="H25" i="26"/>
  <c r="G25" i="26"/>
  <c r="F25" i="26"/>
  <c r="E25" i="26"/>
  <c r="D25" i="26"/>
  <c r="C25" i="26"/>
  <c r="B25" i="26"/>
  <c r="H24" i="26"/>
  <c r="G24" i="26"/>
  <c r="F24" i="26"/>
  <c r="E24" i="26"/>
  <c r="D24" i="26"/>
  <c r="C24" i="26"/>
  <c r="B24" i="26"/>
  <c r="H23" i="26"/>
  <c r="G23" i="26"/>
  <c r="F23" i="26"/>
  <c r="E23" i="26"/>
  <c r="D23" i="26"/>
  <c r="C23" i="26"/>
  <c r="B23" i="26"/>
  <c r="H22" i="26"/>
  <c r="G22" i="26"/>
  <c r="F22" i="26"/>
  <c r="E22" i="26"/>
  <c r="D22" i="26"/>
  <c r="C22" i="26"/>
  <c r="B22" i="26"/>
  <c r="H21" i="26"/>
  <c r="G21" i="26"/>
  <c r="F21" i="26"/>
  <c r="E21" i="26"/>
  <c r="D21" i="26"/>
  <c r="C21" i="26"/>
  <c r="B21" i="26"/>
  <c r="H19" i="26"/>
  <c r="G19" i="26"/>
  <c r="F19" i="26"/>
  <c r="E19" i="26"/>
  <c r="D19" i="26"/>
  <c r="C19" i="26"/>
  <c r="B19" i="26"/>
  <c r="H18" i="26"/>
  <c r="G18" i="26"/>
  <c r="F18" i="26"/>
  <c r="E18" i="26"/>
  <c r="D18" i="26"/>
  <c r="C18" i="26"/>
  <c r="B18" i="26"/>
  <c r="AI17" i="26"/>
  <c r="AE17" i="26"/>
  <c r="X17" i="26"/>
  <c r="W17" i="26"/>
  <c r="Q17" i="26"/>
  <c r="R17" i="26" s="1"/>
  <c r="H17" i="26"/>
  <c r="G17" i="26"/>
  <c r="F17" i="26"/>
  <c r="E17" i="26"/>
  <c r="D17" i="26"/>
  <c r="C17" i="26"/>
  <c r="B17" i="26"/>
  <c r="B20" i="25"/>
  <c r="D13" i="25"/>
  <c r="F10" i="25"/>
  <c r="I46" i="26" l="1"/>
  <c r="A50" i="26"/>
  <c r="J46" i="26"/>
  <c r="I45" i="26"/>
  <c r="Y17" i="26"/>
  <c r="S17" i="26"/>
  <c r="T17" i="26"/>
  <c r="J33" i="26"/>
  <c r="J39" i="26"/>
  <c r="J17" i="26"/>
  <c r="J23" i="26"/>
  <c r="J27" i="26"/>
  <c r="J40" i="26"/>
  <c r="J31" i="26"/>
  <c r="I37" i="26"/>
  <c r="J43" i="26"/>
  <c r="J45" i="26"/>
  <c r="I26" i="26"/>
  <c r="I43" i="26"/>
  <c r="I34" i="26"/>
  <c r="I18" i="26"/>
  <c r="J21" i="26"/>
  <c r="I28" i="26"/>
  <c r="I32" i="26"/>
  <c r="J34" i="26"/>
  <c r="I36" i="26"/>
  <c r="J38" i="26"/>
  <c r="J42" i="26"/>
  <c r="I21" i="26"/>
  <c r="J22" i="26"/>
  <c r="J26" i="26"/>
  <c r="I39" i="26"/>
  <c r="I19" i="26"/>
  <c r="I38" i="26"/>
  <c r="D10" i="26"/>
  <c r="J19" i="26"/>
  <c r="J28" i="26"/>
  <c r="J35" i="26"/>
  <c r="I42" i="26"/>
  <c r="I25" i="26"/>
  <c r="I31" i="26"/>
  <c r="J18" i="26"/>
  <c r="I22" i="26"/>
  <c r="I23" i="26"/>
  <c r="I24" i="26"/>
  <c r="J25" i="26"/>
  <c r="I30" i="26"/>
  <c r="J32" i="26"/>
  <c r="I35" i="26"/>
  <c r="J37" i="26"/>
  <c r="I40" i="26"/>
  <c r="I41" i="26"/>
  <c r="I17" i="26"/>
  <c r="J24" i="26"/>
  <c r="I27" i="26"/>
  <c r="J30" i="26"/>
  <c r="I33" i="26"/>
  <c r="J36" i="26"/>
  <c r="J41" i="26"/>
  <c r="P21" i="23"/>
  <c r="P32" i="23" s="1"/>
  <c r="N22" i="22"/>
  <c r="H35" i="22" s="1"/>
  <c r="P35" i="22" s="1"/>
  <c r="B17" i="24"/>
  <c r="B16" i="24"/>
  <c r="C20" i="24"/>
  <c r="L43" i="5"/>
  <c r="A50" i="5" s="1"/>
  <c r="B27" i="5"/>
  <c r="C27" i="5"/>
  <c r="F38" i="25"/>
  <c r="D38" i="25"/>
  <c r="D28" i="25"/>
  <c r="B28" i="25"/>
  <c r="F13" i="25"/>
  <c r="H42" i="23"/>
  <c r="N41" i="23"/>
  <c r="G38" i="23"/>
  <c r="M22" i="23"/>
  <c r="M21" i="23"/>
  <c r="N13" i="23"/>
  <c r="N9" i="23"/>
  <c r="H68" i="22"/>
  <c r="N67" i="22"/>
  <c r="G64" i="22"/>
  <c r="D59" i="22"/>
  <c r="D58" i="22"/>
  <c r="J30" i="22"/>
  <c r="N29" i="22"/>
  <c r="J29" i="22"/>
  <c r="H23" i="22"/>
  <c r="H22" i="22"/>
  <c r="N15" i="22"/>
  <c r="N9" i="22"/>
  <c r="U17" i="26" l="1"/>
  <c r="AD17" i="26" s="1"/>
  <c r="L50" i="26" s="1"/>
  <c r="C10" i="26"/>
  <c r="E10" i="26"/>
  <c r="H45" i="22"/>
  <c r="N45" i="22" s="1"/>
  <c r="N49" i="22" s="1"/>
  <c r="F58" i="22" s="1"/>
  <c r="H32" i="23"/>
  <c r="C19" i="24"/>
  <c r="C21" i="24"/>
  <c r="C22" i="24"/>
  <c r="F28" i="25"/>
  <c r="B33" i="25" s="1"/>
  <c r="B16" i="25"/>
  <c r="N39" i="22"/>
  <c r="L58" i="22" s="1"/>
  <c r="N61" i="22" s="1"/>
  <c r="N62" i="22" s="1"/>
  <c r="N40" i="23"/>
  <c r="N42" i="23" s="1"/>
  <c r="N5" i="23" s="1"/>
  <c r="AH17" i="26" l="1"/>
  <c r="P50" i="26"/>
  <c r="C23" i="24"/>
  <c r="B25" i="24" s="1"/>
  <c r="N66" i="22"/>
  <c r="N68" i="22"/>
  <c r="N5" i="22" s="1"/>
  <c r="C25" i="24" l="1"/>
  <c r="H10" i="25"/>
  <c r="Q17" i="5"/>
  <c r="E17" i="5"/>
  <c r="D16" i="25" l="1"/>
  <c r="D33" i="25" s="1"/>
  <c r="F33" i="25" s="1"/>
  <c r="H16" i="25"/>
  <c r="H33" i="25" s="1"/>
  <c r="R17" i="5"/>
  <c r="S17" i="5" s="1"/>
  <c r="F16" i="25" l="1"/>
  <c r="J16" i="25" s="1"/>
  <c r="D20" i="25" s="1"/>
  <c r="J20" i="25" s="1"/>
  <c r="B45" i="25" s="1"/>
  <c r="J33" i="25"/>
  <c r="H38" i="25" s="1"/>
  <c r="J38" i="25" s="1"/>
  <c r="D45" i="25" s="1"/>
  <c r="T17" i="5"/>
  <c r="U17" i="5" s="1"/>
  <c r="AE17" i="5"/>
  <c r="W17" i="5"/>
  <c r="F45" i="25" l="1"/>
  <c r="H18" i="5"/>
  <c r="H19" i="5"/>
  <c r="H21" i="5"/>
  <c r="H22" i="5"/>
  <c r="H23" i="5"/>
  <c r="H24" i="5"/>
  <c r="H25" i="5"/>
  <c r="H26" i="5"/>
  <c r="H27" i="5"/>
  <c r="H28" i="5"/>
  <c r="H30" i="5"/>
  <c r="H31" i="5"/>
  <c r="H32" i="5"/>
  <c r="H33" i="5"/>
  <c r="H34" i="5"/>
  <c r="H35" i="5"/>
  <c r="H36" i="5"/>
  <c r="H37" i="5"/>
  <c r="H38" i="5"/>
  <c r="H39" i="5"/>
  <c r="H40" i="5"/>
  <c r="H41" i="5"/>
  <c r="H42" i="5"/>
  <c r="H43" i="5"/>
  <c r="H45" i="5"/>
  <c r="H46" i="5"/>
  <c r="H17" i="5"/>
  <c r="B17" i="5" l="1"/>
  <c r="C17" i="5"/>
  <c r="D17" i="5"/>
  <c r="F17" i="5"/>
  <c r="G17" i="5"/>
  <c r="I17" i="5" l="1"/>
  <c r="X17" i="5"/>
  <c r="G46" i="5"/>
  <c r="J46" i="5" s="1"/>
  <c r="F46" i="5"/>
  <c r="E46" i="5"/>
  <c r="D46" i="5"/>
  <c r="C46" i="5"/>
  <c r="B46" i="5"/>
  <c r="G45" i="5"/>
  <c r="J45" i="5" s="1"/>
  <c r="F45" i="5"/>
  <c r="E45" i="5"/>
  <c r="D45" i="5"/>
  <c r="C45" i="5"/>
  <c r="B45" i="5"/>
  <c r="G43" i="5"/>
  <c r="J43" i="5" s="1"/>
  <c r="F43" i="5"/>
  <c r="E43" i="5"/>
  <c r="D43" i="5"/>
  <c r="C43" i="5"/>
  <c r="B43" i="5"/>
  <c r="G42" i="5"/>
  <c r="J42" i="5" s="1"/>
  <c r="F42" i="5"/>
  <c r="E42" i="5"/>
  <c r="D42" i="5"/>
  <c r="C42" i="5"/>
  <c r="B42" i="5"/>
  <c r="G41" i="5"/>
  <c r="J41" i="5" s="1"/>
  <c r="F41" i="5"/>
  <c r="E41" i="5"/>
  <c r="D41" i="5"/>
  <c r="C41" i="5"/>
  <c r="B41" i="5"/>
  <c r="G40" i="5"/>
  <c r="J40" i="5" s="1"/>
  <c r="F40" i="5"/>
  <c r="E40" i="5"/>
  <c r="D40" i="5"/>
  <c r="C40" i="5"/>
  <c r="B40" i="5"/>
  <c r="G39" i="5"/>
  <c r="J39" i="5" s="1"/>
  <c r="F39" i="5"/>
  <c r="E39" i="5"/>
  <c r="D39" i="5"/>
  <c r="C39" i="5"/>
  <c r="B39" i="5"/>
  <c r="G38" i="5"/>
  <c r="J38" i="5" s="1"/>
  <c r="F38" i="5"/>
  <c r="E38" i="5"/>
  <c r="D38" i="5"/>
  <c r="C38" i="5"/>
  <c r="B38" i="5"/>
  <c r="G37" i="5"/>
  <c r="J37" i="5" s="1"/>
  <c r="F37" i="5"/>
  <c r="E37" i="5"/>
  <c r="D37" i="5"/>
  <c r="C37" i="5"/>
  <c r="B37" i="5"/>
  <c r="G36" i="5"/>
  <c r="J36" i="5" s="1"/>
  <c r="F36" i="5"/>
  <c r="E36" i="5"/>
  <c r="D36" i="5"/>
  <c r="C36" i="5"/>
  <c r="B36" i="5"/>
  <c r="G35" i="5"/>
  <c r="J35" i="5" s="1"/>
  <c r="F35" i="5"/>
  <c r="E35" i="5"/>
  <c r="D35" i="5"/>
  <c r="C35" i="5"/>
  <c r="B35" i="5"/>
  <c r="G34" i="5"/>
  <c r="J34" i="5" s="1"/>
  <c r="F34" i="5"/>
  <c r="E34" i="5"/>
  <c r="D34" i="5"/>
  <c r="C34" i="5"/>
  <c r="B34" i="5"/>
  <c r="G33" i="5"/>
  <c r="J33" i="5" s="1"/>
  <c r="F33" i="5"/>
  <c r="E33" i="5"/>
  <c r="D33" i="5"/>
  <c r="C33" i="5"/>
  <c r="B33" i="5"/>
  <c r="G32" i="5"/>
  <c r="J32" i="5" s="1"/>
  <c r="F32" i="5"/>
  <c r="E32" i="5"/>
  <c r="D32" i="5"/>
  <c r="C32" i="5"/>
  <c r="B32" i="5"/>
  <c r="G31" i="5"/>
  <c r="J31" i="5" s="1"/>
  <c r="F31" i="5"/>
  <c r="E31" i="5"/>
  <c r="D31" i="5"/>
  <c r="C31" i="5"/>
  <c r="B31" i="5"/>
  <c r="G30" i="5"/>
  <c r="J30" i="5" s="1"/>
  <c r="F30" i="5"/>
  <c r="E30" i="5"/>
  <c r="D30" i="5"/>
  <c r="C30" i="5"/>
  <c r="B30" i="5"/>
  <c r="G28" i="5"/>
  <c r="J28" i="5" s="1"/>
  <c r="F28" i="5"/>
  <c r="E28" i="5"/>
  <c r="D28" i="5"/>
  <c r="C28" i="5"/>
  <c r="B28" i="5"/>
  <c r="G27" i="5"/>
  <c r="J27" i="5" s="1"/>
  <c r="F27" i="5"/>
  <c r="E27" i="5"/>
  <c r="D27" i="5"/>
  <c r="G26" i="5"/>
  <c r="J26" i="5" s="1"/>
  <c r="F26" i="5"/>
  <c r="E26" i="5"/>
  <c r="D26" i="5"/>
  <c r="C26" i="5"/>
  <c r="B26" i="5"/>
  <c r="G25" i="5"/>
  <c r="J25" i="5" s="1"/>
  <c r="F25" i="5"/>
  <c r="E25" i="5"/>
  <c r="D25" i="5"/>
  <c r="C25" i="5"/>
  <c r="B25" i="5"/>
  <c r="G24" i="5"/>
  <c r="J24" i="5" s="1"/>
  <c r="F24" i="5"/>
  <c r="E24" i="5"/>
  <c r="D24" i="5"/>
  <c r="C24" i="5"/>
  <c r="B24" i="5"/>
  <c r="G23" i="5"/>
  <c r="J23" i="5" s="1"/>
  <c r="F23" i="5"/>
  <c r="E23" i="5"/>
  <c r="D23" i="5"/>
  <c r="C23" i="5"/>
  <c r="B23" i="5"/>
  <c r="G22" i="5"/>
  <c r="J22" i="5" s="1"/>
  <c r="F22" i="5"/>
  <c r="E22" i="5"/>
  <c r="D22" i="5"/>
  <c r="C22" i="5"/>
  <c r="B22" i="5"/>
  <c r="G21" i="5"/>
  <c r="J21" i="5" s="1"/>
  <c r="F21" i="5"/>
  <c r="E21" i="5"/>
  <c r="D21" i="5"/>
  <c r="C21" i="5"/>
  <c r="B21" i="5"/>
  <c r="G19" i="5"/>
  <c r="J19" i="5" s="1"/>
  <c r="F19" i="5"/>
  <c r="E19" i="5"/>
  <c r="D19" i="5"/>
  <c r="C19" i="5"/>
  <c r="B19" i="5"/>
  <c r="G18" i="5"/>
  <c r="J18" i="5" s="1"/>
  <c r="F18" i="5"/>
  <c r="E18" i="5"/>
  <c r="D18" i="5"/>
  <c r="C18" i="5"/>
  <c r="B18" i="5"/>
  <c r="J17" i="5"/>
  <c r="D10" i="5" l="1"/>
  <c r="E10" i="5"/>
  <c r="Y17" i="5"/>
  <c r="I19" i="5"/>
  <c r="I21" i="5"/>
  <c r="I23" i="5"/>
  <c r="I25" i="5"/>
  <c r="I27" i="5"/>
  <c r="I31" i="5"/>
  <c r="I33" i="5"/>
  <c r="I35" i="5"/>
  <c r="I37" i="5"/>
  <c r="I39" i="5"/>
  <c r="I41" i="5"/>
  <c r="I45" i="5"/>
  <c r="I18" i="5"/>
  <c r="I22" i="5"/>
  <c r="I24" i="5"/>
  <c r="I26" i="5"/>
  <c r="I28" i="5"/>
  <c r="I30" i="5"/>
  <c r="I32" i="5"/>
  <c r="I34" i="5"/>
  <c r="I36" i="5"/>
  <c r="I38" i="5"/>
  <c r="I40" i="5"/>
  <c r="I42" i="5"/>
  <c r="I43" i="5"/>
  <c r="I46" i="5"/>
  <c r="C10" i="5" l="1"/>
  <c r="AD17" i="5"/>
  <c r="AH17" i="5" s="1"/>
  <c r="L50" i="5" l="1"/>
  <c r="AI17" i="5"/>
  <c r="N50" i="5" l="1"/>
  <c r="P5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licou331</author>
  </authors>
  <commentList>
    <comment ref="C19" authorId="0" shapeId="0" xr:uid="{5B15284B-13EF-4D80-AAB3-4CE65D878741}">
      <text>
        <r>
          <rPr>
            <b/>
            <sz val="8"/>
            <color indexed="81"/>
            <rFont val="Tahoma"/>
            <family val="2"/>
          </rPr>
          <t>licou331:</t>
        </r>
        <r>
          <rPr>
            <sz val="8"/>
            <color indexed="81"/>
            <rFont val="Tahoma"/>
            <family val="2"/>
          </rPr>
          <t xml:space="preserve">
test si couches et repas alors 1 sinon 0</t>
        </r>
      </text>
    </comment>
    <comment ref="C20" authorId="0" shapeId="0" xr:uid="{13DE5597-B350-4C05-8B66-77308F46907E}">
      <text>
        <r>
          <rPr>
            <b/>
            <sz val="8"/>
            <color indexed="81"/>
            <rFont val="Tahoma"/>
            <family val="2"/>
          </rPr>
          <t>licou331:</t>
        </r>
        <r>
          <rPr>
            <sz val="8"/>
            <color indexed="81"/>
            <rFont val="Tahoma"/>
            <family val="2"/>
          </rPr>
          <t xml:space="preserve">
test si taux de facturation &lt;= 107 % alors 1 sinon 0</t>
        </r>
      </text>
    </comment>
    <comment ref="C21" authorId="0" shapeId="0" xr:uid="{D83E595A-2198-44A6-B52C-DE5EE5DB1912}">
      <text>
        <r>
          <rPr>
            <b/>
            <sz val="8"/>
            <color indexed="81"/>
            <rFont val="Tahoma"/>
            <family val="2"/>
          </rPr>
          <t>licou331:</t>
        </r>
        <r>
          <rPr>
            <sz val="8"/>
            <color indexed="81"/>
            <rFont val="Tahoma"/>
            <family val="2"/>
          </rPr>
          <t xml:space="preserve">
test si taux de facturation &gt; 107 % et &lt;=117 % alors 4 sinon 0</t>
        </r>
      </text>
    </comment>
    <comment ref="C22" authorId="0" shapeId="0" xr:uid="{6E9A1463-15EA-4570-9692-017B55184D47}">
      <text>
        <r>
          <rPr>
            <b/>
            <sz val="8"/>
            <color indexed="81"/>
            <rFont val="Tahoma"/>
            <family val="2"/>
          </rPr>
          <t>licou331:</t>
        </r>
        <r>
          <rPr>
            <sz val="8"/>
            <color indexed="81"/>
            <rFont val="Tahoma"/>
            <family val="2"/>
          </rPr>
          <t xml:space="preserve">
test si taux de facturation &gt; 117 % alors 7 sinon 0</t>
        </r>
      </text>
    </comment>
    <comment ref="C23" authorId="0" shapeId="0" xr:uid="{8791CC83-7B25-4837-B7B5-392B9CA7B45E}">
      <text>
        <r>
          <rPr>
            <b/>
            <sz val="8"/>
            <color indexed="81"/>
            <rFont val="Tahoma"/>
            <family val="2"/>
          </rPr>
          <t>licou331:</t>
        </r>
        <r>
          <rPr>
            <sz val="8"/>
            <color indexed="81"/>
            <rFont val="Tahoma"/>
            <family val="2"/>
          </rPr>
          <t xml:space="preserve">
valeurs possibles :
1 Ni couches ou repas et taux &lt;= 107 %
2 Couches et repas et taux &lt;= 107 %
4 Ni couches ou repas et Tf compris entre 107% et 117 %
5 Couches et repas et Tf compris entre 107% et 117 %
7 Ni couches et repas et Tf &gt; 117 %
8 Couches et repas et Tf &gt; 117 %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M11" authorId="0" shapeId="0" xr:uid="{5B66DA0A-45B6-4403-AE2E-03BAEA937EEC}">
      <text>
        <r>
          <rPr>
            <b/>
            <sz val="9"/>
            <color indexed="81"/>
            <rFont val="Tahoma"/>
            <family val="2"/>
          </rPr>
          <t>reconnus ou en cours de détection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Adeline OTON 755</author>
  </authors>
  <commentList>
    <comment ref="A24" authorId="0" shapeId="0" xr:uid="{76295889-1B5C-452E-9681-C9795C1341D9}">
      <text>
        <r>
          <rPr>
            <b/>
            <sz val="9"/>
            <color indexed="81"/>
            <rFont val="Tahoma"/>
            <family val="2"/>
          </rPr>
          <t>Montant forfaitaire par place soutenue par la collectivité pour l'existant avant application du plancher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Adeline OTON 755</author>
  </authors>
  <commentList>
    <comment ref="A24" authorId="0" shapeId="0" xr:uid="{E70F6DB0-7766-4C6F-991B-7960C12B6A22}">
      <text>
        <r>
          <rPr>
            <b/>
            <sz val="9"/>
            <color indexed="81"/>
            <rFont val="Tahoma"/>
            <family val="2"/>
          </rPr>
          <t>Montant forfaitaire par place soutenue par la collectivité pour l'existant avant application du plancher</t>
        </r>
        <r>
          <rPr>
            <sz val="9"/>
            <color indexed="81"/>
            <rFont val="Tahoma"/>
            <family val="2"/>
          </rPr>
          <t xml:space="preserve">
</t>
        </r>
      </text>
    </comment>
  </commentList>
</comments>
</file>

<file path=xl/sharedStrings.xml><?xml version="1.0" encoding="utf-8"?>
<sst xmlns="http://schemas.openxmlformats.org/spreadsheetml/2006/main" count="2834" uniqueCount="848">
  <si>
    <t>Définitions et sources des données</t>
  </si>
  <si>
    <t xml:space="preserve">Variable </t>
  </si>
  <si>
    <t>Définition</t>
  </si>
  <si>
    <t>Source</t>
  </si>
  <si>
    <t>Année</t>
  </si>
  <si>
    <t>Commentaire</t>
  </si>
  <si>
    <t>NOM COMMUNE</t>
  </si>
  <si>
    <t>Nom de la commune</t>
  </si>
  <si>
    <t>basestat.bceAAAA</t>
  </si>
  <si>
    <t>dernière année connue - se référer à la sortie Sas</t>
  </si>
  <si>
    <t>NUMERO COMMUNE</t>
  </si>
  <si>
    <t>Numéro de la commune</t>
  </si>
  <si>
    <t>NOM EPCI</t>
  </si>
  <si>
    <t>Nom de l'Epci</t>
  </si>
  <si>
    <t>NUMERO EPCI</t>
  </si>
  <si>
    <t>Numérode l'Epci</t>
  </si>
  <si>
    <t>DGCL - Potentiel financier</t>
  </si>
  <si>
    <t>DGCL - Potentiel financier par habitant</t>
  </si>
  <si>
    <t>Insee - basestat.bceAAAA</t>
  </si>
  <si>
    <t>date de référence DGCL présent dans la table - se référer à la sortie Sas</t>
  </si>
  <si>
    <t xml:space="preserve">Prendre le résultat de la sortie Sas pour TOUS les territoires.
Le potentiel financier des Epci et autres groupements de territoires est récalculé à partir du potentiel financier des communes. </t>
  </si>
  <si>
    <t>DGCL - Population DGF</t>
  </si>
  <si>
    <t xml:space="preserve">Insee (Filosofi) - Médiane du niveau de vie </t>
  </si>
  <si>
    <r>
      <rPr>
        <b/>
        <sz val="11"/>
        <color theme="1"/>
        <rFont val="Calibri"/>
        <family val="2"/>
        <scheme val="minor"/>
      </rPr>
      <t xml:space="preserve">Communes uniquement : </t>
    </r>
    <r>
      <rPr>
        <sz val="11"/>
        <color theme="1"/>
        <rFont val="Calibri"/>
        <family val="2"/>
        <scheme val="minor"/>
      </rPr>
      <t>Niveau de vie médian sur le territoire</t>
    </r>
  </si>
  <si>
    <t>Insee - fichier Filosofi</t>
  </si>
  <si>
    <t>Se référer à l'année du fichier</t>
  </si>
  <si>
    <t>Insee (Filosofi) - Nombre de ménages fiscaux</t>
  </si>
  <si>
    <r>
      <rPr>
        <b/>
        <sz val="11"/>
        <color theme="1"/>
        <rFont val="Calibri"/>
        <family val="2"/>
        <scheme val="minor"/>
      </rPr>
      <t xml:space="preserve">Communes uniquement : </t>
    </r>
    <r>
      <rPr>
        <sz val="11"/>
        <color theme="1"/>
        <rFont val="Calibri"/>
        <family val="2"/>
        <scheme val="minor"/>
      </rPr>
      <t>Nombre de ménages fiscaux sur le territoire</t>
    </r>
  </si>
  <si>
    <t>Médiane du niveau de vie RECALCULE</t>
  </si>
  <si>
    <r>
      <rPr>
        <b/>
        <sz val="11"/>
        <color theme="1"/>
        <rFont val="Calibri"/>
        <family val="2"/>
        <scheme val="minor"/>
      </rPr>
      <t xml:space="preserve">Hors communes : </t>
    </r>
    <r>
      <rPr>
        <sz val="11"/>
        <color theme="1"/>
        <rFont val="Calibri"/>
        <family val="2"/>
        <scheme val="minor"/>
      </rPr>
      <t>Moyenne des médiane de niveau de vie tenant compte du nombre de ménages fiscaux</t>
    </r>
  </si>
  <si>
    <t>Cette donnée n'est disponible que pour la France métropolitaine, la Martinique et la Réunion.
Pour les territoires de moins de 50 ménages ou moins de 100 personnes, la donnée n'est pas disponible.
Pour les territoires non couverts par cette variable, la médiane sera considérée à 0, et le territoire sera donc classé dans le groupe avec la médiane de niveau de vie le plus faible.</t>
  </si>
  <si>
    <t>∑(médiane de niveau de vie * Nb de ménages fiscaux )
__________________________________________________
∑ménages fiscaux</t>
  </si>
  <si>
    <t>ou</t>
  </si>
  <si>
    <t>[(médiane de niveau de vie territoire A * Nb de ménages fiscaux  territoire A) + (médiane de niveau de vie territoire B * Nb de ménages fiscaux  territoire B) +… + (médiane de niveau de vie territoire Z * Nb de ménages fiscaux  territoire Z) ]
__________________________________________________
[Nb de ménages fiscaux  territoire A + Nb de ménages fiscaux  territoire B + ... + Nb de ménages fiscaux  territoire Z]</t>
  </si>
  <si>
    <t>Montant CEJ</t>
  </si>
  <si>
    <t>Montant du droit sur l'action Cej.
Calculé à partir des variables mtdracej et mtdegacj</t>
  </si>
  <si>
    <t>Sias.AFCDEACJ</t>
  </si>
  <si>
    <t>Cap N-1</t>
  </si>
  <si>
    <t>Nombre de places au 31/12</t>
  </si>
  <si>
    <t>Nombre de places au 31/12.
Calculé à partir de la table des autorisations de fonctionnement MAIA, agrément actif au 31/12 ou en cours de vérification.</t>
  </si>
  <si>
    <t>OMEGA.OMGAUTORFON</t>
  </si>
  <si>
    <t>Cap N-1 ou Réel N-1 si présence d'un réel sans Cap</t>
  </si>
  <si>
    <t xml:space="preserve">ETAUTORF = ('VERIFIEE') 
 ou ETAUTORF = ('ENCOURS','ENCOURSNONMODIFIABLE') avec CACCONAF &lt;&gt; ('HISTORIQUE' 'AFC')
ou ETAUTORF  = ('AVERIFIER' 'ENTRAITEMENT' 'ATRAITER' 'VALIDE' ) </t>
  </si>
  <si>
    <t>Equipements soutenus</t>
  </si>
  <si>
    <t>Est considéré comme soutenu par la collectivité un équipement dont on a un montant supérieur à 0 sur l'une des variables suivantes :
-DONNFINA="PR1_11" (maia) - MT participation EPCI équipement (cpt 746)
- DONNFINA="PR1_8" (maia) - MT participation communale équipement (cpt 744)
- DONNFINA="PR1_7" (maia)  - MT participation départementale équipement (cpt 743)
- DONNFINA="PR2_1" (maia) - MT contrepartie volontaire équipement (cpt 87x)</t>
  </si>
  <si>
    <t xml:space="preserve">
OMEGA.OMGDONNFIN</t>
  </si>
  <si>
    <t>Source MAIA</t>
  </si>
  <si>
    <t>Statut juridique gest. PS</t>
  </si>
  <si>
    <t>Statut juridique du gestionnaire PS</t>
  </si>
  <si>
    <t>OMGPARTENAIRE.NATJUR</t>
  </si>
  <si>
    <t>Raison sociale gestionnaire PS</t>
  </si>
  <si>
    <t>Nom du partenaire</t>
  </si>
  <si>
    <t>OMGPARTENAIRE.NOMPARTE</t>
  </si>
  <si>
    <t>Numéro dossier AFC</t>
  </si>
  <si>
    <t>Numéro de dossier de l'équipement.
Afin de se rapprocher du futur identifiant de contrat, le numéro de dossier est composé des éléments MAIA suivants :
- Identifiant équipement (IDEQU)
- Identifiant partenaire (IDPARTE(G))
Ces éléments sont des éléments MAIA. Le numéro d'équipement (IDEQU) peut être retrouvé dans les écrans de l'applicatif.</t>
  </si>
  <si>
    <t>OMGEQUIPEMENT.IDEQU + OMGPARTENAIRE.IDPARTE</t>
  </si>
  <si>
    <t>Codes</t>
  </si>
  <si>
    <t>Taux</t>
  </si>
  <si>
    <t>Montant plafond</t>
  </si>
  <si>
    <t>Montant PSU</t>
  </si>
  <si>
    <t>Tf &lt;=107% + C et R</t>
  </si>
  <si>
    <t>Tf &gt;107% &lt;=117% + C et R</t>
  </si>
  <si>
    <t>Tf &gt;117% + C et R</t>
  </si>
  <si>
    <t>Tf &lt;=107% sans C ou R</t>
  </si>
  <si>
    <t>Tf &gt;107% &lt;=117% sans C ou R</t>
  </si>
  <si>
    <t>Tf &gt;117% sans C ou R</t>
  </si>
  <si>
    <t>Normal</t>
  </si>
  <si>
    <t>Couche</t>
  </si>
  <si>
    <t>Couches ?</t>
  </si>
  <si>
    <t>Repas</t>
  </si>
  <si>
    <t>Repas ?</t>
  </si>
  <si>
    <t>Test 1 : Couche et Repas</t>
  </si>
  <si>
    <t xml:space="preserve">Test 2 : Tf &lt;=107% </t>
  </si>
  <si>
    <t>Test 3 : Tf &gt;107% &lt;=117%</t>
  </si>
  <si>
    <t>Test 4 : Tf &gt;117%</t>
  </si>
  <si>
    <t>Somme des tests</t>
  </si>
  <si>
    <t>Taux pratiqué</t>
  </si>
  <si>
    <t>Zone à alimenter avec l'export de la table LISTE_COMMTERRIT</t>
  </si>
  <si>
    <t>Zone à alimenter avec l'export de la table LISTE_EPCITERRIT</t>
  </si>
  <si>
    <t>Zone à alimenter à partir de la calculette</t>
  </si>
  <si>
    <t>Zone à alimenter pour les gestionnaires et équipements</t>
  </si>
  <si>
    <t>Nom groupe commune</t>
  </si>
  <si>
    <t>Code groupe commune</t>
  </si>
  <si>
    <t>Nom du gestionnaire ou de l'équipement</t>
  </si>
  <si>
    <t>Code gestionnaire ou équipement</t>
  </si>
  <si>
    <t>Numéro territoire de compétence (Numéro commune OU EPCI)</t>
  </si>
  <si>
    <t>Types de territoires</t>
  </si>
  <si>
    <t>Raison redressement</t>
  </si>
  <si>
    <t>Validité Lien</t>
  </si>
  <si>
    <t>Nom groupe</t>
  </si>
  <si>
    <t>Seuil BAS eclu du potentiel financier</t>
  </si>
  <si>
    <t>Pivot médiane niveau de vie</t>
  </si>
  <si>
    <t>Montant plancher</t>
  </si>
  <si>
    <t>Montant bonus nouveau</t>
  </si>
  <si>
    <t>Epci</t>
  </si>
  <si>
    <t>Fermeture définitive</t>
  </si>
  <si>
    <t>OK</t>
  </si>
  <si>
    <t>Groupe 1</t>
  </si>
  <si>
    <t>&gt;</t>
  </si>
  <si>
    <t>Commune</t>
  </si>
  <si>
    <t>Fermeture en cours d'année</t>
  </si>
  <si>
    <t>Erreur</t>
  </si>
  <si>
    <t>Groupe 2</t>
  </si>
  <si>
    <t>&lt;=</t>
  </si>
  <si>
    <t>Ouverture en cours d'année</t>
  </si>
  <si>
    <t>Groupe 3</t>
  </si>
  <si>
    <t>Nb actes incorrect</t>
  </si>
  <si>
    <t>Groupe 4</t>
  </si>
  <si>
    <t>Groupe 5</t>
  </si>
  <si>
    <t>Groupe 6</t>
  </si>
  <si>
    <t>Groupe 7</t>
  </si>
  <si>
    <t>Groupe 8</t>
  </si>
  <si>
    <t>Groupe 9 - QPV</t>
  </si>
  <si>
    <t>-</t>
  </si>
  <si>
    <t>BASSENS</t>
  </si>
  <si>
    <t>SAINT PAUL</t>
  </si>
  <si>
    <t>Oui</t>
  </si>
  <si>
    <t>Non</t>
  </si>
  <si>
    <r>
      <t xml:space="preserve">☞ </t>
    </r>
    <r>
      <rPr>
        <b/>
        <sz val="12"/>
        <color rgb="FF0000FF"/>
        <rFont val="Calibri"/>
        <family val="2"/>
      </rPr>
      <t>ZONE DE SAISIE EN BLEU</t>
    </r>
  </si>
  <si>
    <t></t>
  </si>
  <si>
    <t>Prestation de service unique</t>
  </si>
  <si>
    <t>Couches fournies ?</t>
  </si>
  <si>
    <t xml:space="preserve">      Repas fournis ?</t>
  </si>
  <si>
    <t xml:space="preserve">Nb heures facturées </t>
  </si>
  <si>
    <t>Nb heures de présence</t>
  </si>
  <si>
    <t>Taux de facturation</t>
  </si>
  <si>
    <t>Type taux</t>
  </si>
  <si>
    <t>/</t>
  </si>
  <si>
    <t>=</t>
  </si>
  <si>
    <t>Total des charges</t>
  </si>
  <si>
    <t>Prix de revient</t>
  </si>
  <si>
    <t>Prix plafond</t>
  </si>
  <si>
    <t>Prix retenu</t>
  </si>
  <si>
    <t>Taux PS</t>
  </si>
  <si>
    <t>PS unitaire</t>
  </si>
  <si>
    <t>==&gt;</t>
  </si>
  <si>
    <t>x</t>
  </si>
  <si>
    <t>Nb heures facturées</t>
  </si>
  <si>
    <t>Participations familiales</t>
  </si>
  <si>
    <t>% Régime Général</t>
  </si>
  <si>
    <t>Montant du droit (A)</t>
  </si>
  <si>
    <t>(</t>
  </si>
  <si>
    <t>)   x</t>
  </si>
  <si>
    <t></t>
  </si>
  <si>
    <t>Places de concertation</t>
  </si>
  <si>
    <t>Dépenses de fonctionnement</t>
  </si>
  <si>
    <t>Nb places agréées</t>
  </si>
  <si>
    <t>Nb places agréées x 6</t>
  </si>
  <si>
    <t>Montant du droit (B)</t>
  </si>
  <si>
    <t></t>
  </si>
  <si>
    <r>
      <t>Montant total du droit</t>
    </r>
    <r>
      <rPr>
        <b/>
        <sz val="14"/>
        <rFont val="Calibri"/>
        <family val="2"/>
      </rPr>
      <t xml:space="preserve">    </t>
    </r>
    <r>
      <rPr>
        <b/>
        <sz val="14"/>
        <color rgb="FF0000FF"/>
        <rFont val="Calibri"/>
        <family val="2"/>
      </rPr>
      <t>à inscrire au compte 70623</t>
    </r>
  </si>
  <si>
    <t>Montant Total du droit</t>
  </si>
  <si>
    <t>+</t>
  </si>
  <si>
    <t>- Ce document est une aide et ne constitue en aucun cas une pièce justificative -</t>
  </si>
  <si>
    <t>version : décembre 2018 maj 09/08/23</t>
  </si>
  <si>
    <t>BONUS "INCLUSION HANDICAP"</t>
  </si>
  <si>
    <t>Seules les cellules en bleu sont à saisir.</t>
  </si>
  <si>
    <t>SIMULATION</t>
  </si>
  <si>
    <t xml:space="preserve">Année : </t>
  </si>
  <si>
    <t>Les calculs se font automatiquement.</t>
  </si>
  <si>
    <t>Montant total bonus Eaje</t>
  </si>
  <si>
    <t>Attention :</t>
  </si>
  <si>
    <t>Ne modifier aucune formule de calcul.</t>
  </si>
  <si>
    <t>Ne supprimer aucune formule de calcul.</t>
  </si>
  <si>
    <t xml:space="preserve">EAJE </t>
  </si>
  <si>
    <t>financé par la Psu</t>
  </si>
  <si>
    <t>N'appuyer pas sur la touche "Supprimer" en dehors des cellules bleues.</t>
  </si>
  <si>
    <t>Au cours de l'année</t>
  </si>
  <si>
    <t>Nombre total d'enfants inscrits</t>
  </si>
  <si>
    <t>dont nombre enfants porteurs de handicap inscrits</t>
  </si>
  <si>
    <t>Nombre de places figurant dans l'agrément Pmi</t>
  </si>
  <si>
    <t>(Retenir le nombre maximum de places de l'année</t>
  </si>
  <si>
    <t>en cas d'augmentation ou diminution de l'agrément)</t>
  </si>
  <si>
    <t>Au 31/12/</t>
  </si>
  <si>
    <t xml:space="preserve">Total dépenses de la structure </t>
  </si>
  <si>
    <t>y compris contributions volontaires (compte 86)</t>
  </si>
  <si>
    <t>Etape 1</t>
  </si>
  <si>
    <t>Détermination du pourcentage d'enfants porteurs de handicap à retenir dans le calcul</t>
  </si>
  <si>
    <t>nb enfants Aeeh inscrits</t>
  </si>
  <si>
    <t>nb total enfants inscrits</t>
  </si>
  <si>
    <t>Etape 2</t>
  </si>
  <si>
    <t>Détermination du coût par place à retenir dans le calcul</t>
  </si>
  <si>
    <t>Coût par place et par an de l'Eaje</t>
  </si>
  <si>
    <t>Total dépenses de la structure</t>
  </si>
  <si>
    <t>Coût par place et par an plafonné</t>
  </si>
  <si>
    <t>% enfants porteurs de handicap</t>
  </si>
  <si>
    <t>Plafonds</t>
  </si>
  <si>
    <t>grille nationale</t>
  </si>
  <si>
    <t>retenu</t>
  </si>
  <si>
    <t>&gt;= 7,5%</t>
  </si>
  <si>
    <t>&gt;= 5% et &lt; 7,5%</t>
  </si>
  <si>
    <t>= 8 329 € + (% enfants Aeeh x 166 576 €)</t>
  </si>
  <si>
    <t>&lt; 5%</t>
  </si>
  <si>
    <t>Pour la fourchette d’enfants Aeeh compris entre 5 % et 7,5%, l’équation retenue conduit à un montant plafond du coût par place compris entre 16 000 € et 20 000€</t>
  </si>
  <si>
    <t>Coût par place et par an retenu</t>
  </si>
  <si>
    <t>Etape 3</t>
  </si>
  <si>
    <t>Détermination du taux de financement à retenir dans le calcul</t>
  </si>
  <si>
    <t>Taux de fnancement</t>
  </si>
  <si>
    <t>Taux de financement retenu</t>
  </si>
  <si>
    <t>Etape 4</t>
  </si>
  <si>
    <t>Montant bonus par place  à retenir</t>
  </si>
  <si>
    <t>Plafond montant bonus</t>
  </si>
  <si>
    <t>taux financement retenu</t>
  </si>
  <si>
    <t>Montant bonus par place retenu</t>
  </si>
  <si>
    <t>Montant bonus par place retenu plafonné</t>
  </si>
  <si>
    <t>Etape 5</t>
  </si>
  <si>
    <t>Montant total bonus Eaje pour</t>
  </si>
  <si>
    <t>BONUS "MIXITE SOCIALE"</t>
  </si>
  <si>
    <t>Nombre Heures facturées</t>
  </si>
  <si>
    <t xml:space="preserve">Montant total des participations familiales </t>
  </si>
  <si>
    <t>Psu et tous régimes confondus - compte 70641</t>
  </si>
  <si>
    <t>Détermination du montant horaire moyen des participations familiales</t>
  </si>
  <si>
    <t>Montant total des participations familialles (compte 70641)</t>
  </si>
  <si>
    <t>nb Heures facturées</t>
  </si>
  <si>
    <t>Montant horaire moyen</t>
  </si>
  <si>
    <t xml:space="preserve"> des participations familiales</t>
  </si>
  <si>
    <t>&lt;= 0,84 €</t>
  </si>
  <si>
    <t>&gt;0,84 € et &lt;= 1,11 €</t>
  </si>
  <si>
    <t>&gt; 1,11 € et &lt;= 1,41 €</t>
  </si>
  <si>
    <t>&gt; 1,41 €</t>
  </si>
  <si>
    <r>
      <t></t>
    </r>
    <r>
      <rPr>
        <b/>
        <sz val="12"/>
        <rFont val="Calibri"/>
        <family val="2"/>
        <scheme val="minor"/>
      </rPr>
      <t xml:space="preserve">   </t>
    </r>
    <r>
      <rPr>
        <b/>
        <sz val="16"/>
        <rFont val="Calibri"/>
        <family val="2"/>
        <scheme val="minor"/>
      </rPr>
      <t>Identification du territoire</t>
    </r>
  </si>
  <si>
    <t>Potentiel financier * Population DGF</t>
  </si>
  <si>
    <t>Médiane du niveau de vie  * Nb de ménages fiscaux</t>
  </si>
  <si>
    <t>Territoire de compétence</t>
  </si>
  <si>
    <t>Nom du territoire / équipement</t>
  </si>
  <si>
    <r>
      <rPr>
        <b/>
        <sz val="13"/>
        <color theme="1"/>
        <rFont val="Calibri"/>
        <family val="2"/>
        <scheme val="minor"/>
      </rPr>
      <t>Equipement implanté en QPV</t>
    </r>
    <r>
      <rPr>
        <sz val="13"/>
        <color theme="1"/>
        <rFont val="Calibri"/>
        <family val="2"/>
        <scheme val="minor"/>
      </rPr>
      <t xml:space="preserve"> </t>
    </r>
    <r>
      <rPr>
        <b/>
        <sz val="13"/>
        <color theme="1"/>
        <rFont val="Calibri"/>
        <family val="2"/>
        <scheme val="minor"/>
      </rPr>
      <t>ou ZRR</t>
    </r>
  </si>
  <si>
    <t>Numéro du territoire</t>
  </si>
  <si>
    <t>Numéro du territoire VALIDE</t>
  </si>
  <si>
    <t>Potentiel financier</t>
  </si>
  <si>
    <t>Médiane du niveau de vie</t>
  </si>
  <si>
    <t>Groupe</t>
  </si>
  <si>
    <t>Num org.</t>
  </si>
  <si>
    <t>Nom du territoire</t>
  </si>
  <si>
    <t>Activité équipement</t>
  </si>
  <si>
    <t>Raison sociale Gestionnaire</t>
  </si>
  <si>
    <t>Nom équipement</t>
  </si>
  <si>
    <t>Equipement implanté en QPV / ZRR</t>
  </si>
  <si>
    <t>du lieu d'implantation de l'Eaje</t>
  </si>
  <si>
    <t>Pour une mairie : choisir Commune
Pour une CDC : choisir EPCI</t>
  </si>
  <si>
    <t>Pour une mairie : sélectionner la commune
Pour une CDC : sélectionner l'EPCI</t>
  </si>
  <si>
    <t xml:space="preserve"> QPV  : Quartier Politique Ville
ZRR : Zone de Revitalisation Rurale</t>
  </si>
  <si>
    <r>
      <t></t>
    </r>
    <r>
      <rPr>
        <sz val="8"/>
        <rFont val="Wingdings 2"/>
        <family val="1"/>
        <charset val="2"/>
      </rPr>
      <t xml:space="preserve"> </t>
    </r>
    <r>
      <rPr>
        <b/>
        <sz val="16"/>
        <rFont val="Calibri"/>
        <family val="2"/>
        <scheme val="minor"/>
      </rPr>
      <t>Données contractualisées</t>
    </r>
    <r>
      <rPr>
        <b/>
        <sz val="14"/>
        <rFont val="Calibri"/>
        <family val="2"/>
        <scheme val="minor"/>
      </rPr>
      <t xml:space="preserve">                                                  </t>
    </r>
    <r>
      <rPr>
        <sz val="14"/>
        <color rgb="FF0000FF"/>
        <rFont val="Wingdings"/>
        <charset val="2"/>
      </rPr>
      <t>I</t>
    </r>
    <r>
      <rPr>
        <sz val="14"/>
        <color rgb="FF0000FF"/>
        <rFont val="Calibri"/>
        <family val="2"/>
        <scheme val="minor"/>
      </rPr>
      <t xml:space="preserve"> </t>
    </r>
    <r>
      <rPr>
        <b/>
        <sz val="14"/>
        <rFont val="Calibri"/>
        <family val="2"/>
        <scheme val="minor"/>
      </rPr>
      <t xml:space="preserve"> </t>
    </r>
    <r>
      <rPr>
        <sz val="11"/>
        <color rgb="FF002060"/>
        <rFont val="Calibri"/>
        <family val="2"/>
        <scheme val="minor"/>
      </rPr>
      <t>s</t>
    </r>
    <r>
      <rPr>
        <sz val="11"/>
        <color rgb="FF0000FF"/>
        <rFont val="Calibri"/>
        <family val="2"/>
        <scheme val="minor"/>
      </rPr>
      <t>e reporter aux données inscrites dans votre convention ou avenant pso Bonus Territoire</t>
    </r>
  </si>
  <si>
    <r>
      <t>Nb places Psu</t>
    </r>
    <r>
      <rPr>
        <sz val="12"/>
        <color theme="1"/>
        <rFont val="Calibri"/>
        <family val="2"/>
        <scheme val="minor"/>
      </rPr>
      <t xml:space="preserve">
périmètre bonus</t>
    </r>
  </si>
  <si>
    <r>
      <t xml:space="preserve">Montant du bonus </t>
    </r>
    <r>
      <rPr>
        <b/>
        <sz val="12"/>
        <color theme="1"/>
        <rFont val="Calibri"/>
        <family val="2"/>
        <scheme val="minor"/>
      </rPr>
      <t xml:space="preserve">
</t>
    </r>
    <r>
      <rPr>
        <sz val="12"/>
        <color theme="1"/>
        <rFont val="Calibri"/>
        <family val="2"/>
        <scheme val="minor"/>
      </rPr>
      <t>offre existante par place</t>
    </r>
  </si>
  <si>
    <r>
      <t xml:space="preserve"> </t>
    </r>
    <r>
      <rPr>
        <b/>
        <sz val="16"/>
        <rFont val="Calibri"/>
        <family val="2"/>
        <scheme val="minor"/>
      </rPr>
      <t>Simulation du bonus CTG pour l'exercice N</t>
    </r>
    <r>
      <rPr>
        <sz val="11"/>
        <color rgb="FF0000FF"/>
        <rFont val="Calibri"/>
        <family val="2"/>
        <scheme val="minor"/>
      </rPr>
      <t xml:space="preserve">                                                  </t>
    </r>
    <r>
      <rPr>
        <sz val="14"/>
        <color rgb="FF0000FF"/>
        <rFont val="Wingdings"/>
        <charset val="2"/>
      </rPr>
      <t>I</t>
    </r>
    <r>
      <rPr>
        <sz val="11"/>
        <color rgb="FF0000FF"/>
        <rFont val="Calibri"/>
        <family val="2"/>
        <scheme val="minor"/>
      </rPr>
      <t xml:space="preserve">  à l'aide des données </t>
    </r>
    <r>
      <rPr>
        <sz val="12"/>
        <color rgb="FF0000FF"/>
        <rFont val="Calibri"/>
        <family val="2"/>
        <scheme val="minor"/>
      </rPr>
      <t>connues pour N</t>
    </r>
    <r>
      <rPr>
        <sz val="11"/>
        <rFont val="Calibri"/>
        <family val="2"/>
        <scheme val="minor"/>
      </rPr>
      <t xml:space="preserve">, </t>
    </r>
    <r>
      <rPr>
        <sz val="11"/>
        <color rgb="FF7030A0"/>
        <rFont val="Calibri"/>
        <family val="2"/>
        <scheme val="minor"/>
      </rPr>
      <t>hors contrat réservataire et Dsp</t>
    </r>
  </si>
  <si>
    <r>
      <t>Nb places soutenues par la collectivité</t>
    </r>
    <r>
      <rPr>
        <b/>
        <u/>
        <sz val="12"/>
        <color theme="1"/>
        <rFont val="Calibri"/>
        <family val="2"/>
        <scheme val="minor"/>
      </rPr>
      <t xml:space="preserve"> </t>
    </r>
  </si>
  <si>
    <t>Janvier</t>
  </si>
  <si>
    <t>Février</t>
  </si>
  <si>
    <t>Mars</t>
  </si>
  <si>
    <t>Avril</t>
  </si>
  <si>
    <t>Mai</t>
  </si>
  <si>
    <t>Juin</t>
  </si>
  <si>
    <t>Juillet</t>
  </si>
  <si>
    <t>Août</t>
  </si>
  <si>
    <t>Septembre</t>
  </si>
  <si>
    <t>Octobre</t>
  </si>
  <si>
    <t>Novembre</t>
  </si>
  <si>
    <t>Décembre</t>
  </si>
  <si>
    <t>Moyenne annuelle</t>
  </si>
  <si>
    <r>
      <t xml:space="preserve"> </t>
    </r>
    <r>
      <rPr>
        <b/>
        <sz val="12"/>
        <rFont val="Calibri"/>
        <family val="2"/>
        <scheme val="minor"/>
      </rPr>
      <t xml:space="preserve"> </t>
    </r>
    <r>
      <rPr>
        <b/>
        <sz val="16"/>
        <rFont val="Calibri"/>
        <family val="2"/>
        <scheme val="minor"/>
      </rPr>
      <t>Bonus Territoire CTG retenu</t>
    </r>
    <r>
      <rPr>
        <b/>
        <sz val="14"/>
        <color rgb="FF0000FF"/>
        <rFont val="Calibri"/>
        <family val="2"/>
      </rPr>
      <t xml:space="preserve">  à rajouter au compte 70623</t>
    </r>
  </si>
  <si>
    <t>Montant global offre existante</t>
  </si>
  <si>
    <r>
      <t xml:space="preserve">Montant du forfait offre nouvelle
</t>
    </r>
    <r>
      <rPr>
        <sz val="13"/>
        <color theme="1"/>
        <rFont val="Calibri"/>
        <family val="2"/>
        <scheme val="minor"/>
      </rPr>
      <t>par place</t>
    </r>
  </si>
  <si>
    <t>Montant global offre nouvelle</t>
  </si>
  <si>
    <t>Montant Bonus Territoire Retenu</t>
  </si>
  <si>
    <t>AIGUEBELETTE LE LAC</t>
  </si>
  <si>
    <t>73001</t>
  </si>
  <si>
    <t>CC DU LAC D'AIGUEBELETTE (CCLA)</t>
  </si>
  <si>
    <t>247300668</t>
  </si>
  <si>
    <t>AILLON LE JEUNE</t>
  </si>
  <si>
    <t>73004</t>
  </si>
  <si>
    <t>CA DU GRAND CHAMBERY</t>
  </si>
  <si>
    <t>200069110</t>
  </si>
  <si>
    <t>AILLON LE VIEUX</t>
  </si>
  <si>
    <t>73005</t>
  </si>
  <si>
    <t>AIME LA PLAGNE</t>
  </si>
  <si>
    <t>73006</t>
  </si>
  <si>
    <t>CC LES VERSANTS D'AIME</t>
  </si>
  <si>
    <t>247300817</t>
  </si>
  <si>
    <t>AITON</t>
  </si>
  <si>
    <t>73007</t>
  </si>
  <si>
    <t>CC PORTE DE MAURIENNE</t>
  </si>
  <si>
    <t>247300676</t>
  </si>
  <si>
    <t>AIX LES BAINS</t>
  </si>
  <si>
    <t>73008</t>
  </si>
  <si>
    <t>CA GRAND LAC</t>
  </si>
  <si>
    <t>200068674</t>
  </si>
  <si>
    <t>ALBERTVILLE</t>
  </si>
  <si>
    <t>73011</t>
  </si>
  <si>
    <t>CA ARLYSERE</t>
  </si>
  <si>
    <t>200068997</t>
  </si>
  <si>
    <t>ALBIEZ LE JEUNE</t>
  </si>
  <si>
    <t>73012</t>
  </si>
  <si>
    <t>CC COEUR DE MAURIENNE ARVAN</t>
  </si>
  <si>
    <t>200070464</t>
  </si>
  <si>
    <t>ALBIEZ MONTROND</t>
  </si>
  <si>
    <t>73013</t>
  </si>
  <si>
    <t>ALLONDAZ</t>
  </si>
  <si>
    <t>73014</t>
  </si>
  <si>
    <t>APREMONT</t>
  </si>
  <si>
    <t>73017</t>
  </si>
  <si>
    <t>CC COEUR DE SAVOIE</t>
  </si>
  <si>
    <t>200041010</t>
  </si>
  <si>
    <t>ARBIN</t>
  </si>
  <si>
    <t>73018</t>
  </si>
  <si>
    <t>ARGENTINE</t>
  </si>
  <si>
    <t>73019</t>
  </si>
  <si>
    <t>ARITH</t>
  </si>
  <si>
    <t>73020</t>
  </si>
  <si>
    <t>ARVILLARD</t>
  </si>
  <si>
    <t>73021</t>
  </si>
  <si>
    <t>ATTIGNAT ONCIN</t>
  </si>
  <si>
    <t>73022</t>
  </si>
  <si>
    <t>AUSSOIS</t>
  </si>
  <si>
    <t>73023</t>
  </si>
  <si>
    <t>CC HAUTE MAURIENNE VANOISE</t>
  </si>
  <si>
    <t>200070340</t>
  </si>
  <si>
    <t>AVRESSIEUX</t>
  </si>
  <si>
    <t>73025</t>
  </si>
  <si>
    <t>CC VAL GUIERS</t>
  </si>
  <si>
    <t>247300528</t>
  </si>
  <si>
    <t>AVRIEUX</t>
  </si>
  <si>
    <t>73026</t>
  </si>
  <si>
    <t>AYN</t>
  </si>
  <si>
    <t>73027</t>
  </si>
  <si>
    <t>BARBERAZ</t>
  </si>
  <si>
    <t>73029</t>
  </si>
  <si>
    <t>BARBY</t>
  </si>
  <si>
    <t>73030</t>
  </si>
  <si>
    <t>73031</t>
  </si>
  <si>
    <t>BEAUFORT</t>
  </si>
  <si>
    <t>73034</t>
  </si>
  <si>
    <t>BELLECOMBE EN BAUGES</t>
  </si>
  <si>
    <t>73036</t>
  </si>
  <si>
    <t>BELMONT TRAMONET</t>
  </si>
  <si>
    <t>73039</t>
  </si>
  <si>
    <t>BESSANS</t>
  </si>
  <si>
    <t>73040</t>
  </si>
  <si>
    <t>BETTON BETTONET</t>
  </si>
  <si>
    <t>73041</t>
  </si>
  <si>
    <t>BILLIEME</t>
  </si>
  <si>
    <t>73042</t>
  </si>
  <si>
    <t>CC DE YENNE</t>
  </si>
  <si>
    <t>247300262</t>
  </si>
  <si>
    <t>BONNEVAL SUR ARC</t>
  </si>
  <si>
    <t>73047</t>
  </si>
  <si>
    <t>BONVILLARD</t>
  </si>
  <si>
    <t>73048</t>
  </si>
  <si>
    <t>BONVILLARET</t>
  </si>
  <si>
    <t>73049</t>
  </si>
  <si>
    <t>BOURDEAU</t>
  </si>
  <si>
    <t>73050</t>
  </si>
  <si>
    <t>BOURG SAINT MAURICE</t>
  </si>
  <si>
    <t>73054</t>
  </si>
  <si>
    <t>CC DE HAUTE-TARENTAISE</t>
  </si>
  <si>
    <t>247300254</t>
  </si>
  <si>
    <t>BOURGET EN HUILE</t>
  </si>
  <si>
    <t>73052</t>
  </si>
  <si>
    <t>BOURGNEUF</t>
  </si>
  <si>
    <t>73053</t>
  </si>
  <si>
    <t>BOZEL</t>
  </si>
  <si>
    <t>73055</t>
  </si>
  <si>
    <t>CC VAL VANOISE</t>
  </si>
  <si>
    <t>200040798</t>
  </si>
  <si>
    <t>BRIDES LES BAINS</t>
  </si>
  <si>
    <t>73057</t>
  </si>
  <si>
    <t>BRISON SAINT INNOCENT</t>
  </si>
  <si>
    <t>73059</t>
  </si>
  <si>
    <t>CESARCHES</t>
  </si>
  <si>
    <t>73061</t>
  </si>
  <si>
    <t>CEVINS</t>
  </si>
  <si>
    <t>73063</t>
  </si>
  <si>
    <t>CHALLES LES EAUX</t>
  </si>
  <si>
    <t>73064</t>
  </si>
  <si>
    <t>CHAMBERY</t>
  </si>
  <si>
    <t>73065</t>
  </si>
  <si>
    <t>CHAMOUSSET</t>
  </si>
  <si>
    <t>73068</t>
  </si>
  <si>
    <t>CHAMOUX SUR GELON</t>
  </si>
  <si>
    <t>73069</t>
  </si>
  <si>
    <t>CHAMP LAURENT</t>
  </si>
  <si>
    <t>73072</t>
  </si>
  <si>
    <t/>
  </si>
  <si>
    <t>CHAMPAGNEUX</t>
  </si>
  <si>
    <t>73070</t>
  </si>
  <si>
    <t>CHAMPAGNY EN VANOISE</t>
  </si>
  <si>
    <t>73071</t>
  </si>
  <si>
    <t>CHANAZ</t>
  </si>
  <si>
    <t>73073</t>
  </si>
  <si>
    <t>CHATEAUNEUF</t>
  </si>
  <si>
    <t>73079</t>
  </si>
  <si>
    <t>CHIGNIN</t>
  </si>
  <si>
    <t>73084</t>
  </si>
  <si>
    <t>CHINDRIEUX</t>
  </si>
  <si>
    <t>73085</t>
  </si>
  <si>
    <t>CLERY</t>
  </si>
  <si>
    <t>73086</t>
  </si>
  <si>
    <t>COGNIN</t>
  </si>
  <si>
    <t>73087</t>
  </si>
  <si>
    <t>COHENNOZ</t>
  </si>
  <si>
    <t>73088</t>
  </si>
  <si>
    <t>COISE SAINT JEAN PIED GAUTHIER</t>
  </si>
  <si>
    <t>73089</t>
  </si>
  <si>
    <t>CONJUX</t>
  </si>
  <si>
    <t>73091</t>
  </si>
  <si>
    <t>CORBEL</t>
  </si>
  <si>
    <t>73092</t>
  </si>
  <si>
    <t>CC COEUR DE CHARTREUSE</t>
  </si>
  <si>
    <t>200040111</t>
  </si>
  <si>
    <t>COURCHEVEL</t>
  </si>
  <si>
    <t>73227</t>
  </si>
  <si>
    <t>CREST VOLAND</t>
  </si>
  <si>
    <t>73094</t>
  </si>
  <si>
    <t>CRUET</t>
  </si>
  <si>
    <t>73096</t>
  </si>
  <si>
    <t>CURIENNE</t>
  </si>
  <si>
    <t>73097</t>
  </si>
  <si>
    <t>DETRIER</t>
  </si>
  <si>
    <t>73099</t>
  </si>
  <si>
    <t>DOMESSIN</t>
  </si>
  <si>
    <t>73100</t>
  </si>
  <si>
    <t>DOUCY EN BAUGES</t>
  </si>
  <si>
    <t>73101</t>
  </si>
  <si>
    <t>DRUMETTAZ CLARAFOND</t>
  </si>
  <si>
    <t>73103</t>
  </si>
  <si>
    <t>DULLIN</t>
  </si>
  <si>
    <t>73104</t>
  </si>
  <si>
    <t>ECOLE</t>
  </si>
  <si>
    <t>73106</t>
  </si>
  <si>
    <t>ENTRELACS</t>
  </si>
  <si>
    <t>73010</t>
  </si>
  <si>
    <t>ENTREMONT LE VIEUX</t>
  </si>
  <si>
    <t>73107</t>
  </si>
  <si>
    <t>EPIERRE</t>
  </si>
  <si>
    <t>73109</t>
  </si>
  <si>
    <t>ESSERTS BLAY</t>
  </si>
  <si>
    <t>73110</t>
  </si>
  <si>
    <t>FEISSONS SUR SALINS</t>
  </si>
  <si>
    <t>73113</t>
  </si>
  <si>
    <t>FLUMET</t>
  </si>
  <si>
    <t>73114</t>
  </si>
  <si>
    <t>FONTCOUVERTE LA TOUSSUIRE</t>
  </si>
  <si>
    <t>73116</t>
  </si>
  <si>
    <t>FOURNEAUX</t>
  </si>
  <si>
    <t>73117</t>
  </si>
  <si>
    <t>FRENEY</t>
  </si>
  <si>
    <t>73119</t>
  </si>
  <si>
    <t>FRETERIVE</t>
  </si>
  <si>
    <t>73120</t>
  </si>
  <si>
    <t>FRONTENEX</t>
  </si>
  <si>
    <t>73121</t>
  </si>
  <si>
    <t>GERBAIX</t>
  </si>
  <si>
    <t>73122</t>
  </si>
  <si>
    <t>GILLY SUR ISERE</t>
  </si>
  <si>
    <t>73124</t>
  </si>
  <si>
    <t>GRAND AIGUEBLANCHE</t>
  </si>
  <si>
    <t>73003</t>
  </si>
  <si>
    <t>CC DES VALLEES D'AIGUEBLANCHE</t>
  </si>
  <si>
    <t>247300015</t>
  </si>
  <si>
    <t>GRESY SUR AIX</t>
  </si>
  <si>
    <t>73128</t>
  </si>
  <si>
    <t>GRESY SUR ISERE</t>
  </si>
  <si>
    <t>73129</t>
  </si>
  <si>
    <t>GRIGNON</t>
  </si>
  <si>
    <t>73130</t>
  </si>
  <si>
    <t>HAUTECOUR</t>
  </si>
  <si>
    <t>73131</t>
  </si>
  <si>
    <t>CC COEUR DE TARENTAISE</t>
  </si>
  <si>
    <t>200023299</t>
  </si>
  <si>
    <t>HAUTELUCE</t>
  </si>
  <si>
    <t>73132</t>
  </si>
  <si>
    <t>HAUTEVILLE</t>
  </si>
  <si>
    <t>73133</t>
  </si>
  <si>
    <t>JACOB BELLECOMBETTE</t>
  </si>
  <si>
    <t>73137</t>
  </si>
  <si>
    <t>JARRIER</t>
  </si>
  <si>
    <t>73138</t>
  </si>
  <si>
    <t>JARSY</t>
  </si>
  <si>
    <t>73139</t>
  </si>
  <si>
    <t>JONGIEUX</t>
  </si>
  <si>
    <t>73140</t>
  </si>
  <si>
    <t>LA BALME</t>
  </si>
  <si>
    <t>73028</t>
  </si>
  <si>
    <t>LA BATHIE</t>
  </si>
  <si>
    <t>73032</t>
  </si>
  <si>
    <t>LA BAUCHE</t>
  </si>
  <si>
    <t>73033</t>
  </si>
  <si>
    <t>LA BIOLLE</t>
  </si>
  <si>
    <t>73043</t>
  </si>
  <si>
    <t>LA BRIDOIRE</t>
  </si>
  <si>
    <t>73058</t>
  </si>
  <si>
    <t>LA CHAMBRE</t>
  </si>
  <si>
    <t>73067</t>
  </si>
  <si>
    <t>CC DU CANTON DE LA CHAMBRE</t>
  </si>
  <si>
    <t>247300361</t>
  </si>
  <si>
    <t>LA CHAPELLE</t>
  </si>
  <si>
    <t>73074</t>
  </si>
  <si>
    <t>LA CHAPELLE BLANCHE</t>
  </si>
  <si>
    <t>73075</t>
  </si>
  <si>
    <t>LA CHAPELLE DU MONT DU CHAT</t>
  </si>
  <si>
    <t>73076</t>
  </si>
  <si>
    <t>LA CHAPELLE SAINT MARTIN</t>
  </si>
  <si>
    <t>73078</t>
  </si>
  <si>
    <t>LA CHAVANNE</t>
  </si>
  <si>
    <t>73082</t>
  </si>
  <si>
    <t>LA COMPOTE</t>
  </si>
  <si>
    <t>73090</t>
  </si>
  <si>
    <t>LA CROIX DE LA ROCHETTE</t>
  </si>
  <si>
    <t>73095</t>
  </si>
  <si>
    <t>LA GIETTAZ</t>
  </si>
  <si>
    <t>73123</t>
  </si>
  <si>
    <t>LA LECHERE</t>
  </si>
  <si>
    <t>73187</t>
  </si>
  <si>
    <t>LA MOTTE EN BAUGES</t>
  </si>
  <si>
    <t>73178</t>
  </si>
  <si>
    <t>LA MOTTE SERVOLEX</t>
  </si>
  <si>
    <t>73179</t>
  </si>
  <si>
    <t>LA PLAGNE TARENTAISE</t>
  </si>
  <si>
    <t>73150</t>
  </si>
  <si>
    <t>LA RAVOIRE</t>
  </si>
  <si>
    <t>73213</t>
  </si>
  <si>
    <t>LA TABLE</t>
  </si>
  <si>
    <t>73289</t>
  </si>
  <si>
    <t>LA THUILE</t>
  </si>
  <si>
    <t>73294</t>
  </si>
  <si>
    <t>LA TOUR EN MAURIENNE</t>
  </si>
  <si>
    <t>73135</t>
  </si>
  <si>
    <t>LA TRINITE</t>
  </si>
  <si>
    <t>73302</t>
  </si>
  <si>
    <t>LAISSAUD</t>
  </si>
  <si>
    <t>73141</t>
  </si>
  <si>
    <t>LANDRY</t>
  </si>
  <si>
    <t>73142</t>
  </si>
  <si>
    <t>LE BOURGET DU LAC</t>
  </si>
  <si>
    <t>73051</t>
  </si>
  <si>
    <t>LE CHATELARD</t>
  </si>
  <si>
    <t>73081</t>
  </si>
  <si>
    <t>LE NOYER</t>
  </si>
  <si>
    <t>73192</t>
  </si>
  <si>
    <t>LE PONT DE BEAUVOISIN</t>
  </si>
  <si>
    <t>73204</t>
  </si>
  <si>
    <t>LE PONTET</t>
  </si>
  <si>
    <t>73205</t>
  </si>
  <si>
    <t>LE VERNEIL</t>
  </si>
  <si>
    <t>73311</t>
  </si>
  <si>
    <t>LEPIN LE LAC</t>
  </si>
  <si>
    <t>73145</t>
  </si>
  <si>
    <t>LES ALLUES</t>
  </si>
  <si>
    <t>73015</t>
  </si>
  <si>
    <t>LES AVANCHERS VALMOREL</t>
  </si>
  <si>
    <t>73024</t>
  </si>
  <si>
    <t>LES BELLEVILLE</t>
  </si>
  <si>
    <t>73257</t>
  </si>
  <si>
    <t>LES CHAPELLES</t>
  </si>
  <si>
    <t>73077</t>
  </si>
  <si>
    <t>LES CHAVANNES EN MAURIENNE</t>
  </si>
  <si>
    <t>73083</t>
  </si>
  <si>
    <t>LES DESERTS</t>
  </si>
  <si>
    <t>73098</t>
  </si>
  <si>
    <t>LES ECHELLES</t>
  </si>
  <si>
    <t>73105</t>
  </si>
  <si>
    <t>LES MOLLETTES</t>
  </si>
  <si>
    <t>73159</t>
  </si>
  <si>
    <t>LESCHERAINES</t>
  </si>
  <si>
    <t>73146</t>
  </si>
  <si>
    <t>LOISIEUX</t>
  </si>
  <si>
    <t>73147</t>
  </si>
  <si>
    <t>LUCEY</t>
  </si>
  <si>
    <t>73149</t>
  </si>
  <si>
    <t>MARCIEUX</t>
  </si>
  <si>
    <t>73152</t>
  </si>
  <si>
    <t>MARTHOD</t>
  </si>
  <si>
    <t>73153</t>
  </si>
  <si>
    <t>MERCURY</t>
  </si>
  <si>
    <t>73154</t>
  </si>
  <si>
    <t>MERY</t>
  </si>
  <si>
    <t>73155</t>
  </si>
  <si>
    <t>MEYRIEUX TROUET</t>
  </si>
  <si>
    <t>73156</t>
  </si>
  <si>
    <t>MODANE</t>
  </si>
  <si>
    <t>73157</t>
  </si>
  <si>
    <t>MONTAGNOLE</t>
  </si>
  <si>
    <t>73160</t>
  </si>
  <si>
    <t>MONTAGNY</t>
  </si>
  <si>
    <t>73161</t>
  </si>
  <si>
    <t>MONTAILLEUR</t>
  </si>
  <si>
    <t>73162</t>
  </si>
  <si>
    <t>MONTCEL</t>
  </si>
  <si>
    <t>73164</t>
  </si>
  <si>
    <t>MONTENDRY</t>
  </si>
  <si>
    <t>73166</t>
  </si>
  <si>
    <t>MONTGILBERT</t>
  </si>
  <si>
    <t>73168</t>
  </si>
  <si>
    <t>MONTHION</t>
  </si>
  <si>
    <t>73170</t>
  </si>
  <si>
    <t>MONTMELIAN</t>
  </si>
  <si>
    <t>73171</t>
  </si>
  <si>
    <t>MONTRICHER ALBANNE</t>
  </si>
  <si>
    <t>73173</t>
  </si>
  <si>
    <t>MONTSAPEY</t>
  </si>
  <si>
    <t>73175</t>
  </si>
  <si>
    <t>MONTVALEZAN</t>
  </si>
  <si>
    <t>73176</t>
  </si>
  <si>
    <t>MONTVERNIER</t>
  </si>
  <si>
    <t>73177</t>
  </si>
  <si>
    <t>MOTZ</t>
  </si>
  <si>
    <t>73180</t>
  </si>
  <si>
    <t>MOUTIERS</t>
  </si>
  <si>
    <t>73181</t>
  </si>
  <si>
    <t>MOUXY</t>
  </si>
  <si>
    <t>73182</t>
  </si>
  <si>
    <t>MYANS</t>
  </si>
  <si>
    <t>73183</t>
  </si>
  <si>
    <t>NANCES</t>
  </si>
  <si>
    <t>73184</t>
  </si>
  <si>
    <t>NOTRE DAME DE BELLECOMBE</t>
  </si>
  <si>
    <t>73186</t>
  </si>
  <si>
    <t>NOTRE DAME DES MILLIERES</t>
  </si>
  <si>
    <t>73188</t>
  </si>
  <si>
    <t>NOTRE DAME DU CRUET</t>
  </si>
  <si>
    <t>73189</t>
  </si>
  <si>
    <t>NOTRE DAME DU PRE</t>
  </si>
  <si>
    <t>73190</t>
  </si>
  <si>
    <t>NOVALAISE</t>
  </si>
  <si>
    <t>73191</t>
  </si>
  <si>
    <t>ONTEX</t>
  </si>
  <si>
    <t>73193</t>
  </si>
  <si>
    <t>ORELLE</t>
  </si>
  <si>
    <t>73194</t>
  </si>
  <si>
    <t>CC MAURIENNE GALIBIER</t>
  </si>
  <si>
    <t>247300452</t>
  </si>
  <si>
    <t>PALLUD</t>
  </si>
  <si>
    <t>73196</t>
  </si>
  <si>
    <t>PEISEY NANCROIX</t>
  </si>
  <si>
    <t>73197</t>
  </si>
  <si>
    <t>PLANAISE</t>
  </si>
  <si>
    <t>73200</t>
  </si>
  <si>
    <t>PLANAY</t>
  </si>
  <si>
    <t>73201</t>
  </si>
  <si>
    <t>PLANCHERINE</t>
  </si>
  <si>
    <t>73202</t>
  </si>
  <si>
    <t>PORTE DE SAVOIE</t>
  </si>
  <si>
    <t>73151</t>
  </si>
  <si>
    <t>PRALOGNAN LA VANOISE</t>
  </si>
  <si>
    <t>73206</t>
  </si>
  <si>
    <t>PRESLE</t>
  </si>
  <si>
    <t>73207</t>
  </si>
  <si>
    <t>PUGNY CHATENOD</t>
  </si>
  <si>
    <t>73208</t>
  </si>
  <si>
    <t>PUYGROS</t>
  </si>
  <si>
    <t>73210</t>
  </si>
  <si>
    <t>QUEIGE</t>
  </si>
  <si>
    <t>73211</t>
  </si>
  <si>
    <t>ROCHEFORT</t>
  </si>
  <si>
    <t>73214</t>
  </si>
  <si>
    <t>ROGNAIX</t>
  </si>
  <si>
    <t>73216</t>
  </si>
  <si>
    <t>ROTHERENS</t>
  </si>
  <si>
    <t>73217</t>
  </si>
  <si>
    <t>RUFFIEUX</t>
  </si>
  <si>
    <t>73218</t>
  </si>
  <si>
    <t>SAINT ALBAN D HURTIERES</t>
  </si>
  <si>
    <t>73220</t>
  </si>
  <si>
    <t>SAINT ALBAN DE MONTBEL</t>
  </si>
  <si>
    <t>73219</t>
  </si>
  <si>
    <t>SAINT ALBAN DES VILLARDS</t>
  </si>
  <si>
    <t>73221</t>
  </si>
  <si>
    <t>SAINT ALBAN LEYSSE</t>
  </si>
  <si>
    <t>73222</t>
  </si>
  <si>
    <t>SAINT ANDRE</t>
  </si>
  <si>
    <t>73223</t>
  </si>
  <si>
    <t>SAINT AVRE</t>
  </si>
  <si>
    <t>73224</t>
  </si>
  <si>
    <t>SAINT BALDOPH</t>
  </si>
  <si>
    <t>73225</t>
  </si>
  <si>
    <t>SAINT BERON</t>
  </si>
  <si>
    <t>73226</t>
  </si>
  <si>
    <t>SAINT CASSIN</t>
  </si>
  <si>
    <t>73228</t>
  </si>
  <si>
    <t>SAINT CHRISTOPHE</t>
  </si>
  <si>
    <t>73229</t>
  </si>
  <si>
    <t>SAINT COLOMBAN DES VILLARDS</t>
  </si>
  <si>
    <t>73230</t>
  </si>
  <si>
    <t>SAINT ETIENNE DE CUINES</t>
  </si>
  <si>
    <t>73231</t>
  </si>
  <si>
    <t>SAINT FRANC</t>
  </si>
  <si>
    <t>73233</t>
  </si>
  <si>
    <t>SAINT FRANCOIS DE SALES</t>
  </si>
  <si>
    <t>73234</t>
  </si>
  <si>
    <t>SAINT FRANCOIS LONGCHAMP</t>
  </si>
  <si>
    <t>73235</t>
  </si>
  <si>
    <t>SAINT GENIX LES VILLAGES</t>
  </si>
  <si>
    <t>73236</t>
  </si>
  <si>
    <t>SAINT GEORGES D HURTIERES</t>
  </si>
  <si>
    <t>73237</t>
  </si>
  <si>
    <t>SAINT JEAN D ARVES</t>
  </si>
  <si>
    <t>73242</t>
  </si>
  <si>
    <t>SAINT JEAN D ARVEY</t>
  </si>
  <si>
    <t>73243</t>
  </si>
  <si>
    <t>SAINT JEAN DE CHEVELU</t>
  </si>
  <si>
    <t>73245</t>
  </si>
  <si>
    <t>SAINT JEAN DE COUZ</t>
  </si>
  <si>
    <t>73246</t>
  </si>
  <si>
    <t>SAINT JEAN DE LA PORTE</t>
  </si>
  <si>
    <t>73247</t>
  </si>
  <si>
    <t>SAINT JEAN DE MAURIENNE</t>
  </si>
  <si>
    <t>73248</t>
  </si>
  <si>
    <t>SAINT JEOIRE PRIEURE</t>
  </si>
  <si>
    <t>73249</t>
  </si>
  <si>
    <t>SAINT JULIEN MONT DENIS</t>
  </si>
  <si>
    <t>73250</t>
  </si>
  <si>
    <t>SAINT LEGER</t>
  </si>
  <si>
    <t>73252</t>
  </si>
  <si>
    <t>SAINT MARCEL</t>
  </si>
  <si>
    <t>73253</t>
  </si>
  <si>
    <t>SAINT MARTIN D ARC</t>
  </si>
  <si>
    <t>73256</t>
  </si>
  <si>
    <t>SAINT MARTIN DE LA PORTE</t>
  </si>
  <si>
    <t>73258</t>
  </si>
  <si>
    <t>SAINT MARTIN SUR LA CHAMBRE</t>
  </si>
  <si>
    <t>73259</t>
  </si>
  <si>
    <t>SAINT MICHEL DE MAURIENNE</t>
  </si>
  <si>
    <t>73261</t>
  </si>
  <si>
    <t>SAINT NICOLAS LA CHAPELLE</t>
  </si>
  <si>
    <t>73262</t>
  </si>
  <si>
    <t>SAINT OFFENGE</t>
  </si>
  <si>
    <t>73263</t>
  </si>
  <si>
    <t>SAINT OURS</t>
  </si>
  <si>
    <t>73265</t>
  </si>
  <si>
    <t>SAINT PANCRACE</t>
  </si>
  <si>
    <t>73267</t>
  </si>
  <si>
    <t>73269</t>
  </si>
  <si>
    <t>SAINT PAUL SUR ISERE</t>
  </si>
  <si>
    <t>73268</t>
  </si>
  <si>
    <t>SAINT PIERRE D ALBIGNY</t>
  </si>
  <si>
    <t>73270</t>
  </si>
  <si>
    <t>SAINT PIERRE D ALVEY</t>
  </si>
  <si>
    <t>73271</t>
  </si>
  <si>
    <t>SAINT PIERRE D ENTREMONT</t>
  </si>
  <si>
    <t>73274</t>
  </si>
  <si>
    <t>SAINT PIERRE DE BELLEVILLE</t>
  </si>
  <si>
    <t>73272</t>
  </si>
  <si>
    <t>SAINT PIERRE DE CURTILLE</t>
  </si>
  <si>
    <t>73273</t>
  </si>
  <si>
    <t>SAINT PIERRE DE GENEBROZ</t>
  </si>
  <si>
    <t>73275</t>
  </si>
  <si>
    <t>SAINT PIERRE DE SOUCY</t>
  </si>
  <si>
    <t>73276</t>
  </si>
  <si>
    <t>SAINT REMY DE MAURIENNE</t>
  </si>
  <si>
    <t>73278</t>
  </si>
  <si>
    <t>SAINT SORLIN D ARVES</t>
  </si>
  <si>
    <t>73280</t>
  </si>
  <si>
    <t>SAINT SULPICE</t>
  </si>
  <si>
    <t>73281</t>
  </si>
  <si>
    <t>SAINT THIBAUD DE COUZ</t>
  </si>
  <si>
    <t>73282</t>
  </si>
  <si>
    <t>SAINT VITAL</t>
  </si>
  <si>
    <t>73283</t>
  </si>
  <si>
    <t>SAINTE FOY TARENTAISE</t>
  </si>
  <si>
    <t>73232</t>
  </si>
  <si>
    <t>SAINTE HELENE DU LAC</t>
  </si>
  <si>
    <t>73240</t>
  </si>
  <si>
    <t>SAINTE HELENE SUR ISERE</t>
  </si>
  <si>
    <t>73241</t>
  </si>
  <si>
    <t>SAINTE MARIE D ALVEY</t>
  </si>
  <si>
    <t>73254</t>
  </si>
  <si>
    <t>SAINTE MARIE DE CUINES</t>
  </si>
  <si>
    <t>73255</t>
  </si>
  <si>
    <t>SAINTE REINE</t>
  </si>
  <si>
    <t>73277</t>
  </si>
  <si>
    <t>SALINS FONTAINE</t>
  </si>
  <si>
    <t>73284</t>
  </si>
  <si>
    <t>SEEZ</t>
  </si>
  <si>
    <t>73285</t>
  </si>
  <si>
    <t>SERRIERES EN CHAUTAGNE</t>
  </si>
  <si>
    <t>73286</t>
  </si>
  <si>
    <t>SONNAZ</t>
  </si>
  <si>
    <t>73288</t>
  </si>
  <si>
    <t>THENESOL</t>
  </si>
  <si>
    <t>73292</t>
  </si>
  <si>
    <t>THOIRY</t>
  </si>
  <si>
    <t>73293</t>
  </si>
  <si>
    <t>TIGNES</t>
  </si>
  <si>
    <t>73296</t>
  </si>
  <si>
    <t>TOURNON</t>
  </si>
  <si>
    <t>73297</t>
  </si>
  <si>
    <t>TOURS EN SAVOIE</t>
  </si>
  <si>
    <t>73298</t>
  </si>
  <si>
    <t>TRAIZE</t>
  </si>
  <si>
    <t>73299</t>
  </si>
  <si>
    <t>TRESSERVE</t>
  </si>
  <si>
    <t>73300</t>
  </si>
  <si>
    <t>TREVIGNIN</t>
  </si>
  <si>
    <t>73301</t>
  </si>
  <si>
    <t>UGINE</t>
  </si>
  <si>
    <t>73303</t>
  </si>
  <si>
    <t>VAL CENIS</t>
  </si>
  <si>
    <t>73290</t>
  </si>
  <si>
    <t>VAL D ARC</t>
  </si>
  <si>
    <t>73212</t>
  </si>
  <si>
    <t>VAL D ISERE</t>
  </si>
  <si>
    <t>73304</t>
  </si>
  <si>
    <t>VALGELON LA ROCHETTE</t>
  </si>
  <si>
    <t>73215</t>
  </si>
  <si>
    <t>VALLOIRE</t>
  </si>
  <si>
    <t>73306</t>
  </si>
  <si>
    <t>VALMEINIER</t>
  </si>
  <si>
    <t>73307</t>
  </si>
  <si>
    <t>VENTHON</t>
  </si>
  <si>
    <t>73308</t>
  </si>
  <si>
    <t>VEREL DE MONTBEL</t>
  </si>
  <si>
    <t>73309</t>
  </si>
  <si>
    <t>VEREL PRAGONDRAN</t>
  </si>
  <si>
    <t>73310</t>
  </si>
  <si>
    <t>VERRENS ARVEY</t>
  </si>
  <si>
    <t>73312</t>
  </si>
  <si>
    <t>VERTHEMEX</t>
  </si>
  <si>
    <t>73313</t>
  </si>
  <si>
    <t>VILLARD D HERY</t>
  </si>
  <si>
    <t>73314</t>
  </si>
  <si>
    <t>VILLARD LEGER</t>
  </si>
  <si>
    <t>73315</t>
  </si>
  <si>
    <t>VILLARD SALLET</t>
  </si>
  <si>
    <t>73316</t>
  </si>
  <si>
    <t>VILLARD SUR DORON</t>
  </si>
  <si>
    <t>73317</t>
  </si>
  <si>
    <t>VILLAREMBERT</t>
  </si>
  <si>
    <t>73318</t>
  </si>
  <si>
    <t>VILLARGONDRAN</t>
  </si>
  <si>
    <t>73320</t>
  </si>
  <si>
    <t>VILLARODIN BOURGET</t>
  </si>
  <si>
    <t>73322</t>
  </si>
  <si>
    <t>VILLAROGER</t>
  </si>
  <si>
    <t>73323</t>
  </si>
  <si>
    <t>VILLAROUX</t>
  </si>
  <si>
    <t>73324</t>
  </si>
  <si>
    <t>VIMINES</t>
  </si>
  <si>
    <t>73326</t>
  </si>
  <si>
    <t>VIONS</t>
  </si>
  <si>
    <t>73327</t>
  </si>
  <si>
    <t>VIVIERS DU LAC</t>
  </si>
  <si>
    <t>73328</t>
  </si>
  <si>
    <t>VOGLANS</t>
  </si>
  <si>
    <t>73329</t>
  </si>
  <si>
    <t>YENNE</t>
  </si>
  <si>
    <t>73330</t>
  </si>
  <si>
    <t>CC COEUR DE CHARTREUSE  - Communes du département 731 uniquement</t>
  </si>
  <si>
    <t>200040111_</t>
  </si>
  <si>
    <r>
      <t xml:space="preserve">☞ </t>
    </r>
    <r>
      <rPr>
        <b/>
        <sz val="12"/>
        <rFont val="Calibri"/>
        <family val="2"/>
      </rPr>
      <t>ZONE DE SAISIE EN BLEU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</si>
</sst>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_-* #,##0\ _€_-;\-* #,##0\ _€_-;_-* &quot;-&quot;??\ _€_-;_-@_-"/>
    <numFmt numFmtId="167" formatCode="#,##0\ &quot;€&quot;"/>
    <numFmt numFmtId="168" formatCode="#,##0_ ;\-#,##0\ "/>
    <numFmt numFmtId="169" formatCode="#,##0.00\ &quot;€&quot;"/>
    <numFmt numFmtId="170" formatCode="#,##0.00\ _€"/>
    <numFmt numFmtId="171" formatCode="0.0%"/>
    <numFmt numFmtId="172" formatCode="#,##0.00&quot; €&quot;"/>
  </numFmts>
  <fonts count="90" x14ac:knownFonts="1">
    <font>
      <sz val="11"/>
      <color theme="1"/>
      <name val="Calibri"/>
      <family val="2"/>
      <scheme val="minor"/>
    </font>
    <font>
      <b/>
      <sz val="11"/>
      <color theme="1"/>
      <name val="Calibri"/>
      <family val="2"/>
      <scheme val="minor"/>
    </font>
    <font>
      <b/>
      <sz val="12"/>
      <color theme="1"/>
      <name val="Calibri"/>
      <family val="2"/>
      <scheme val="minor"/>
    </font>
    <font>
      <b/>
      <sz val="13"/>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b/>
      <sz val="8"/>
      <color indexed="81"/>
      <name val="Tahoma"/>
      <family val="2"/>
    </font>
    <font>
      <sz val="9"/>
      <color indexed="81"/>
      <name val="Tahoma"/>
      <family val="2"/>
    </font>
    <font>
      <b/>
      <sz val="9"/>
      <color indexed="81"/>
      <name val="Tahoma"/>
      <family val="2"/>
    </font>
    <font>
      <b/>
      <sz val="15"/>
      <color theme="1"/>
      <name val="Calibri"/>
      <family val="2"/>
      <scheme val="minor"/>
    </font>
    <font>
      <sz val="11"/>
      <name val="Calibri"/>
      <family val="2"/>
    </font>
    <font>
      <sz val="11"/>
      <name val="Calibri"/>
      <family val="2"/>
      <scheme val="minor"/>
    </font>
    <font>
      <b/>
      <sz val="12"/>
      <name val="Calibri"/>
      <family val="2"/>
      <scheme val="minor"/>
    </font>
    <font>
      <sz val="11"/>
      <color theme="1"/>
      <name val="Arial"/>
      <family val="2"/>
    </font>
    <font>
      <b/>
      <sz val="14"/>
      <color rgb="FF0070C0"/>
      <name val="Arial"/>
      <family val="2"/>
    </font>
    <font>
      <b/>
      <sz val="11"/>
      <color theme="1"/>
      <name val="Arial"/>
      <family val="2"/>
    </font>
    <font>
      <b/>
      <sz val="13"/>
      <color rgb="FF0070C0"/>
      <name val="Arial"/>
      <family val="2"/>
    </font>
    <font>
      <b/>
      <sz val="11"/>
      <color rgb="FFFF0000"/>
      <name val="Arial"/>
      <family val="2"/>
    </font>
    <font>
      <b/>
      <sz val="11"/>
      <color rgb="FF0070C0"/>
      <name val="Arial"/>
      <family val="2"/>
    </font>
    <font>
      <i/>
      <sz val="11"/>
      <color theme="1"/>
      <name val="Arial"/>
      <family val="2"/>
    </font>
    <font>
      <sz val="11"/>
      <color rgb="FF0070C0"/>
      <name val="Arial"/>
      <family val="2"/>
    </font>
    <font>
      <b/>
      <sz val="11"/>
      <name val="Arial"/>
      <family val="2"/>
    </font>
    <font>
      <b/>
      <sz val="12"/>
      <color rgb="FF0070C0"/>
      <name val="Arial"/>
      <family val="2"/>
    </font>
    <font>
      <b/>
      <sz val="14"/>
      <color rgb="FF6600CC"/>
      <name val="Arial"/>
      <family val="2"/>
    </font>
    <font>
      <b/>
      <sz val="13"/>
      <color rgb="FF6600CC"/>
      <name val="Arial"/>
      <family val="2"/>
    </font>
    <font>
      <b/>
      <sz val="11"/>
      <color rgb="FF6600CC"/>
      <name val="Arial"/>
      <family val="2"/>
    </font>
    <font>
      <sz val="11"/>
      <name val="Arial"/>
      <family val="2"/>
    </font>
    <font>
      <sz val="11"/>
      <color rgb="FF6600CC"/>
      <name val="Arial"/>
      <family val="2"/>
    </font>
    <font>
      <b/>
      <sz val="12"/>
      <color rgb="FF6600CC"/>
      <name val="Arial"/>
      <family val="2"/>
    </font>
    <font>
      <sz val="10"/>
      <name val="Arial"/>
      <family val="2"/>
    </font>
    <font>
      <sz val="12"/>
      <name val="Times New Roman"/>
      <family val="1"/>
    </font>
    <font>
      <b/>
      <sz val="12"/>
      <name val="Times New Roman"/>
      <family val="1"/>
    </font>
    <font>
      <sz val="12"/>
      <color rgb="FFFF0000"/>
      <name val="Times New Roman"/>
      <family val="1"/>
    </font>
    <font>
      <sz val="8"/>
      <color indexed="81"/>
      <name val="Tahoma"/>
      <family val="2"/>
    </font>
    <font>
      <b/>
      <sz val="22"/>
      <color indexed="56"/>
      <name val="Calibri"/>
      <family val="2"/>
    </font>
    <font>
      <b/>
      <i/>
      <sz val="8"/>
      <color rgb="FF0070C0"/>
      <name val="Arial"/>
      <family val="2"/>
    </font>
    <font>
      <b/>
      <sz val="12"/>
      <color rgb="FF0000FF"/>
      <name val="Calibri"/>
      <family val="2"/>
    </font>
    <font>
      <b/>
      <sz val="12"/>
      <color indexed="20"/>
      <name val="MS Outlook"/>
      <charset val="2"/>
    </font>
    <font>
      <sz val="16"/>
      <name val="Times New Roman"/>
      <family val="1"/>
    </font>
    <font>
      <sz val="12"/>
      <name val="Wingdings"/>
      <charset val="2"/>
    </font>
    <font>
      <b/>
      <i/>
      <sz val="14"/>
      <name val="Arial"/>
      <family val="2"/>
    </font>
    <font>
      <sz val="8"/>
      <name val="Arial"/>
      <family val="2"/>
    </font>
    <font>
      <b/>
      <sz val="13"/>
      <name val="Arial"/>
      <family val="2"/>
    </font>
    <font>
      <b/>
      <sz val="14"/>
      <color rgb="FF0000FF"/>
      <name val="Calibri"/>
      <family val="2"/>
    </font>
    <font>
      <sz val="8"/>
      <name val="Times New Roman"/>
      <family val="1"/>
    </font>
    <font>
      <b/>
      <sz val="10"/>
      <name val="Calibri"/>
      <family val="2"/>
    </font>
    <font>
      <b/>
      <sz val="13"/>
      <name val="Calibri"/>
      <family val="2"/>
    </font>
    <font>
      <b/>
      <sz val="12"/>
      <name val="Calibri"/>
      <family val="2"/>
    </font>
    <font>
      <sz val="12"/>
      <name val="Calibri"/>
      <family val="2"/>
    </font>
    <font>
      <sz val="13"/>
      <name val="Arial"/>
      <family val="2"/>
    </font>
    <font>
      <b/>
      <sz val="14"/>
      <name val="Calibri"/>
      <family val="2"/>
    </font>
    <font>
      <b/>
      <sz val="13"/>
      <color indexed="21"/>
      <name val="Calibri"/>
      <family val="2"/>
    </font>
    <font>
      <sz val="14"/>
      <name val="Arial"/>
      <family val="2"/>
    </font>
    <font>
      <sz val="12"/>
      <name val="Wingdings 2"/>
      <family val="1"/>
      <charset val="2"/>
    </font>
    <font>
      <sz val="10"/>
      <name val="Calibri"/>
      <family val="2"/>
    </font>
    <font>
      <sz val="14"/>
      <name val="Calibri"/>
      <family val="2"/>
    </font>
    <font>
      <sz val="14"/>
      <name val="Times New Roman"/>
      <family val="1"/>
    </font>
    <font>
      <sz val="13"/>
      <name val="Calibri"/>
      <family val="2"/>
    </font>
    <font>
      <b/>
      <sz val="10"/>
      <color rgb="FF002060"/>
      <name val="Arial"/>
      <family val="2"/>
    </font>
    <font>
      <sz val="12"/>
      <name val="Arial"/>
      <family val="2"/>
    </font>
    <font>
      <b/>
      <sz val="12"/>
      <name val="Arial"/>
      <family val="2"/>
    </font>
    <font>
      <b/>
      <i/>
      <sz val="16"/>
      <name val="Arial"/>
      <family val="2"/>
    </font>
    <font>
      <sz val="11"/>
      <color rgb="FF0000FF"/>
      <name val="Calibri"/>
      <family val="2"/>
      <scheme val="minor"/>
    </font>
    <font>
      <b/>
      <sz val="14"/>
      <name val="Calibri"/>
      <family val="2"/>
      <scheme val="minor"/>
    </font>
    <font>
      <sz val="8"/>
      <name val="Wingdings 2"/>
      <family val="1"/>
      <charset val="2"/>
    </font>
    <font>
      <sz val="13"/>
      <color theme="1"/>
      <name val="Calibri"/>
      <family val="2"/>
      <scheme val="minor"/>
    </font>
    <font>
      <sz val="11"/>
      <color rgb="FF002060"/>
      <name val="Calibri"/>
      <family val="2"/>
      <scheme val="minor"/>
    </font>
    <font>
      <sz val="8"/>
      <name val="Calibri"/>
      <family val="2"/>
      <scheme val="minor"/>
    </font>
    <font>
      <b/>
      <u/>
      <sz val="13"/>
      <color theme="1"/>
      <name val="Calibri"/>
      <family val="2"/>
      <scheme val="minor"/>
    </font>
    <font>
      <sz val="14"/>
      <color rgb="FF0000FF"/>
      <name val="Wingdings"/>
      <charset val="2"/>
    </font>
    <font>
      <sz val="14"/>
      <color rgb="FF0000FF"/>
      <name val="Calibri"/>
      <family val="2"/>
      <scheme val="minor"/>
    </font>
    <font>
      <sz val="12"/>
      <color rgb="FF0000FF"/>
      <name val="Calibri"/>
      <family val="2"/>
      <scheme val="minor"/>
    </font>
    <font>
      <b/>
      <u/>
      <sz val="12"/>
      <color theme="1"/>
      <name val="Calibri"/>
      <family val="2"/>
      <scheme val="minor"/>
    </font>
    <font>
      <sz val="11"/>
      <color rgb="FF7030A0"/>
      <name val="Calibri"/>
      <family val="2"/>
      <scheme val="minor"/>
    </font>
    <font>
      <b/>
      <i/>
      <sz val="10"/>
      <name val="DejaVu Serif Condensed"/>
      <family val="1"/>
    </font>
    <font>
      <b/>
      <sz val="13"/>
      <color rgb="FF009999"/>
      <name val="Calibri"/>
      <family val="2"/>
    </font>
    <font>
      <i/>
      <sz val="11"/>
      <color theme="1" tint="4.9989318521683403E-2"/>
      <name val="Calibri"/>
      <family val="2"/>
      <scheme val="minor"/>
    </font>
    <font>
      <b/>
      <sz val="13"/>
      <color rgb="FF008080"/>
      <name val="Calibri"/>
      <family val="2"/>
      <scheme val="minor"/>
    </font>
    <font>
      <b/>
      <sz val="16"/>
      <name val="Calibri"/>
      <family val="2"/>
      <scheme val="minor"/>
    </font>
    <font>
      <b/>
      <sz val="16"/>
      <name val="Arial"/>
      <family val="2"/>
    </font>
    <font>
      <b/>
      <sz val="14"/>
      <name val="Arial"/>
      <family val="2"/>
    </font>
    <font>
      <b/>
      <sz val="11"/>
      <color theme="0"/>
      <name val="Calibri"/>
      <family val="2"/>
      <scheme val="minor"/>
    </font>
    <font>
      <sz val="11"/>
      <color theme="0"/>
      <name val="Calibri"/>
      <family val="2"/>
      <scheme val="minor"/>
    </font>
    <font>
      <b/>
      <sz val="12"/>
      <color theme="0"/>
      <name val="Calibri"/>
      <family val="2"/>
      <scheme val="minor"/>
    </font>
    <font>
      <b/>
      <sz val="11"/>
      <color theme="0" tint="-4.9989318521683403E-2"/>
      <name val="Calibri"/>
      <family val="2"/>
      <scheme val="minor"/>
    </font>
    <font>
      <sz val="11"/>
      <color theme="0" tint="-4.9989318521683403E-2"/>
      <name val="Calibri"/>
      <family val="2"/>
      <scheme val="minor"/>
    </font>
    <font>
      <u/>
      <sz val="11"/>
      <color theme="0" tint="-4.9989318521683403E-2"/>
      <name val="Calibri"/>
      <family val="2"/>
      <scheme val="minor"/>
    </font>
    <font>
      <b/>
      <sz val="12"/>
      <color theme="0" tint="-4.9989318521683403E-2"/>
      <name val="Calibri"/>
      <family val="2"/>
      <scheme val="minor"/>
    </font>
    <font>
      <b/>
      <sz val="13"/>
      <color theme="0"/>
      <name val="Calibri"/>
      <family val="2"/>
      <scheme val="minor"/>
    </font>
  </fonts>
  <fills count="21">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CCFFFF"/>
        <bgColor indexed="64"/>
      </patternFill>
    </fill>
    <fill>
      <patternFill patternType="solid">
        <fgColor indexed="47"/>
        <bgColor indexed="64"/>
      </patternFill>
    </fill>
    <fill>
      <patternFill patternType="solid">
        <fgColor indexed="13"/>
        <bgColor indexed="64"/>
      </patternFill>
    </fill>
    <fill>
      <patternFill patternType="solid">
        <fgColor theme="4" tint="0.79998168889431442"/>
        <bgColor indexed="43"/>
      </patternFill>
    </fill>
    <fill>
      <patternFill patternType="solid">
        <fgColor indexed="27"/>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42"/>
      </patternFill>
    </fill>
    <fill>
      <patternFill patternType="solid">
        <fgColor rgb="FFCCECFF"/>
        <bgColor indexed="64"/>
      </patternFill>
    </fill>
    <fill>
      <patternFill patternType="solid">
        <fgColor theme="0" tint="-4.9989318521683403E-2"/>
        <bgColor indexed="42"/>
      </patternFill>
    </fill>
    <fill>
      <patternFill patternType="solid">
        <fgColor theme="0" tint="-4.9989318521683403E-2"/>
        <bgColor indexed="64"/>
      </patternFill>
    </fill>
    <fill>
      <patternFill patternType="solid">
        <fgColor rgb="FF00FFFF"/>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bottom/>
      <diagonal/>
    </border>
    <border>
      <left style="thick">
        <color auto="1"/>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style="medium">
        <color indexed="64"/>
      </top>
      <bottom style="medium">
        <color rgb="FF0000FF"/>
      </bottom>
      <diagonal/>
    </border>
    <border>
      <left/>
      <right style="medium">
        <color indexed="64"/>
      </right>
      <top/>
      <bottom style="thin">
        <color auto="1"/>
      </bottom>
      <diagonal/>
    </border>
    <border>
      <left style="thin">
        <color indexed="22"/>
      </left>
      <right style="thin">
        <color indexed="8"/>
      </right>
      <top style="thin">
        <color indexed="22"/>
      </top>
      <bottom style="thin">
        <color indexed="8"/>
      </bottom>
      <diagonal/>
    </border>
    <border>
      <left/>
      <right/>
      <top/>
      <bottom style="medium">
        <color rgb="FF0000FF"/>
      </bottom>
      <diagonal/>
    </border>
    <border>
      <left style="medium">
        <color rgb="FF0000FF"/>
      </left>
      <right style="medium">
        <color rgb="FF0000FF"/>
      </right>
      <top style="hair">
        <color rgb="FF0000FF"/>
      </top>
      <bottom style="hair">
        <color rgb="FF0000FF"/>
      </bottom>
      <diagonal/>
    </border>
    <border>
      <left style="medium">
        <color rgb="FF0000FF"/>
      </left>
      <right style="medium">
        <color rgb="FF0000FF"/>
      </right>
      <top style="hair">
        <color rgb="FF0000FF"/>
      </top>
      <bottom style="medium">
        <color rgb="FF0000FF"/>
      </bottom>
      <diagonal/>
    </border>
    <border>
      <left style="medium">
        <color indexed="64"/>
      </left>
      <right/>
      <top/>
      <bottom style="medium">
        <color rgb="FF0000FF"/>
      </bottom>
      <diagonal/>
    </border>
    <border>
      <left/>
      <right style="medium">
        <color indexed="64"/>
      </right>
      <top/>
      <bottom style="medium">
        <color rgb="FF0000FF"/>
      </bottom>
      <diagonal/>
    </border>
    <border>
      <left style="medium">
        <color indexed="64"/>
      </left>
      <right style="medium">
        <color rgb="FF0000FF"/>
      </right>
      <top style="medium">
        <color rgb="FF0000FF"/>
      </top>
      <bottom style="medium">
        <color rgb="FF0000FF"/>
      </bottom>
      <diagonal/>
    </border>
    <border>
      <left style="medium">
        <color rgb="FF0000FF"/>
      </left>
      <right style="medium">
        <color indexed="64"/>
      </right>
      <top style="medium">
        <color rgb="FF0000FF"/>
      </top>
      <bottom style="medium">
        <color rgb="FF0000FF"/>
      </bottom>
      <diagonal/>
    </border>
    <border>
      <left style="medium">
        <color indexed="64"/>
      </left>
      <right/>
      <top style="medium">
        <color rgb="FF0000FF"/>
      </top>
      <bottom style="medium">
        <color indexed="64"/>
      </bottom>
      <diagonal/>
    </border>
    <border>
      <left style="medium">
        <color indexed="64"/>
      </left>
      <right style="medium">
        <color indexed="64"/>
      </right>
      <top style="medium">
        <color rgb="FF0000FF"/>
      </top>
      <bottom style="medium">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auto="1"/>
      </right>
      <top style="hair">
        <color theme="0" tint="-0.24994659260841701"/>
      </top>
      <bottom style="hair">
        <color theme="0" tint="-0.24994659260841701"/>
      </bottom>
      <diagonal/>
    </border>
    <border>
      <left style="medium">
        <color indexed="64"/>
      </left>
      <right style="hair">
        <color theme="0" tint="-0.24994659260841701"/>
      </right>
      <top style="hair">
        <color theme="0" tint="-0.24994659260841701"/>
      </top>
      <bottom style="hair">
        <color theme="0" tint="-0.24994659260841701"/>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s>
  <cellStyleXfs count="7">
    <xf numFmtId="0" fontId="0" fillId="0" borderId="0"/>
    <xf numFmtId="164" fontId="5"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0" fontId="30" fillId="0" borderId="0"/>
    <xf numFmtId="9" fontId="30" fillId="0" borderId="0" applyFont="0" applyFill="0" applyBorder="0" applyAlignment="0" applyProtection="0"/>
  </cellStyleXfs>
  <cellXfs count="437">
    <xf numFmtId="0" fontId="0" fillId="0" borderId="0" xfId="0"/>
    <xf numFmtId="9" fontId="0" fillId="0" borderId="0" xfId="0" applyNumberFormat="1"/>
    <xf numFmtId="0" fontId="3" fillId="0" borderId="0" xfId="0" applyFont="1"/>
    <xf numFmtId="0" fontId="0" fillId="2" borderId="0" xfId="0" applyFill="1" applyProtection="1">
      <protection locked="0"/>
    </xf>
    <xf numFmtId="0" fontId="0" fillId="4" borderId="0" xfId="0" applyFill="1" applyProtection="1">
      <protection locked="0"/>
    </xf>
    <xf numFmtId="0" fontId="0" fillId="0" borderId="0" xfId="0" applyAlignment="1">
      <alignment horizontal="left" vertical="center"/>
    </xf>
    <xf numFmtId="0" fontId="0" fillId="5" borderId="9" xfId="0" applyFill="1" applyBorder="1"/>
    <xf numFmtId="0" fontId="0" fillId="0" borderId="11" xfId="0" applyBorder="1" applyAlignment="1">
      <alignment wrapText="1"/>
    </xf>
    <xf numFmtId="0" fontId="0" fillId="0" borderId="0" xfId="0" applyAlignment="1">
      <alignment horizontal="center" wrapText="1"/>
    </xf>
    <xf numFmtId="0" fontId="0" fillId="0" borderId="0" xfId="0" applyAlignment="1">
      <alignment wrapText="1"/>
    </xf>
    <xf numFmtId="0" fontId="0" fillId="0" borderId="16" xfId="0" applyBorder="1" applyAlignment="1">
      <alignment horizontal="center" wrapText="1"/>
    </xf>
    <xf numFmtId="0" fontId="1" fillId="0" borderId="18" xfId="0" applyFont="1" applyBorder="1"/>
    <xf numFmtId="0" fontId="1" fillId="0" borderId="19" xfId="0" applyFont="1" applyBorder="1"/>
    <xf numFmtId="0" fontId="1" fillId="0" borderId="19" xfId="0" applyFont="1" applyBorder="1" applyAlignment="1">
      <alignment horizontal="left" vertical="center"/>
    </xf>
    <xf numFmtId="0" fontId="1" fillId="0" borderId="20" xfId="0" applyFont="1" applyBorder="1"/>
    <xf numFmtId="0" fontId="1" fillId="0" borderId="18" xfId="0" applyFont="1" applyBorder="1" applyAlignment="1">
      <alignment wrapText="1"/>
    </xf>
    <xf numFmtId="0" fontId="0" fillId="0" borderId="19" xfId="0" applyBorder="1" applyAlignment="1">
      <alignment wrapText="1"/>
    </xf>
    <xf numFmtId="0" fontId="0" fillId="0" borderId="19" xfId="0" applyBorder="1" applyAlignment="1">
      <alignment horizontal="left" vertical="center"/>
    </xf>
    <xf numFmtId="0" fontId="0" fillId="0" borderId="20" xfId="0" applyBorder="1"/>
    <xf numFmtId="0" fontId="1" fillId="0" borderId="18" xfId="0" applyFont="1" applyBorder="1" applyAlignment="1">
      <alignment vertical="center" wrapText="1"/>
    </xf>
    <xf numFmtId="0" fontId="1" fillId="0" borderId="0" xfId="0" applyFont="1"/>
    <xf numFmtId="0" fontId="0" fillId="0" borderId="0" xfId="0" quotePrefix="1"/>
    <xf numFmtId="0" fontId="1" fillId="2" borderId="0" xfId="0" applyFont="1" applyFill="1"/>
    <xf numFmtId="0" fontId="1" fillId="4" borderId="0" xfId="0" applyFont="1" applyFill="1"/>
    <xf numFmtId="0" fontId="1" fillId="2" borderId="9" xfId="0" applyFont="1" applyFill="1" applyBorder="1" applyAlignment="1">
      <alignment wrapText="1"/>
    </xf>
    <xf numFmtId="0" fontId="1" fillId="4" borderId="9" xfId="0" applyFont="1" applyFill="1" applyBorder="1" applyAlignment="1">
      <alignment wrapText="1"/>
    </xf>
    <xf numFmtId="0" fontId="1" fillId="5" borderId="9" xfId="0" applyFont="1" applyFill="1" applyBorder="1" applyAlignment="1">
      <alignment wrapText="1"/>
    </xf>
    <xf numFmtId="0" fontId="0" fillId="3" borderId="0" xfId="0" applyFill="1"/>
    <xf numFmtId="166" fontId="0" fillId="5" borderId="9" xfId="1" applyNumberFormat="1" applyFont="1" applyFill="1" applyBorder="1"/>
    <xf numFmtId="168" fontId="0" fillId="5" borderId="9" xfId="1" applyNumberFormat="1" applyFont="1" applyFill="1" applyBorder="1"/>
    <xf numFmtId="166" fontId="1" fillId="2" borderId="0" xfId="1" applyNumberFormat="1" applyFont="1" applyFill="1" applyProtection="1"/>
    <xf numFmtId="166" fontId="1" fillId="2" borderId="9" xfId="1" applyNumberFormat="1" applyFont="1" applyFill="1" applyBorder="1" applyAlignment="1" applyProtection="1">
      <alignment wrapText="1"/>
    </xf>
    <xf numFmtId="166" fontId="0" fillId="2" borderId="0" xfId="1" applyNumberFormat="1" applyFont="1" applyFill="1" applyProtection="1">
      <protection locked="0"/>
    </xf>
    <xf numFmtId="166" fontId="0" fillId="5" borderId="9" xfId="1" quotePrefix="1" applyNumberFormat="1" applyFont="1" applyFill="1" applyBorder="1"/>
    <xf numFmtId="0" fontId="0" fillId="4" borderId="0" xfId="0" quotePrefix="1" applyFill="1" applyProtection="1">
      <protection locked="0"/>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0" fillId="0" borderId="20" xfId="0" applyBorder="1" applyAlignment="1">
      <alignment wrapText="1"/>
    </xf>
    <xf numFmtId="0" fontId="1" fillId="4" borderId="23" xfId="0" applyFont="1" applyFill="1" applyBorder="1"/>
    <xf numFmtId="0" fontId="1" fillId="4" borderId="24" xfId="0" applyFont="1" applyFill="1" applyBorder="1" applyAlignment="1">
      <alignment wrapText="1"/>
    </xf>
    <xf numFmtId="0" fontId="0" fillId="4" borderId="23" xfId="0" applyFill="1" applyBorder="1" applyProtection="1">
      <protection locked="0"/>
    </xf>
    <xf numFmtId="0" fontId="10" fillId="0" borderId="0" xfId="0" applyFont="1" applyAlignment="1">
      <alignment horizontal="center"/>
    </xf>
    <xf numFmtId="166" fontId="0" fillId="8" borderId="5" xfId="1" applyNumberFormat="1" applyFont="1" applyFill="1" applyBorder="1" applyProtection="1"/>
    <xf numFmtId="0" fontId="0" fillId="8" borderId="6" xfId="1" applyNumberFormat="1" applyFont="1" applyFill="1" applyBorder="1" applyProtection="1"/>
    <xf numFmtId="0" fontId="14" fillId="6" borderId="0" xfId="3" applyFont="1" applyFill="1" applyAlignment="1">
      <alignment vertical="center"/>
    </xf>
    <xf numFmtId="0" fontId="15" fillId="6" borderId="0" xfId="3" applyFont="1" applyFill="1" applyAlignment="1">
      <alignment horizontal="right" vertical="center"/>
    </xf>
    <xf numFmtId="0" fontId="14" fillId="6" borderId="18" xfId="3" applyFont="1" applyFill="1" applyBorder="1" applyAlignment="1">
      <alignment horizontal="center" vertical="center"/>
    </xf>
    <xf numFmtId="0" fontId="14" fillId="6" borderId="19" xfId="3" applyFont="1" applyFill="1" applyBorder="1" applyAlignment="1">
      <alignment horizontal="right" vertical="center"/>
    </xf>
    <xf numFmtId="0" fontId="18" fillId="6" borderId="0" xfId="3" applyFont="1" applyFill="1" applyAlignment="1">
      <alignment vertical="center"/>
    </xf>
    <xf numFmtId="0" fontId="19" fillId="6" borderId="0" xfId="3" applyFont="1" applyFill="1" applyAlignment="1">
      <alignment vertical="center"/>
    </xf>
    <xf numFmtId="0" fontId="16" fillId="6" borderId="0" xfId="3" applyFont="1" applyFill="1" applyAlignment="1">
      <alignment horizontal="right" vertical="center"/>
    </xf>
    <xf numFmtId="0" fontId="16" fillId="6" borderId="0" xfId="3" applyFont="1" applyFill="1" applyAlignment="1">
      <alignment horizontal="left" vertical="center"/>
    </xf>
    <xf numFmtId="0" fontId="14" fillId="6" borderId="18" xfId="3" applyFont="1" applyFill="1" applyBorder="1" applyAlignment="1">
      <alignment vertical="center"/>
    </xf>
    <xf numFmtId="0" fontId="14" fillId="6" borderId="19" xfId="3" applyFont="1" applyFill="1" applyBorder="1" applyAlignment="1">
      <alignment vertical="center"/>
    </xf>
    <xf numFmtId="0" fontId="14" fillId="6" borderId="10" xfId="3" applyFont="1" applyFill="1" applyBorder="1" applyAlignment="1">
      <alignment vertical="center"/>
    </xf>
    <xf numFmtId="0" fontId="14" fillId="6" borderId="11" xfId="3" applyFont="1" applyFill="1" applyBorder="1" applyAlignment="1">
      <alignment vertical="center"/>
    </xf>
    <xf numFmtId="0" fontId="20" fillId="6" borderId="13" xfId="3" applyFont="1" applyFill="1" applyBorder="1" applyAlignment="1">
      <alignment vertical="center"/>
    </xf>
    <xf numFmtId="0" fontId="20" fillId="6" borderId="0" xfId="3" applyFont="1" applyFill="1" applyAlignment="1">
      <alignment vertical="center"/>
    </xf>
    <xf numFmtId="0" fontId="20" fillId="6" borderId="15" xfId="3" applyFont="1" applyFill="1" applyBorder="1" applyAlignment="1">
      <alignment vertical="center"/>
    </xf>
    <xf numFmtId="0" fontId="20" fillId="6" borderId="16" xfId="3" applyFont="1" applyFill="1" applyBorder="1" applyAlignment="1">
      <alignment vertical="center"/>
    </xf>
    <xf numFmtId="0" fontId="14" fillId="6" borderId="16" xfId="3" applyFont="1" applyFill="1" applyBorder="1" applyAlignment="1">
      <alignment vertical="center"/>
    </xf>
    <xf numFmtId="0" fontId="14" fillId="6" borderId="15" xfId="3" applyFont="1" applyFill="1" applyBorder="1" applyAlignment="1">
      <alignment vertical="center"/>
    </xf>
    <xf numFmtId="169" fontId="14" fillId="6" borderId="12" xfId="3" applyNumberFormat="1" applyFont="1" applyFill="1" applyBorder="1" applyAlignment="1">
      <alignment vertical="center"/>
    </xf>
    <xf numFmtId="0" fontId="14" fillId="6" borderId="22" xfId="3" applyFont="1" applyFill="1" applyBorder="1" applyAlignment="1">
      <alignment vertical="center"/>
    </xf>
    <xf numFmtId="0" fontId="14" fillId="6" borderId="5" xfId="3" applyFont="1" applyFill="1" applyBorder="1" applyAlignment="1">
      <alignment vertical="center"/>
    </xf>
    <xf numFmtId="3" fontId="14" fillId="6" borderId="21" xfId="3" applyNumberFormat="1" applyFont="1" applyFill="1" applyBorder="1" applyAlignment="1">
      <alignment vertical="center"/>
    </xf>
    <xf numFmtId="0" fontId="23" fillId="6" borderId="16" xfId="3" applyFont="1" applyFill="1" applyBorder="1" applyAlignment="1">
      <alignment vertical="center"/>
    </xf>
    <xf numFmtId="0" fontId="14" fillId="6" borderId="36" xfId="3" applyFont="1" applyFill="1" applyBorder="1" applyAlignment="1">
      <alignment vertical="center"/>
    </xf>
    <xf numFmtId="0" fontId="24" fillId="6" borderId="0" xfId="3" applyFont="1" applyFill="1" applyAlignment="1">
      <alignment horizontal="left" vertical="center"/>
    </xf>
    <xf numFmtId="0" fontId="25" fillId="6" borderId="19" xfId="3" applyFont="1" applyFill="1" applyBorder="1" applyAlignment="1">
      <alignment horizontal="right" vertical="center"/>
    </xf>
    <xf numFmtId="0" fontId="26" fillId="6" borderId="0" xfId="3" applyFont="1" applyFill="1" applyAlignment="1">
      <alignment vertical="center"/>
    </xf>
    <xf numFmtId="0" fontId="14" fillId="6" borderId="33" xfId="3" applyFont="1" applyFill="1" applyBorder="1" applyAlignment="1">
      <alignment vertical="center"/>
    </xf>
    <xf numFmtId="0" fontId="26" fillId="6" borderId="9" xfId="3" applyFont="1" applyFill="1" applyBorder="1" applyAlignment="1">
      <alignment horizontal="center" vertical="center"/>
    </xf>
    <xf numFmtId="0" fontId="14" fillId="6" borderId="11" xfId="3" quotePrefix="1" applyFont="1" applyFill="1" applyBorder="1" applyAlignment="1">
      <alignment horizontal="center" vertical="center"/>
    </xf>
    <xf numFmtId="169" fontId="28" fillId="6" borderId="11" xfId="3" quotePrefix="1" applyNumberFormat="1" applyFont="1" applyFill="1" applyBorder="1" applyAlignment="1">
      <alignment horizontal="center" vertical="center"/>
    </xf>
    <xf numFmtId="167" fontId="14" fillId="6" borderId="0" xfId="3" applyNumberFormat="1" applyFont="1" applyFill="1" applyAlignment="1">
      <alignment horizontal="center" vertical="center"/>
    </xf>
    <xf numFmtId="167" fontId="28" fillId="6" borderId="0" xfId="3" applyNumberFormat="1" applyFont="1" applyFill="1" applyAlignment="1">
      <alignment horizontal="center" vertical="center"/>
    </xf>
    <xf numFmtId="0" fontId="29" fillId="6" borderId="15" xfId="3" applyFont="1" applyFill="1" applyBorder="1" applyAlignment="1">
      <alignment vertical="center"/>
    </xf>
    <xf numFmtId="0" fontId="29" fillId="6" borderId="16" xfId="3" applyFont="1" applyFill="1" applyBorder="1" applyAlignment="1">
      <alignment horizontal="left" vertical="center"/>
    </xf>
    <xf numFmtId="0" fontId="29" fillId="6" borderId="16" xfId="3" applyFont="1" applyFill="1" applyBorder="1" applyAlignment="1">
      <alignment vertical="center"/>
    </xf>
    <xf numFmtId="169" fontId="29" fillId="6" borderId="17" xfId="3" applyNumberFormat="1" applyFont="1" applyFill="1" applyBorder="1" applyAlignment="1">
      <alignment vertical="center"/>
    </xf>
    <xf numFmtId="0" fontId="31" fillId="0" borderId="0" xfId="5" applyFont="1"/>
    <xf numFmtId="0" fontId="32" fillId="10" borderId="0" xfId="5" applyFont="1" applyFill="1" applyAlignment="1">
      <alignment horizontal="center"/>
    </xf>
    <xf numFmtId="0" fontId="31" fillId="10" borderId="0" xfId="5" applyFont="1" applyFill="1"/>
    <xf numFmtId="0" fontId="31" fillId="10" borderId="0" xfId="5" applyFont="1" applyFill="1" applyAlignment="1">
      <alignment horizontal="left"/>
    </xf>
    <xf numFmtId="10" fontId="31" fillId="10" borderId="0" xfId="5" applyNumberFormat="1" applyFont="1" applyFill="1" applyAlignment="1">
      <alignment horizontal="left"/>
    </xf>
    <xf numFmtId="10" fontId="31" fillId="0" borderId="0" xfId="5" applyNumberFormat="1" applyFont="1" applyAlignment="1">
      <alignment horizontal="left"/>
    </xf>
    <xf numFmtId="2" fontId="33" fillId="10" borderId="0" xfId="5" applyNumberFormat="1" applyFont="1" applyFill="1" applyAlignment="1">
      <alignment horizontal="left"/>
    </xf>
    <xf numFmtId="0" fontId="33" fillId="10" borderId="0" xfId="5" applyFont="1" applyFill="1" applyAlignment="1">
      <alignment horizontal="left"/>
    </xf>
    <xf numFmtId="0" fontId="31" fillId="0" borderId="0" xfId="5" applyFont="1" applyAlignment="1">
      <alignment horizontal="left"/>
    </xf>
    <xf numFmtId="10" fontId="31" fillId="0" borderId="0" xfId="5" applyNumberFormat="1" applyFont="1"/>
    <xf numFmtId="0" fontId="32" fillId="0" borderId="0" xfId="5" applyFont="1" applyAlignment="1">
      <alignment horizontal="left"/>
    </xf>
    <xf numFmtId="0" fontId="32" fillId="0" borderId="0" xfId="5" applyFont="1" applyAlignment="1">
      <alignment horizontal="center"/>
    </xf>
    <xf numFmtId="0" fontId="31" fillId="11" borderId="0" xfId="5" applyFont="1" applyFill="1" applyAlignment="1">
      <alignment horizontal="left"/>
    </xf>
    <xf numFmtId="0" fontId="32" fillId="11" borderId="0" xfId="5" applyFont="1" applyFill="1" applyAlignment="1">
      <alignment horizontal="center"/>
    </xf>
    <xf numFmtId="0" fontId="31" fillId="11" borderId="0" xfId="5" applyFont="1" applyFill="1"/>
    <xf numFmtId="0" fontId="31" fillId="11" borderId="0" xfId="5" applyFont="1" applyFill="1" applyAlignment="1">
      <alignment horizontal="center"/>
    </xf>
    <xf numFmtId="0" fontId="31" fillId="0" borderId="0" xfId="5" applyFont="1" applyAlignment="1">
      <alignment horizontal="center"/>
    </xf>
    <xf numFmtId="0" fontId="30" fillId="0" borderId="0" xfId="5"/>
    <xf numFmtId="0" fontId="35" fillId="0" borderId="0" xfId="5" applyFont="1" applyAlignment="1">
      <alignment vertical="center"/>
    </xf>
    <xf numFmtId="0" fontId="30" fillId="0" borderId="0" xfId="5" applyAlignment="1">
      <alignment vertical="center"/>
    </xf>
    <xf numFmtId="0" fontId="40" fillId="12" borderId="1" xfId="5" applyFont="1" applyFill="1" applyBorder="1" applyAlignment="1">
      <alignment vertical="center"/>
    </xf>
    <xf numFmtId="0" fontId="42" fillId="12" borderId="2" xfId="5" applyFont="1" applyFill="1" applyBorder="1" applyAlignment="1">
      <alignment vertical="center"/>
    </xf>
    <xf numFmtId="0" fontId="44" fillId="13" borderId="39" xfId="5" applyFont="1" applyFill="1" applyBorder="1" applyAlignment="1" applyProtection="1">
      <alignment horizontal="center" vertical="center"/>
      <protection locked="0"/>
    </xf>
    <xf numFmtId="0" fontId="45" fillId="0" borderId="0" xfId="5" applyFont="1" applyAlignment="1" applyProtection="1">
      <alignment vertical="center"/>
      <protection locked="0"/>
    </xf>
    <xf numFmtId="4" fontId="49" fillId="13" borderId="38" xfId="5" applyNumberFormat="1" applyFont="1" applyFill="1" applyBorder="1" applyAlignment="1" applyProtection="1">
      <alignment horizontal="center" vertical="center"/>
      <protection locked="0"/>
    </xf>
    <xf numFmtId="169" fontId="49" fillId="13" borderId="38" xfId="5" applyNumberFormat="1" applyFont="1" applyFill="1" applyBorder="1" applyAlignment="1" applyProtection="1">
      <alignment horizontal="center" vertical="center"/>
      <protection locked="0"/>
    </xf>
    <xf numFmtId="10" fontId="49" fillId="13" borderId="38" xfId="5" applyNumberFormat="1" applyFont="1" applyFill="1" applyBorder="1" applyAlignment="1" applyProtection="1">
      <alignment horizontal="center" vertical="center"/>
      <protection locked="0"/>
    </xf>
    <xf numFmtId="3" fontId="49" fillId="13" borderId="38" xfId="5" applyNumberFormat="1" applyFont="1" applyFill="1" applyBorder="1" applyAlignment="1" applyProtection="1">
      <alignment horizontal="center" vertical="center"/>
      <protection locked="0"/>
    </xf>
    <xf numFmtId="10" fontId="60" fillId="0" borderId="0" xfId="6" applyNumberFormat="1" applyFont="1" applyFill="1" applyBorder="1" applyAlignment="1" applyProtection="1">
      <alignment horizontal="center" vertical="center"/>
    </xf>
    <xf numFmtId="0" fontId="0" fillId="3" borderId="0" xfId="0" applyFill="1" applyAlignment="1">
      <alignment wrapText="1"/>
    </xf>
    <xf numFmtId="0" fontId="4" fillId="9" borderId="38" xfId="0" applyFont="1" applyFill="1" applyBorder="1" applyAlignment="1" applyProtection="1">
      <alignment horizontal="center" vertical="center"/>
      <protection locked="0"/>
    </xf>
    <xf numFmtId="0" fontId="49" fillId="13" borderId="38" xfId="5" applyFont="1" applyFill="1" applyBorder="1" applyAlignment="1" applyProtection="1">
      <alignment horizontal="center" vertical="center"/>
      <protection locked="0"/>
    </xf>
    <xf numFmtId="0" fontId="1" fillId="3" borderId="0" xfId="0" applyFont="1" applyFill="1" applyAlignment="1">
      <alignment vertical="top" wrapText="1"/>
    </xf>
    <xf numFmtId="0" fontId="1" fillId="3" borderId="42" xfId="0" applyFont="1" applyFill="1" applyBorder="1" applyAlignment="1">
      <alignment horizontal="center" vertical="top" wrapText="1"/>
    </xf>
    <xf numFmtId="0" fontId="1" fillId="0" borderId="0" xfId="0" applyFont="1" applyAlignment="1">
      <alignment horizontal="center" vertical="top" wrapText="1"/>
    </xf>
    <xf numFmtId="0" fontId="4" fillId="9" borderId="43" xfId="0" applyFont="1" applyFill="1" applyBorder="1" applyAlignment="1" applyProtection="1">
      <alignment horizontal="center" vertical="center"/>
      <protection locked="0"/>
    </xf>
    <xf numFmtId="0" fontId="4" fillId="9" borderId="44" xfId="0" applyFont="1" applyFill="1" applyBorder="1" applyAlignment="1" applyProtection="1">
      <alignment horizontal="center" vertical="center"/>
      <protection locked="0"/>
    </xf>
    <xf numFmtId="0" fontId="4" fillId="9" borderId="31" xfId="0" applyFont="1" applyFill="1" applyBorder="1" applyAlignment="1" applyProtection="1">
      <alignment horizontal="center" vertical="center"/>
      <protection locked="0"/>
    </xf>
    <xf numFmtId="0" fontId="3" fillId="3" borderId="0" xfId="0" applyFont="1" applyFill="1" applyAlignment="1">
      <alignment horizontal="center" vertical="top" wrapText="1"/>
    </xf>
    <xf numFmtId="169" fontId="4" fillId="6" borderId="17" xfId="0" applyNumberFormat="1" applyFont="1" applyFill="1" applyBorder="1" applyAlignment="1">
      <alignment horizontal="center" vertical="center"/>
    </xf>
    <xf numFmtId="0" fontId="0" fillId="0" borderId="2" xfId="0" applyBorder="1"/>
    <xf numFmtId="0" fontId="0" fillId="0" borderId="7" xfId="0" applyBorder="1"/>
    <xf numFmtId="0" fontId="0" fillId="0" borderId="8" xfId="0" applyBorder="1"/>
    <xf numFmtId="0" fontId="3" fillId="3" borderId="45" xfId="0" applyFont="1" applyFill="1" applyBorder="1" applyAlignment="1">
      <alignment horizontal="center" vertical="top" wrapText="1"/>
    </xf>
    <xf numFmtId="0" fontId="1" fillId="3" borderId="46" xfId="0" applyFont="1" applyFill="1" applyBorder="1" applyAlignment="1">
      <alignment horizontal="center" vertical="top" wrapText="1"/>
    </xf>
    <xf numFmtId="0" fontId="49" fillId="13" borderId="47" xfId="5" applyFont="1" applyFill="1" applyBorder="1" applyAlignment="1" applyProtection="1">
      <alignment horizontal="center" vertical="center"/>
      <protection locked="0"/>
    </xf>
    <xf numFmtId="0" fontId="49" fillId="13" borderId="48" xfId="5" applyFont="1" applyFill="1" applyBorder="1" applyAlignment="1" applyProtection="1">
      <alignment horizontal="center" vertical="center"/>
      <protection locked="0"/>
    </xf>
    <xf numFmtId="0" fontId="0" fillId="0" borderId="5" xfId="0" applyBorder="1"/>
    <xf numFmtId="0" fontId="0" fillId="0" borderId="6" xfId="0" applyBorder="1"/>
    <xf numFmtId="0" fontId="3" fillId="17" borderId="7" xfId="0" applyFont="1" applyFill="1" applyBorder="1" applyAlignment="1">
      <alignment horizontal="center" vertical="center" wrapText="1"/>
    </xf>
    <xf numFmtId="0" fontId="3" fillId="0" borderId="4" xfId="0" applyFont="1" applyBorder="1" applyAlignment="1">
      <alignment horizontal="left" vertical="center" wrapText="1"/>
    </xf>
    <xf numFmtId="0" fontId="0" fillId="0" borderId="0" xfId="0" applyAlignment="1">
      <alignment horizontal="center" vertical="center"/>
    </xf>
    <xf numFmtId="0" fontId="0" fillId="0" borderId="4" xfId="0" applyBorder="1"/>
    <xf numFmtId="0" fontId="0" fillId="3" borderId="5" xfId="0" applyFill="1" applyBorder="1"/>
    <xf numFmtId="0" fontId="45" fillId="0" borderId="0" xfId="0" applyFont="1" applyAlignment="1" applyProtection="1">
      <alignment vertical="center"/>
      <protection locked="0"/>
    </xf>
    <xf numFmtId="0" fontId="14" fillId="6" borderId="19" xfId="3" applyFont="1" applyFill="1" applyBorder="1" applyAlignment="1">
      <alignment horizontal="center" vertical="center"/>
    </xf>
    <xf numFmtId="167" fontId="14" fillId="6" borderId="11" xfId="3" applyNumberFormat="1" applyFont="1" applyFill="1" applyBorder="1" applyAlignment="1">
      <alignment horizontal="center" vertical="center"/>
    </xf>
    <xf numFmtId="0" fontId="3" fillId="3" borderId="0" xfId="0" applyFont="1" applyFill="1" applyAlignment="1">
      <alignment horizontal="center" vertical="center" wrapText="1"/>
    </xf>
    <xf numFmtId="0" fontId="1" fillId="0" borderId="0" xfId="0" applyFont="1" applyAlignment="1">
      <alignment horizontal="center" vertical="center" wrapText="1"/>
    </xf>
    <xf numFmtId="0" fontId="3" fillId="3" borderId="7" xfId="0" applyFont="1" applyFill="1" applyBorder="1" applyAlignment="1">
      <alignment horizontal="center" vertical="center" wrapText="1"/>
    </xf>
    <xf numFmtId="0" fontId="1" fillId="3" borderId="0" xfId="0" applyFont="1" applyFill="1" applyAlignment="1">
      <alignment vertical="center" wrapText="1"/>
    </xf>
    <xf numFmtId="0" fontId="3" fillId="3" borderId="8" xfId="0" applyFont="1" applyFill="1" applyBorder="1" applyAlignment="1">
      <alignment horizontal="center" vertical="center" wrapText="1"/>
    </xf>
    <xf numFmtId="0" fontId="77" fillId="19" borderId="51" xfId="0" applyFont="1" applyFill="1" applyBorder="1" applyAlignment="1">
      <alignment horizontal="center" vertical="center" wrapText="1"/>
    </xf>
    <xf numFmtId="0" fontId="77" fillId="19" borderId="52" xfId="0" applyFont="1" applyFill="1" applyBorder="1" applyAlignment="1">
      <alignment horizontal="center" vertical="center" wrapText="1"/>
    </xf>
    <xf numFmtId="0" fontId="15" fillId="6" borderId="0" xfId="3" applyFont="1" applyFill="1" applyAlignment="1">
      <alignment horizontal="left" vertical="center"/>
    </xf>
    <xf numFmtId="0" fontId="19" fillId="6" borderId="18" xfId="3" applyFont="1" applyFill="1" applyBorder="1" applyAlignment="1">
      <alignment horizontal="left" vertical="center"/>
    </xf>
    <xf numFmtId="0" fontId="19" fillId="6" borderId="19" xfId="3" applyFont="1" applyFill="1" applyBorder="1" applyAlignment="1">
      <alignment horizontal="left" vertical="center"/>
    </xf>
    <xf numFmtId="0" fontId="21" fillId="6" borderId="32" xfId="3" applyFont="1" applyFill="1" applyBorder="1" applyAlignment="1">
      <alignment horizontal="center" vertical="center"/>
    </xf>
    <xf numFmtId="3" fontId="21" fillId="6" borderId="33" xfId="3" applyNumberFormat="1" applyFont="1" applyFill="1" applyBorder="1" applyAlignment="1">
      <alignment horizontal="center" vertical="center"/>
    </xf>
    <xf numFmtId="0" fontId="14" fillId="6" borderId="11" xfId="3" applyFont="1" applyFill="1" applyBorder="1" applyAlignment="1">
      <alignment horizontal="center" vertical="center"/>
    </xf>
    <xf numFmtId="0" fontId="14" fillId="6" borderId="12" xfId="3" applyFont="1" applyFill="1" applyBorder="1" applyAlignment="1">
      <alignment vertical="center"/>
    </xf>
    <xf numFmtId="0" fontId="14" fillId="6" borderId="15" xfId="3" applyFont="1" applyFill="1" applyBorder="1" applyAlignment="1">
      <alignment horizontal="center" vertical="center"/>
    </xf>
    <xf numFmtId="3" fontId="14" fillId="6" borderId="16" xfId="3" applyNumberFormat="1" applyFont="1" applyFill="1" applyBorder="1" applyAlignment="1">
      <alignment horizontal="center" vertical="center"/>
    </xf>
    <xf numFmtId="0" fontId="14" fillId="6" borderId="16" xfId="3" applyFont="1" applyFill="1" applyBorder="1" applyAlignment="1">
      <alignment horizontal="center" vertical="center"/>
    </xf>
    <xf numFmtId="0" fontId="14" fillId="6" borderId="17" xfId="3" applyFont="1" applyFill="1" applyBorder="1" applyAlignment="1">
      <alignment vertical="center"/>
    </xf>
    <xf numFmtId="3" fontId="14" fillId="6" borderId="16" xfId="3" applyNumberFormat="1" applyFont="1" applyFill="1" applyBorder="1" applyAlignment="1">
      <alignment vertical="center"/>
    </xf>
    <xf numFmtId="0" fontId="19" fillId="6" borderId="9" xfId="3" applyFont="1" applyFill="1" applyBorder="1" applyAlignment="1">
      <alignment horizontal="center" vertical="center"/>
    </xf>
    <xf numFmtId="0" fontId="19" fillId="6" borderId="18" xfId="3" applyFont="1" applyFill="1" applyBorder="1" applyAlignment="1">
      <alignment vertical="center"/>
    </xf>
    <xf numFmtId="0" fontId="14" fillId="6" borderId="20" xfId="3" applyFont="1" applyFill="1" applyBorder="1" applyAlignment="1">
      <alignment vertical="center"/>
    </xf>
    <xf numFmtId="167" fontId="19" fillId="6" borderId="9" xfId="3" applyNumberFormat="1" applyFont="1" applyFill="1" applyBorder="1" applyAlignment="1">
      <alignment vertical="center"/>
    </xf>
    <xf numFmtId="9" fontId="19" fillId="6" borderId="9" xfId="3" applyNumberFormat="1" applyFont="1" applyFill="1" applyBorder="1" applyAlignment="1">
      <alignment horizontal="center" vertical="center"/>
    </xf>
    <xf numFmtId="167" fontId="14" fillId="6" borderId="9" xfId="3" applyNumberFormat="1" applyFont="1" applyFill="1" applyBorder="1" applyAlignment="1">
      <alignment vertical="center"/>
    </xf>
    <xf numFmtId="3" fontId="21" fillId="6" borderId="32" xfId="3" applyNumberFormat="1" applyFont="1" applyFill="1" applyBorder="1" applyAlignment="1">
      <alignment horizontal="center" vertical="center"/>
    </xf>
    <xf numFmtId="3" fontId="14" fillId="6" borderId="15" xfId="3" applyNumberFormat="1" applyFont="1" applyFill="1" applyBorder="1" applyAlignment="1">
      <alignment horizontal="center" vertical="center"/>
    </xf>
    <xf numFmtId="0" fontId="21" fillId="6" borderId="18" xfId="3" applyFont="1" applyFill="1" applyBorder="1" applyAlignment="1">
      <alignment vertical="center"/>
    </xf>
    <xf numFmtId="169" fontId="21" fillId="6" borderId="9" xfId="3" applyNumberFormat="1" applyFont="1" applyFill="1" applyBorder="1" applyAlignment="1">
      <alignment horizontal="center" vertical="center"/>
    </xf>
    <xf numFmtId="169" fontId="19" fillId="6" borderId="9" xfId="3" applyNumberFormat="1" applyFont="1" applyFill="1" applyBorder="1" applyAlignment="1">
      <alignment horizontal="center" vertical="center"/>
    </xf>
    <xf numFmtId="0" fontId="23" fillId="6" borderId="15" xfId="3" applyFont="1" applyFill="1" applyBorder="1" applyAlignment="1">
      <alignment vertical="center"/>
    </xf>
    <xf numFmtId="0" fontId="23" fillId="6" borderId="16" xfId="3" applyFont="1" applyFill="1" applyBorder="1" applyAlignment="1">
      <alignment horizontal="left" vertical="center"/>
    </xf>
    <xf numFmtId="169" fontId="23" fillId="6" borderId="17" xfId="3" applyNumberFormat="1" applyFont="1" applyFill="1" applyBorder="1" applyAlignment="1">
      <alignment vertical="center"/>
    </xf>
    <xf numFmtId="3" fontId="14" fillId="9" borderId="26" xfId="3" applyNumberFormat="1" applyFont="1" applyFill="1" applyBorder="1" applyAlignment="1" applyProtection="1">
      <alignment vertical="center"/>
      <protection locked="0"/>
    </xf>
    <xf numFmtId="3" fontId="19" fillId="9" borderId="27" xfId="3" applyNumberFormat="1" applyFont="1" applyFill="1" applyBorder="1" applyAlignment="1" applyProtection="1">
      <alignment vertical="center"/>
      <protection locked="0"/>
    </xf>
    <xf numFmtId="0" fontId="35" fillId="3" borderId="0" xfId="5" applyFont="1" applyFill="1" applyAlignment="1">
      <alignment vertical="center"/>
    </xf>
    <xf numFmtId="0" fontId="30" fillId="3" borderId="0" xfId="5" applyFill="1"/>
    <xf numFmtId="0" fontId="36" fillId="3" borderId="0" xfId="5" applyFont="1" applyFill="1" applyAlignment="1">
      <alignment horizontal="center" vertical="center"/>
    </xf>
    <xf numFmtId="0" fontId="0" fillId="8" borderId="5" xfId="0" applyFill="1" applyBorder="1"/>
    <xf numFmtId="0" fontId="41" fillId="12" borderId="2" xfId="5" applyFont="1" applyFill="1" applyBorder="1" applyAlignment="1">
      <alignment vertical="center"/>
    </xf>
    <xf numFmtId="0" fontId="40" fillId="12" borderId="2" xfId="5" applyFont="1" applyFill="1" applyBorder="1" applyAlignment="1">
      <alignment vertical="center"/>
    </xf>
    <xf numFmtId="0" fontId="40" fillId="12" borderId="3" xfId="5" applyFont="1" applyFill="1" applyBorder="1" applyAlignment="1">
      <alignment vertical="center"/>
    </xf>
    <xf numFmtId="0" fontId="44" fillId="0" borderId="29" xfId="5" applyFont="1" applyBorder="1" applyAlignment="1">
      <alignment horizontal="center" vertical="center"/>
    </xf>
    <xf numFmtId="0" fontId="0" fillId="0" borderId="49" xfId="0" applyBorder="1"/>
    <xf numFmtId="0" fontId="2" fillId="6" borderId="50" xfId="0" applyFont="1" applyFill="1" applyBorder="1" applyAlignment="1">
      <alignment horizontal="center" vertical="center"/>
    </xf>
    <xf numFmtId="0" fontId="2" fillId="0" borderId="5" xfId="0" applyFont="1" applyBorder="1" applyAlignment="1">
      <alignment horizontal="center" vertical="center"/>
    </xf>
    <xf numFmtId="0" fontId="77" fillId="19" borderId="53" xfId="0" applyFont="1" applyFill="1" applyBorder="1" applyAlignment="1">
      <alignment horizontal="center" vertical="center" wrapText="1"/>
    </xf>
    <xf numFmtId="0" fontId="4" fillId="19" borderId="54" xfId="0" applyFont="1" applyFill="1" applyBorder="1" applyAlignment="1">
      <alignment horizontal="left" vertical="center" wrapText="1"/>
    </xf>
    <xf numFmtId="0" fontId="4" fillId="19" borderId="55" xfId="0" applyFont="1" applyFill="1" applyBorder="1" applyAlignment="1">
      <alignment horizontal="left" vertical="center" wrapText="1"/>
    </xf>
    <xf numFmtId="0" fontId="4" fillId="19" borderId="56" xfId="0" applyFont="1" applyFill="1" applyBorder="1" applyAlignment="1">
      <alignment horizontal="left" vertical="center" wrapText="1"/>
    </xf>
    <xf numFmtId="0" fontId="3" fillId="19" borderId="57" xfId="0" applyFont="1" applyFill="1" applyBorder="1" applyAlignment="1">
      <alignment horizontal="left" vertical="center" wrapText="1"/>
    </xf>
    <xf numFmtId="0" fontId="78" fillId="3" borderId="8" xfId="0" applyFont="1" applyFill="1" applyBorder="1" applyAlignment="1">
      <alignment horizontal="center" vertical="top" wrapText="1"/>
    </xf>
    <xf numFmtId="0" fontId="3" fillId="3" borderId="7" xfId="0" applyFont="1" applyFill="1" applyBorder="1" applyAlignment="1">
      <alignment horizontal="center" vertical="top" wrapText="1"/>
    </xf>
    <xf numFmtId="169" fontId="4" fillId="6" borderId="58" xfId="0" applyNumberFormat="1" applyFont="1" applyFill="1" applyBorder="1" applyAlignment="1">
      <alignment horizontal="center" vertical="center"/>
    </xf>
    <xf numFmtId="169" fontId="6" fillId="6" borderId="40" xfId="0" applyNumberFormat="1" applyFont="1" applyFill="1" applyBorder="1" applyAlignment="1">
      <alignment horizontal="center" vertical="center"/>
    </xf>
    <xf numFmtId="0" fontId="83" fillId="19" borderId="0" xfId="0" applyFont="1" applyFill="1"/>
    <xf numFmtId="0" fontId="85" fillId="19" borderId="0" xfId="0" applyFont="1" applyFill="1" applyAlignment="1">
      <alignment vertical="center" wrapText="1"/>
    </xf>
    <xf numFmtId="0" fontId="85" fillId="19" borderId="0" xfId="0" applyFont="1" applyFill="1" applyAlignment="1">
      <alignment vertical="top" wrapText="1"/>
    </xf>
    <xf numFmtId="0" fontId="86" fillId="19" borderId="0" xfId="0" applyFont="1" applyFill="1"/>
    <xf numFmtId="0" fontId="87" fillId="19" borderId="0" xfId="0" applyFont="1" applyFill="1"/>
    <xf numFmtId="0" fontId="88" fillId="19" borderId="7" xfId="0" applyFont="1" applyFill="1" applyBorder="1" applyAlignment="1">
      <alignment vertical="top" wrapText="1"/>
    </xf>
    <xf numFmtId="0" fontId="88" fillId="19" borderId="0" xfId="0" applyFont="1" applyFill="1" applyAlignment="1">
      <alignment vertical="top" wrapText="1"/>
    </xf>
    <xf numFmtId="166" fontId="88" fillId="19" borderId="0" xfId="1" applyNumberFormat="1" applyFont="1" applyFill="1" applyBorder="1" applyAlignment="1" applyProtection="1">
      <alignment vertical="top" wrapText="1"/>
    </xf>
    <xf numFmtId="165" fontId="85" fillId="19" borderId="0" xfId="0" applyNumberFormat="1" applyFont="1" applyFill="1" applyAlignment="1">
      <alignment vertical="top" wrapText="1"/>
    </xf>
    <xf numFmtId="3" fontId="85" fillId="19" borderId="0" xfId="0" applyNumberFormat="1" applyFont="1" applyFill="1" applyAlignment="1">
      <alignment vertical="top" wrapText="1"/>
    </xf>
    <xf numFmtId="1" fontId="85" fillId="19" borderId="0" xfId="0" applyNumberFormat="1" applyFont="1" applyFill="1" applyAlignment="1">
      <alignment vertical="top" wrapText="1"/>
    </xf>
    <xf numFmtId="0" fontId="89" fillId="0" borderId="0" xfId="0" applyFont="1" applyAlignment="1">
      <alignment horizontal="center" vertical="center" wrapText="1"/>
    </xf>
    <xf numFmtId="169" fontId="82" fillId="19" borderId="0" xfId="0" applyNumberFormat="1" applyFont="1" applyFill="1" applyAlignment="1">
      <alignment horizontal="center" wrapText="1"/>
    </xf>
    <xf numFmtId="0" fontId="84" fillId="19" borderId="7" xfId="0" applyFont="1" applyFill="1" applyBorder="1" applyAlignment="1">
      <alignment wrapText="1"/>
    </xf>
    <xf numFmtId="0" fontId="84" fillId="19" borderId="0" xfId="0" applyFont="1" applyFill="1" applyAlignment="1">
      <alignment wrapText="1"/>
    </xf>
    <xf numFmtId="166" fontId="84" fillId="19" borderId="0" xfId="1" applyNumberFormat="1" applyFont="1" applyFill="1" applyBorder="1" applyAlignment="1" applyProtection="1">
      <alignment wrapText="1"/>
    </xf>
    <xf numFmtId="0" fontId="82" fillId="19" borderId="0" xfId="0" applyFont="1" applyFill="1" applyAlignment="1">
      <alignment wrapText="1"/>
    </xf>
    <xf numFmtId="165" fontId="82" fillId="19" borderId="0" xfId="0" applyNumberFormat="1" applyFont="1" applyFill="1" applyAlignment="1">
      <alignment wrapText="1"/>
    </xf>
    <xf numFmtId="3" fontId="82" fillId="19" borderId="0" xfId="0" applyNumberFormat="1" applyFont="1" applyFill="1" applyAlignment="1">
      <alignment wrapText="1"/>
    </xf>
    <xf numFmtId="1" fontId="82" fillId="19" borderId="0" xfId="0" applyNumberFormat="1" applyFont="1" applyFill="1" applyAlignment="1">
      <alignment wrapText="1"/>
    </xf>
    <xf numFmtId="0" fontId="83" fillId="19" borderId="7" xfId="0" applyFont="1" applyFill="1" applyBorder="1"/>
    <xf numFmtId="166" fontId="83" fillId="19" borderId="0" xfId="1" applyNumberFormat="1" applyFont="1" applyFill="1" applyBorder="1" applyProtection="1"/>
    <xf numFmtId="1" fontId="83" fillId="19" borderId="0" xfId="0" applyNumberFormat="1" applyFont="1" applyFill="1"/>
    <xf numFmtId="3" fontId="83" fillId="19" borderId="0" xfId="0" applyNumberFormat="1" applyFont="1" applyFill="1"/>
    <xf numFmtId="0" fontId="83" fillId="0" borderId="0" xfId="0" applyFont="1"/>
    <xf numFmtId="169" fontId="83" fillId="19" borderId="0" xfId="0" applyNumberFormat="1" applyFont="1" applyFill="1"/>
    <xf numFmtId="0" fontId="85" fillId="19" borderId="0" xfId="0" applyFont="1" applyFill="1" applyAlignment="1">
      <alignment wrapText="1"/>
    </xf>
    <xf numFmtId="0" fontId="1" fillId="8" borderId="16" xfId="0" applyFont="1" applyFill="1" applyBorder="1" applyAlignment="1">
      <alignment wrapText="1"/>
    </xf>
    <xf numFmtId="0" fontId="1" fillId="8" borderId="17" xfId="0" applyFont="1" applyFill="1" applyBorder="1" applyAlignment="1">
      <alignment wrapText="1"/>
    </xf>
    <xf numFmtId="0" fontId="16" fillId="20" borderId="59" xfId="3" applyFont="1" applyFill="1" applyBorder="1" applyAlignment="1">
      <alignment vertical="center"/>
    </xf>
    <xf numFmtId="0" fontId="14" fillId="20" borderId="60" xfId="3" applyFont="1" applyFill="1" applyBorder="1" applyAlignment="1">
      <alignment vertical="center"/>
    </xf>
    <xf numFmtId="0" fontId="14" fillId="20" borderId="61" xfId="3" applyFont="1" applyFill="1" applyBorder="1" applyAlignment="1">
      <alignment vertical="center"/>
    </xf>
    <xf numFmtId="0" fontId="30" fillId="0" borderId="0" xfId="5" applyProtection="1"/>
    <xf numFmtId="0" fontId="35" fillId="0" borderId="0" xfId="5" applyFont="1" applyAlignment="1" applyProtection="1">
      <alignment vertical="center"/>
    </xf>
    <xf numFmtId="0" fontId="32" fillId="0" borderId="0" xfId="5" applyFont="1" applyProtection="1"/>
    <xf numFmtId="0" fontId="31" fillId="0" borderId="0" xfId="5" applyFont="1" applyProtection="1"/>
    <xf numFmtId="0" fontId="30" fillId="0" borderId="0" xfId="5" applyAlignment="1" applyProtection="1">
      <alignment vertical="center"/>
    </xf>
    <xf numFmtId="0" fontId="39" fillId="0" borderId="0" xfId="5" applyFont="1" applyAlignment="1" applyProtection="1">
      <alignment horizontal="center" vertical="center"/>
    </xf>
    <xf numFmtId="0" fontId="40" fillId="12" borderId="1" xfId="5" applyFont="1" applyFill="1" applyBorder="1" applyAlignment="1" applyProtection="1">
      <alignment vertical="center"/>
    </xf>
    <xf numFmtId="0" fontId="81" fillId="12" borderId="2" xfId="5" applyFont="1" applyFill="1" applyBorder="1" applyAlignment="1" applyProtection="1">
      <alignment vertical="center"/>
    </xf>
    <xf numFmtId="0" fontId="42" fillId="12" borderId="2" xfId="5" applyFont="1" applyFill="1" applyBorder="1" applyAlignment="1" applyProtection="1">
      <alignment vertical="center"/>
    </xf>
    <xf numFmtId="0" fontId="43" fillId="12" borderId="2" xfId="5" applyFont="1" applyFill="1" applyBorder="1" applyAlignment="1" applyProtection="1">
      <alignment horizontal="center" vertical="center"/>
    </xf>
    <xf numFmtId="0" fontId="45" fillId="7" borderId="3" xfId="5" applyFont="1" applyFill="1" applyBorder="1" applyAlignment="1" applyProtection="1">
      <alignment vertical="center"/>
    </xf>
    <xf numFmtId="0" fontId="30" fillId="0" borderId="7" xfId="5" applyBorder="1" applyProtection="1"/>
    <xf numFmtId="0" fontId="30" fillId="0" borderId="8" xfId="5" applyBorder="1" applyAlignment="1" applyProtection="1">
      <alignment vertical="center"/>
    </xf>
    <xf numFmtId="0" fontId="46" fillId="0" borderId="7" xfId="5" applyFont="1" applyBorder="1" applyProtection="1"/>
    <xf numFmtId="0" fontId="47" fillId="0" borderId="0" xfId="5" applyFont="1" applyAlignment="1" applyProtection="1">
      <alignment horizontal="center" vertical="center" wrapText="1"/>
    </xf>
    <xf numFmtId="0" fontId="47" fillId="0" borderId="0" xfId="5" applyFont="1" applyAlignment="1" applyProtection="1">
      <alignment horizontal="center" wrapText="1"/>
    </xf>
    <xf numFmtId="0" fontId="47" fillId="0" borderId="0" xfId="5" applyFont="1" applyProtection="1"/>
    <xf numFmtId="0" fontId="46" fillId="0" borderId="8" xfId="5" applyFont="1" applyBorder="1" applyProtection="1"/>
    <xf numFmtId="0" fontId="46" fillId="0" borderId="0" xfId="5" applyFont="1" applyProtection="1"/>
    <xf numFmtId="0" fontId="48" fillId="0" borderId="0" xfId="5" applyFont="1" applyProtection="1"/>
    <xf numFmtId="0" fontId="48" fillId="0" borderId="0" xfId="5" applyFont="1" applyAlignment="1" applyProtection="1">
      <alignment vertical="center" wrapText="1"/>
    </xf>
    <xf numFmtId="0" fontId="48" fillId="0" borderId="0" xfId="5" applyFont="1" applyAlignment="1" applyProtection="1">
      <alignment horizontal="center"/>
    </xf>
    <xf numFmtId="0" fontId="50" fillId="0" borderId="0" xfId="5" quotePrefix="1" applyFont="1" applyAlignment="1" applyProtection="1">
      <alignment horizontal="center" vertical="center"/>
    </xf>
    <xf numFmtId="10" fontId="49" fillId="6" borderId="17" xfId="5" applyNumberFormat="1" applyFont="1" applyFill="1" applyBorder="1" applyAlignment="1" applyProtection="1">
      <alignment horizontal="center" vertical="center"/>
    </xf>
    <xf numFmtId="0" fontId="50" fillId="0" borderId="0" xfId="5" applyFont="1" applyProtection="1"/>
    <xf numFmtId="0" fontId="30" fillId="0" borderId="8" xfId="5" applyBorder="1" applyProtection="1"/>
    <xf numFmtId="0" fontId="47" fillId="0" borderId="0" xfId="5" applyFont="1" applyAlignment="1" applyProtection="1">
      <alignment horizontal="center"/>
    </xf>
    <xf numFmtId="4" fontId="49" fillId="6" borderId="17" xfId="5" applyNumberFormat="1" applyFont="1" applyFill="1" applyBorder="1" applyAlignment="1" applyProtection="1">
      <alignment horizontal="center" vertical="center"/>
    </xf>
    <xf numFmtId="170" fontId="48" fillId="6" borderId="17" xfId="5" applyNumberFormat="1" applyFont="1" applyFill="1" applyBorder="1" applyAlignment="1" applyProtection="1">
      <alignment horizontal="center" vertical="center"/>
    </xf>
    <xf numFmtId="0" fontId="50" fillId="14" borderId="0" xfId="5" quotePrefix="1" applyFont="1" applyFill="1" applyAlignment="1" applyProtection="1">
      <alignment horizontal="center" vertical="center"/>
    </xf>
    <xf numFmtId="4" fontId="49" fillId="15" borderId="0" xfId="5" applyNumberFormat="1" applyFont="1" applyFill="1" applyAlignment="1" applyProtection="1">
      <alignment horizontal="center" vertical="center"/>
    </xf>
    <xf numFmtId="0" fontId="50" fillId="0" borderId="0" xfId="5" applyFont="1" applyAlignment="1" applyProtection="1">
      <alignment horizontal="center" vertical="center"/>
    </xf>
    <xf numFmtId="170" fontId="49" fillId="6" borderId="17" xfId="5" applyNumberFormat="1" applyFont="1" applyFill="1" applyBorder="1" applyAlignment="1" applyProtection="1">
      <alignment horizontal="center" vertical="center"/>
    </xf>
    <xf numFmtId="170" fontId="48" fillId="6" borderId="40" xfId="5" applyNumberFormat="1" applyFont="1" applyFill="1" applyBorder="1" applyAlignment="1" applyProtection="1">
      <alignment horizontal="center" vertical="center"/>
    </xf>
    <xf numFmtId="0" fontId="53" fillId="0" borderId="7" xfId="5" applyFont="1" applyBorder="1" applyAlignment="1" applyProtection="1">
      <alignment vertical="center"/>
    </xf>
    <xf numFmtId="169" fontId="48" fillId="6" borderId="40" xfId="5" applyNumberFormat="1" applyFont="1" applyFill="1" applyBorder="1" applyAlignment="1" applyProtection="1">
      <alignment horizontal="center" vertical="center"/>
    </xf>
    <xf numFmtId="0" fontId="30" fillId="0" borderId="4" xfId="5" applyBorder="1" applyProtection="1"/>
    <xf numFmtId="169" fontId="49" fillId="15" borderId="5" xfId="5" applyNumberFormat="1" applyFont="1" applyFill="1" applyBorder="1" applyAlignment="1" applyProtection="1">
      <alignment horizontal="center" vertical="center"/>
    </xf>
    <xf numFmtId="0" fontId="53" fillId="14" borderId="5" xfId="5" applyFont="1" applyFill="1" applyBorder="1" applyAlignment="1" applyProtection="1">
      <alignment horizontal="center" vertical="center"/>
    </xf>
    <xf numFmtId="10" fontId="49" fillId="15" borderId="5" xfId="5" applyNumberFormat="1" applyFont="1" applyFill="1" applyBorder="1" applyAlignment="1" applyProtection="1">
      <alignment horizontal="center" vertical="center"/>
    </xf>
    <xf numFmtId="0" fontId="53" fillId="14" borderId="5" xfId="5" quotePrefix="1" applyFont="1" applyFill="1" applyBorder="1" applyAlignment="1" applyProtection="1">
      <alignment horizontal="center" vertical="center"/>
    </xf>
    <xf numFmtId="169" fontId="48" fillId="15" borderId="5" xfId="5" applyNumberFormat="1" applyFont="1" applyFill="1" applyBorder="1" applyAlignment="1" applyProtection="1">
      <alignment horizontal="center" vertical="center"/>
    </xf>
    <xf numFmtId="0" fontId="30" fillId="14" borderId="5" xfId="5" applyFill="1" applyBorder="1" applyProtection="1"/>
    <xf numFmtId="0" fontId="30" fillId="0" borderId="5" xfId="5" applyBorder="1" applyProtection="1"/>
    <xf numFmtId="0" fontId="30" fillId="0" borderId="6" xfId="5" applyBorder="1" applyProtection="1"/>
    <xf numFmtId="169" fontId="49" fillId="15" borderId="0" xfId="5" applyNumberFormat="1" applyFont="1" applyFill="1" applyAlignment="1" applyProtection="1">
      <alignment horizontal="center" vertical="center"/>
    </xf>
    <xf numFmtId="0" fontId="53" fillId="14" borderId="0" xfId="5" applyFont="1" applyFill="1" applyAlignment="1" applyProtection="1">
      <alignment horizontal="center" vertical="center"/>
    </xf>
    <xf numFmtId="10" fontId="49" fillId="15" borderId="0" xfId="5" applyNumberFormat="1" applyFont="1" applyFill="1" applyAlignment="1" applyProtection="1">
      <alignment horizontal="center" vertical="center"/>
    </xf>
    <xf numFmtId="0" fontId="53" fillId="14" borderId="0" xfId="5" quotePrefix="1" applyFont="1" applyFill="1" applyAlignment="1" applyProtection="1">
      <alignment horizontal="center" vertical="center"/>
    </xf>
    <xf numFmtId="169" fontId="48" fillId="15" borderId="0" xfId="5" applyNumberFormat="1" applyFont="1" applyFill="1" applyAlignment="1" applyProtection="1">
      <alignment horizontal="center" vertical="center"/>
    </xf>
    <xf numFmtId="0" fontId="30" fillId="14" borderId="0" xfId="5" applyFill="1" applyProtection="1"/>
    <xf numFmtId="0" fontId="54" fillId="12" borderId="1" xfId="5" applyFont="1" applyFill="1" applyBorder="1" applyAlignment="1" applyProtection="1">
      <alignment vertical="center"/>
    </xf>
    <xf numFmtId="0" fontId="55" fillId="0" borderId="7" xfId="5" applyFont="1" applyBorder="1" applyAlignment="1" applyProtection="1">
      <alignment vertical="center"/>
    </xf>
    <xf numFmtId="169" fontId="49" fillId="6" borderId="17" xfId="5" applyNumberFormat="1" applyFont="1" applyFill="1" applyBorder="1" applyAlignment="1" applyProtection="1">
      <alignment horizontal="center" vertical="center"/>
    </xf>
    <xf numFmtId="0" fontId="53" fillId="0" borderId="0" xfId="5" quotePrefix="1" applyFont="1" applyAlignment="1" applyProtection="1">
      <alignment horizontal="center" vertical="center"/>
    </xf>
    <xf numFmtId="0" fontId="56" fillId="0" borderId="0" xfId="5" quotePrefix="1" applyFont="1" applyAlignment="1" applyProtection="1">
      <alignment horizontal="center" vertical="center"/>
    </xf>
    <xf numFmtId="0" fontId="56" fillId="14" borderId="0" xfId="5" quotePrefix="1" applyFont="1" applyFill="1" applyAlignment="1" applyProtection="1">
      <alignment horizontal="center" vertical="center"/>
    </xf>
    <xf numFmtId="4" fontId="48" fillId="15" borderId="8" xfId="5" applyNumberFormat="1" applyFont="1" applyFill="1" applyBorder="1" applyAlignment="1" applyProtection="1">
      <alignment horizontal="center" vertical="center"/>
    </xf>
    <xf numFmtId="0" fontId="55" fillId="0" borderId="0" xfId="5" applyFont="1" applyAlignment="1" applyProtection="1">
      <alignment vertical="center"/>
    </xf>
    <xf numFmtId="0" fontId="57" fillId="0" borderId="0" xfId="5" applyFont="1" applyProtection="1"/>
    <xf numFmtId="4" fontId="48" fillId="6" borderId="17" xfId="5" applyNumberFormat="1" applyFont="1" applyFill="1" applyBorder="1" applyAlignment="1" applyProtection="1">
      <alignment horizontal="center" vertical="center"/>
    </xf>
    <xf numFmtId="0" fontId="56" fillId="0" borderId="0" xfId="5" applyFont="1" applyAlignment="1" applyProtection="1">
      <alignment horizontal="center" vertical="center"/>
    </xf>
    <xf numFmtId="0" fontId="49" fillId="6" borderId="17" xfId="5" applyFont="1" applyFill="1" applyBorder="1" applyAlignment="1" applyProtection="1">
      <alignment horizontal="center" vertical="center"/>
    </xf>
    <xf numFmtId="4" fontId="48" fillId="6" borderId="40" xfId="5" applyNumberFormat="1" applyFont="1" applyFill="1" applyBorder="1" applyAlignment="1" applyProtection="1">
      <alignment horizontal="center" vertical="center"/>
    </xf>
    <xf numFmtId="0" fontId="46" fillId="0" borderId="7" xfId="5" applyFont="1" applyBorder="1" applyAlignment="1" applyProtection="1">
      <alignment horizontal="center" vertical="center"/>
    </xf>
    <xf numFmtId="0" fontId="46" fillId="0" borderId="0" xfId="5" applyFont="1" applyAlignment="1" applyProtection="1">
      <alignment horizontal="center" vertical="center"/>
    </xf>
    <xf numFmtId="0" fontId="47" fillId="0" borderId="0" xfId="5" applyFont="1" applyAlignment="1" applyProtection="1">
      <alignment horizontal="center" vertical="center"/>
    </xf>
    <xf numFmtId="0" fontId="52" fillId="0" borderId="8" xfId="5" applyFont="1" applyBorder="1" applyAlignment="1" applyProtection="1">
      <alignment horizontal="center" vertical="center" wrapText="1"/>
    </xf>
    <xf numFmtId="0" fontId="58" fillId="0" borderId="0" xfId="5" applyFont="1" applyAlignment="1" applyProtection="1">
      <alignment horizontal="center" vertical="center"/>
    </xf>
    <xf numFmtId="0" fontId="58" fillId="0" borderId="0" xfId="5" quotePrefix="1" applyFont="1" applyAlignment="1" applyProtection="1">
      <alignment horizontal="center" vertical="center"/>
    </xf>
    <xf numFmtId="0" fontId="54" fillId="12" borderId="1" xfId="0" applyFont="1" applyFill="1" applyBorder="1" applyAlignment="1" applyProtection="1">
      <alignment vertical="center"/>
    </xf>
    <xf numFmtId="0" fontId="45" fillId="7" borderId="3" xfId="0" applyFont="1" applyFill="1" applyBorder="1" applyAlignment="1" applyProtection="1">
      <alignment vertical="center"/>
    </xf>
    <xf numFmtId="0" fontId="58" fillId="0" borderId="0" xfId="5" applyFont="1" applyProtection="1"/>
    <xf numFmtId="0" fontId="76" fillId="0" borderId="0" xfId="5" applyFont="1" applyAlignment="1" applyProtection="1">
      <alignment horizontal="center"/>
    </xf>
    <xf numFmtId="0" fontId="30" fillId="0" borderId="7" xfId="5" applyBorder="1" applyAlignment="1" applyProtection="1">
      <alignment horizontal="center" vertical="center"/>
    </xf>
    <xf numFmtId="172" fontId="48" fillId="16" borderId="41" xfId="0" applyNumberFormat="1" applyFont="1" applyFill="1" applyBorder="1" applyAlignment="1" applyProtection="1">
      <alignment horizontal="center" vertical="center"/>
    </xf>
    <xf numFmtId="2" fontId="51" fillId="16" borderId="41" xfId="0" applyNumberFormat="1" applyFont="1" applyFill="1" applyBorder="1" applyAlignment="1" applyProtection="1">
      <alignment horizontal="center" vertical="center"/>
    </xf>
    <xf numFmtId="0" fontId="30" fillId="0" borderId="0" xfId="5" applyAlignment="1" applyProtection="1">
      <alignment horizontal="center" vertical="center"/>
    </xf>
    <xf numFmtId="0" fontId="30" fillId="0" borderId="8" xfId="5" applyBorder="1" applyAlignment="1" applyProtection="1">
      <alignment horizontal="center" vertical="center"/>
    </xf>
    <xf numFmtId="0" fontId="75" fillId="0" borderId="0" xfId="0" applyFont="1" applyAlignment="1" applyProtection="1">
      <alignment vertical="center"/>
    </xf>
    <xf numFmtId="0" fontId="45" fillId="0" borderId="0" xfId="5" applyFont="1" applyAlignment="1" applyProtection="1">
      <alignment vertical="center"/>
    </xf>
    <xf numFmtId="0" fontId="59" fillId="0" borderId="0" xfId="5" applyFont="1" applyAlignment="1" applyProtection="1">
      <alignment horizontal="center" vertical="center" wrapText="1"/>
    </xf>
    <xf numFmtId="0" fontId="42" fillId="0" borderId="0" xfId="5" applyFont="1" applyAlignment="1" applyProtection="1">
      <alignment horizontal="right" vertical="center"/>
    </xf>
    <xf numFmtId="3" fontId="60" fillId="0" borderId="0" xfId="5" applyNumberFormat="1" applyFont="1" applyAlignment="1" applyProtection="1">
      <alignment horizontal="center" vertical="center"/>
    </xf>
    <xf numFmtId="172" fontId="60" fillId="0" borderId="0" xfId="5" applyNumberFormat="1" applyFont="1" applyAlignment="1" applyProtection="1">
      <alignment horizontal="center" vertical="center"/>
    </xf>
    <xf numFmtId="172" fontId="61" fillId="0" borderId="0" xfId="5" applyNumberFormat="1" applyFont="1" applyAlignment="1" applyProtection="1">
      <alignment horizontal="center"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1" fillId="5" borderId="18" xfId="0" applyFont="1" applyFill="1" applyBorder="1" applyAlignment="1">
      <alignment horizontal="center" wrapText="1"/>
    </xf>
    <xf numFmtId="0" fontId="1" fillId="5" borderId="20" xfId="0" applyFont="1" applyFill="1" applyBorder="1" applyAlignment="1">
      <alignment horizontal="center" wrapText="1"/>
    </xf>
    <xf numFmtId="0" fontId="35" fillId="0" borderId="0" xfId="5" applyFont="1" applyAlignment="1" applyProtection="1">
      <alignment horizontal="center" vertical="center" wrapText="1"/>
    </xf>
    <xf numFmtId="0" fontId="35" fillId="0" borderId="0" xfId="5" applyFont="1" applyAlignment="1" applyProtection="1">
      <alignment horizontal="center" vertical="center"/>
    </xf>
    <xf numFmtId="0" fontId="36" fillId="0" borderId="0" xfId="5" applyFont="1" applyAlignment="1" applyProtection="1">
      <alignment horizontal="center" vertical="center"/>
    </xf>
    <xf numFmtId="0" fontId="49" fillId="13" borderId="59" xfId="5" applyFont="1" applyFill="1" applyBorder="1" applyAlignment="1" applyProtection="1">
      <alignment horizontal="center" vertical="center"/>
      <protection locked="0"/>
    </xf>
    <xf numFmtId="0" fontId="49" fillId="13" borderId="60" xfId="5" applyFont="1" applyFill="1" applyBorder="1" applyAlignment="1" applyProtection="1">
      <alignment horizontal="center" vertical="center"/>
      <protection locked="0"/>
    </xf>
    <xf numFmtId="0" fontId="38" fillId="0" borderId="0" xfId="5" applyFont="1" applyAlignment="1" applyProtection="1">
      <alignment horizontal="center"/>
    </xf>
    <xf numFmtId="0" fontId="47" fillId="0" borderId="0" xfId="5" applyFont="1" applyAlignment="1" applyProtection="1">
      <alignment horizontal="center" vertical="center" wrapText="1"/>
    </xf>
    <xf numFmtId="0" fontId="51" fillId="0" borderId="0" xfId="5" applyFont="1" applyAlignment="1" applyProtection="1">
      <alignment vertical="center" wrapText="1"/>
    </xf>
    <xf numFmtId="0" fontId="46" fillId="0" borderId="0" xfId="5" applyFont="1" applyAlignment="1" applyProtection="1">
      <alignment vertical="center" wrapText="1"/>
    </xf>
    <xf numFmtId="0" fontId="51" fillId="0" borderId="8" xfId="5" applyFont="1" applyBorder="1" applyAlignment="1" applyProtection="1">
      <alignment vertical="center" wrapText="1"/>
    </xf>
    <xf numFmtId="0" fontId="46" fillId="0" borderId="8" xfId="5" applyFont="1" applyBorder="1" applyAlignment="1" applyProtection="1">
      <alignment vertical="center" wrapText="1"/>
    </xf>
    <xf numFmtId="0" fontId="52" fillId="0" borderId="8" xfId="5" applyFont="1" applyBorder="1" applyAlignment="1" applyProtection="1">
      <alignment horizontal="center" vertical="center" wrapText="1"/>
    </xf>
    <xf numFmtId="0" fontId="47" fillId="0" borderId="8" xfId="5" applyFont="1" applyBorder="1" applyAlignment="1" applyProtection="1">
      <alignment horizontal="center" vertical="center" wrapText="1"/>
    </xf>
    <xf numFmtId="0" fontId="80" fillId="12" borderId="2" xfId="0" applyFont="1" applyFill="1" applyBorder="1" applyAlignment="1" applyProtection="1">
      <alignment horizontal="left" vertical="center"/>
    </xf>
    <xf numFmtId="0" fontId="62" fillId="12" borderId="2" xfId="0" applyFont="1" applyFill="1" applyBorder="1" applyAlignment="1" applyProtection="1">
      <alignment horizontal="left" vertical="center"/>
    </xf>
    <xf numFmtId="0" fontId="75" fillId="19" borderId="0" xfId="0" applyFont="1" applyFill="1" applyAlignment="1" applyProtection="1">
      <alignment horizontal="center" vertical="center"/>
    </xf>
    <xf numFmtId="167" fontId="14" fillId="9" borderId="31" xfId="3" applyNumberFormat="1" applyFont="1" applyFill="1" applyBorder="1" applyAlignment="1" applyProtection="1">
      <alignment horizontal="right" vertical="center"/>
      <protection locked="0"/>
    </xf>
    <xf numFmtId="167" fontId="14" fillId="9" borderId="30" xfId="3" applyNumberFormat="1" applyFont="1" applyFill="1" applyBorder="1" applyAlignment="1" applyProtection="1">
      <alignment horizontal="right" vertical="center"/>
      <protection locked="0"/>
    </xf>
    <xf numFmtId="0" fontId="17" fillId="6" borderId="9" xfId="3" applyFont="1" applyFill="1" applyBorder="1" applyAlignment="1">
      <alignment horizontal="right" vertical="center"/>
    </xf>
    <xf numFmtId="0" fontId="16" fillId="6" borderId="9" xfId="3" applyFont="1" applyFill="1" applyBorder="1" applyAlignment="1">
      <alignment horizontal="center" vertical="center"/>
    </xf>
    <xf numFmtId="0" fontId="17" fillId="6" borderId="18" xfId="3" applyFont="1" applyFill="1" applyBorder="1" applyAlignment="1">
      <alignment horizontal="center" vertical="center"/>
    </xf>
    <xf numFmtId="0" fontId="17" fillId="6" borderId="19" xfId="3" applyFont="1" applyFill="1" applyBorder="1" applyAlignment="1">
      <alignment horizontal="center" vertical="center"/>
    </xf>
    <xf numFmtId="0" fontId="17" fillId="6" borderId="20" xfId="3" applyFont="1" applyFill="1" applyBorder="1" applyAlignment="1">
      <alignment horizontal="center" vertical="center"/>
    </xf>
    <xf numFmtId="169" fontId="15" fillId="6" borderId="25" xfId="3" applyNumberFormat="1" applyFont="1" applyFill="1" applyBorder="1" applyAlignment="1">
      <alignment horizontal="center" vertical="center"/>
    </xf>
    <xf numFmtId="3" fontId="14" fillId="9" borderId="28" xfId="3" applyNumberFormat="1" applyFont="1" applyFill="1" applyBorder="1" applyAlignment="1" applyProtection="1">
      <alignment horizontal="right" vertical="center"/>
      <protection locked="0"/>
    </xf>
    <xf numFmtId="3" fontId="14" fillId="9" borderId="29" xfId="3" applyNumberFormat="1" applyFont="1" applyFill="1" applyBorder="1" applyAlignment="1" applyProtection="1">
      <alignment horizontal="right" vertical="center"/>
      <protection locked="0"/>
    </xf>
    <xf numFmtId="3" fontId="14" fillId="9" borderId="30" xfId="3" applyNumberFormat="1" applyFont="1" applyFill="1" applyBorder="1" applyAlignment="1" applyProtection="1">
      <alignment horizontal="right" vertical="center"/>
      <protection locked="0"/>
    </xf>
    <xf numFmtId="0" fontId="14" fillId="6" borderId="11" xfId="3" applyFont="1" applyFill="1" applyBorder="1" applyAlignment="1">
      <alignment horizontal="left" vertical="center" wrapText="1"/>
    </xf>
    <xf numFmtId="0" fontId="22" fillId="6" borderId="18" xfId="3" applyFont="1" applyFill="1" applyBorder="1" applyAlignment="1">
      <alignment horizontal="center" vertical="center"/>
    </xf>
    <xf numFmtId="0" fontId="22" fillId="6" borderId="19" xfId="3" applyFont="1" applyFill="1" applyBorder="1" applyAlignment="1">
      <alignment horizontal="center" vertical="center"/>
    </xf>
    <xf numFmtId="0" fontId="22" fillId="6" borderId="20" xfId="3" applyFont="1" applyFill="1" applyBorder="1" applyAlignment="1">
      <alignment horizontal="center" vertical="center"/>
    </xf>
    <xf numFmtId="10" fontId="19" fillId="6" borderId="34" xfId="4" applyNumberFormat="1" applyFont="1" applyFill="1" applyBorder="1" applyAlignment="1" applyProtection="1">
      <alignment horizontal="center" vertical="center"/>
    </xf>
    <xf numFmtId="10" fontId="19" fillId="6" borderId="25" xfId="4" applyNumberFormat="1" applyFont="1" applyFill="1" applyBorder="1" applyAlignment="1" applyProtection="1">
      <alignment horizontal="center" vertical="center"/>
    </xf>
    <xf numFmtId="0" fontId="14" fillId="6" borderId="32" xfId="3" applyFont="1" applyFill="1" applyBorder="1" applyAlignment="1">
      <alignment horizontal="center" vertical="center"/>
    </xf>
    <xf numFmtId="0" fontId="14" fillId="6" borderId="33" xfId="3" applyFont="1" applyFill="1" applyBorder="1" applyAlignment="1">
      <alignment horizontal="center" vertical="center"/>
    </xf>
    <xf numFmtId="0" fontId="14" fillId="6" borderId="11" xfId="3" applyFont="1" applyFill="1" applyBorder="1" applyAlignment="1">
      <alignment horizontal="center" vertical="center"/>
    </xf>
    <xf numFmtId="0" fontId="14" fillId="6" borderId="16" xfId="3" applyFont="1" applyFill="1" applyBorder="1" applyAlignment="1">
      <alignment horizontal="center" vertical="center"/>
    </xf>
    <xf numFmtId="167" fontId="14" fillId="6" borderId="33" xfId="3" applyNumberFormat="1" applyFont="1" applyFill="1" applyBorder="1" applyAlignment="1">
      <alignment horizontal="center" vertical="center"/>
    </xf>
    <xf numFmtId="0" fontId="14" fillId="6" borderId="12" xfId="3" applyFont="1" applyFill="1" applyBorder="1" applyAlignment="1">
      <alignment horizontal="center" vertical="center"/>
    </xf>
    <xf numFmtId="0" fontId="14" fillId="6" borderId="17" xfId="3" applyFont="1" applyFill="1" applyBorder="1" applyAlignment="1">
      <alignment horizontal="center" vertical="center"/>
    </xf>
    <xf numFmtId="167" fontId="21" fillId="6" borderId="34" xfId="3" applyNumberFormat="1" applyFont="1" applyFill="1" applyBorder="1" applyAlignment="1">
      <alignment horizontal="center" vertical="center"/>
    </xf>
    <xf numFmtId="167" fontId="21" fillId="6" borderId="25" xfId="3" applyNumberFormat="1" applyFont="1" applyFill="1" applyBorder="1" applyAlignment="1">
      <alignment horizontal="center" vertical="center"/>
    </xf>
    <xf numFmtId="0" fontId="14" fillId="6" borderId="35" xfId="3" applyFont="1" applyFill="1" applyBorder="1" applyAlignment="1">
      <alignment horizontal="center" vertical="center"/>
    </xf>
    <xf numFmtId="0" fontId="14" fillId="6" borderId="36" xfId="3" applyFont="1" applyFill="1" applyBorder="1" applyAlignment="1">
      <alignment horizontal="center" vertical="center"/>
    </xf>
    <xf numFmtId="0" fontId="14" fillId="6" borderId="11" xfId="3" applyFont="1" applyFill="1" applyBorder="1" applyAlignment="1">
      <alignment horizontal="left" vertical="center"/>
    </xf>
    <xf numFmtId="0" fontId="14" fillId="6" borderId="16" xfId="3" applyFont="1" applyFill="1" applyBorder="1" applyAlignment="1">
      <alignment horizontal="left" vertical="center"/>
    </xf>
    <xf numFmtId="0" fontId="14" fillId="6" borderId="9" xfId="3" quotePrefix="1" applyFont="1" applyFill="1" applyBorder="1" applyAlignment="1">
      <alignment horizontal="center" vertical="center"/>
    </xf>
    <xf numFmtId="171" fontId="21" fillId="6" borderId="34" xfId="3" quotePrefix="1" applyNumberFormat="1" applyFont="1" applyFill="1" applyBorder="1" applyAlignment="1">
      <alignment horizontal="center" vertical="center"/>
    </xf>
    <xf numFmtId="0" fontId="21" fillId="6" borderId="37" xfId="3" quotePrefix="1" applyFont="1" applyFill="1" applyBorder="1" applyAlignment="1">
      <alignment horizontal="center" vertical="center"/>
    </xf>
    <xf numFmtId="0" fontId="21" fillId="6" borderId="25" xfId="3" quotePrefix="1" applyFont="1" applyFill="1" applyBorder="1" applyAlignment="1">
      <alignment horizontal="center" vertical="center"/>
    </xf>
    <xf numFmtId="167" fontId="14" fillId="6" borderId="9" xfId="3" applyNumberFormat="1" applyFont="1" applyFill="1" applyBorder="1" applyAlignment="1">
      <alignment horizontal="center" vertical="center"/>
    </xf>
    <xf numFmtId="167" fontId="21" fillId="6" borderId="37" xfId="3" applyNumberFormat="1" applyFont="1" applyFill="1" applyBorder="1" applyAlignment="1">
      <alignment horizontal="center" vertical="center"/>
    </xf>
    <xf numFmtId="0" fontId="16" fillId="6" borderId="18" xfId="3" applyFont="1" applyFill="1" applyBorder="1" applyAlignment="1">
      <alignment horizontal="center" vertical="center"/>
    </xf>
    <xf numFmtId="0" fontId="16" fillId="6" borderId="19" xfId="3" applyFont="1" applyFill="1" applyBorder="1" applyAlignment="1">
      <alignment horizontal="center" vertical="center"/>
    </xf>
    <xf numFmtId="0" fontId="16" fillId="6" borderId="20" xfId="3" applyFont="1" applyFill="1" applyBorder="1" applyAlignment="1">
      <alignment horizontal="center" vertical="center"/>
    </xf>
    <xf numFmtId="9" fontId="14" fillId="6" borderId="18" xfId="3" applyNumberFormat="1" applyFont="1" applyFill="1" applyBorder="1" applyAlignment="1">
      <alignment horizontal="center" vertical="center"/>
    </xf>
    <xf numFmtId="0" fontId="14" fillId="6" borderId="19" xfId="3" applyFont="1" applyFill="1" applyBorder="1" applyAlignment="1">
      <alignment horizontal="center" vertical="center"/>
    </xf>
    <xf numFmtId="0" fontId="14" fillId="6" borderId="20" xfId="3" applyFont="1" applyFill="1" applyBorder="1" applyAlignment="1">
      <alignment horizontal="center" vertical="center"/>
    </xf>
    <xf numFmtId="9" fontId="21" fillId="6" borderId="34" xfId="3" applyNumberFormat="1" applyFont="1" applyFill="1" applyBorder="1" applyAlignment="1">
      <alignment horizontal="center" vertical="center"/>
    </xf>
    <xf numFmtId="9" fontId="21" fillId="6" borderId="37" xfId="3" applyNumberFormat="1" applyFont="1" applyFill="1" applyBorder="1" applyAlignment="1">
      <alignment horizontal="center" vertical="center"/>
    </xf>
    <xf numFmtId="9" fontId="21" fillId="6" borderId="25" xfId="3" applyNumberFormat="1" applyFont="1" applyFill="1" applyBorder="1" applyAlignment="1">
      <alignment horizontal="center" vertical="center"/>
    </xf>
    <xf numFmtId="0" fontId="14" fillId="6" borderId="12" xfId="3" applyFont="1" applyFill="1" applyBorder="1" applyAlignment="1">
      <alignment horizontal="left" vertical="center"/>
    </xf>
    <xf numFmtId="0" fontId="14" fillId="6" borderId="17" xfId="3" applyFont="1" applyFill="1" applyBorder="1" applyAlignment="1">
      <alignment horizontal="left" vertical="center"/>
    </xf>
    <xf numFmtId="9" fontId="14" fillId="6" borderId="11" xfId="3" applyNumberFormat="1" applyFont="1" applyFill="1" applyBorder="1" applyAlignment="1">
      <alignment horizontal="center" vertical="center"/>
    </xf>
    <xf numFmtId="9" fontId="14" fillId="6" borderId="16" xfId="3" applyNumberFormat="1" applyFont="1" applyFill="1" applyBorder="1" applyAlignment="1">
      <alignment horizontal="center" vertical="center"/>
    </xf>
    <xf numFmtId="167" fontId="14" fillId="6" borderId="11" xfId="3" applyNumberFormat="1" applyFont="1" applyFill="1" applyBorder="1" applyAlignment="1">
      <alignment horizontal="center" vertical="center"/>
    </xf>
    <xf numFmtId="0" fontId="19" fillId="6" borderId="0" xfId="3" applyFont="1" applyFill="1" applyAlignment="1">
      <alignment horizontal="left" vertical="center"/>
    </xf>
    <xf numFmtId="0" fontId="22" fillId="6" borderId="10" xfId="3" applyFont="1" applyFill="1" applyBorder="1" applyAlignment="1">
      <alignment horizontal="center" vertical="center"/>
    </xf>
    <xf numFmtId="0" fontId="22" fillId="6" borderId="11" xfId="3" applyFont="1" applyFill="1" applyBorder="1" applyAlignment="1">
      <alignment horizontal="center" vertical="center"/>
    </xf>
    <xf numFmtId="0" fontId="22" fillId="6" borderId="12" xfId="3" applyFont="1" applyFill="1" applyBorder="1" applyAlignment="1">
      <alignment horizontal="center" vertical="center"/>
    </xf>
    <xf numFmtId="0" fontId="16" fillId="6" borderId="10" xfId="3" applyFont="1" applyFill="1" applyBorder="1" applyAlignment="1">
      <alignment horizontal="center" vertical="center"/>
    </xf>
    <xf numFmtId="0" fontId="16" fillId="6" borderId="11" xfId="3" applyFont="1" applyFill="1" applyBorder="1" applyAlignment="1">
      <alignment horizontal="center" vertical="center"/>
    </xf>
    <xf numFmtId="0" fontId="16" fillId="6" borderId="12" xfId="3" applyFont="1" applyFill="1" applyBorder="1" applyAlignment="1">
      <alignment horizontal="center" vertical="center"/>
    </xf>
    <xf numFmtId="0" fontId="16" fillId="6" borderId="15" xfId="3" applyFont="1" applyFill="1" applyBorder="1" applyAlignment="1">
      <alignment horizontal="center" vertical="center"/>
    </xf>
    <xf numFmtId="0" fontId="16" fillId="6" borderId="16" xfId="3" applyFont="1" applyFill="1" applyBorder="1" applyAlignment="1">
      <alignment horizontal="center" vertical="center"/>
    </xf>
    <xf numFmtId="0" fontId="16" fillId="6" borderId="17" xfId="3" applyFont="1" applyFill="1" applyBorder="1" applyAlignment="1">
      <alignment horizontal="center" vertical="center"/>
    </xf>
    <xf numFmtId="0" fontId="27" fillId="6" borderId="32" xfId="3" applyFont="1" applyFill="1" applyBorder="1" applyAlignment="1">
      <alignment horizontal="center" vertical="center"/>
    </xf>
    <xf numFmtId="0" fontId="27" fillId="6" borderId="33" xfId="3" applyFont="1" applyFill="1" applyBorder="1" applyAlignment="1">
      <alignment horizontal="center" vertical="center"/>
    </xf>
    <xf numFmtId="3" fontId="14" fillId="6" borderId="33" xfId="3" applyNumberFormat="1" applyFont="1" applyFill="1" applyBorder="1" applyAlignment="1">
      <alignment horizontal="center" vertical="center"/>
    </xf>
    <xf numFmtId="169" fontId="26" fillId="6" borderId="34" xfId="4" applyNumberFormat="1" applyFont="1" applyFill="1" applyBorder="1" applyAlignment="1">
      <alignment horizontal="center" vertical="center"/>
    </xf>
    <xf numFmtId="169" fontId="26" fillId="6" borderId="25" xfId="4" applyNumberFormat="1" applyFont="1" applyFill="1" applyBorder="1" applyAlignment="1">
      <alignment horizontal="center" vertical="center"/>
    </xf>
    <xf numFmtId="0" fontId="14" fillId="6" borderId="15" xfId="3" applyFont="1" applyFill="1" applyBorder="1" applyAlignment="1">
      <alignment horizontal="center" vertical="center"/>
    </xf>
    <xf numFmtId="3" fontId="14" fillId="6" borderId="36" xfId="3" applyNumberFormat="1" applyFont="1" applyFill="1" applyBorder="1" applyAlignment="1">
      <alignment horizontal="center" vertical="center"/>
    </xf>
    <xf numFmtId="0" fontId="22" fillId="6" borderId="15" xfId="3" applyFont="1" applyFill="1" applyBorder="1" applyAlignment="1">
      <alignment horizontal="center" vertical="center"/>
    </xf>
    <xf numFmtId="0" fontId="22" fillId="6" borderId="16" xfId="3" applyFont="1" applyFill="1" applyBorder="1" applyAlignment="1">
      <alignment horizontal="center" vertical="center"/>
    </xf>
    <xf numFmtId="0" fontId="22" fillId="6" borderId="17" xfId="3" applyFont="1" applyFill="1" applyBorder="1" applyAlignment="1">
      <alignment horizontal="center" vertical="center"/>
    </xf>
    <xf numFmtId="0" fontId="25" fillId="6" borderId="9" xfId="3" applyFont="1" applyFill="1" applyBorder="1" applyAlignment="1">
      <alignment horizontal="right" vertical="center"/>
    </xf>
    <xf numFmtId="169" fontId="24" fillId="6" borderId="25" xfId="3" applyNumberFormat="1" applyFont="1" applyFill="1" applyBorder="1" applyAlignment="1">
      <alignment horizontal="center" vertical="center"/>
    </xf>
    <xf numFmtId="3" fontId="14" fillId="9" borderId="31" xfId="3" applyNumberFormat="1" applyFont="1" applyFill="1" applyBorder="1" applyAlignment="1" applyProtection="1">
      <alignment horizontal="right" vertical="center"/>
      <protection locked="0"/>
    </xf>
    <xf numFmtId="0" fontId="26" fillId="6" borderId="0" xfId="3" applyFont="1" applyFill="1" applyAlignment="1">
      <alignment horizontal="left" vertical="center"/>
    </xf>
    <xf numFmtId="169" fontId="28" fillId="6" borderId="34" xfId="3" quotePrefix="1" applyNumberFormat="1" applyFont="1" applyFill="1" applyBorder="1" applyAlignment="1">
      <alignment horizontal="center" vertical="center"/>
    </xf>
    <xf numFmtId="169" fontId="28" fillId="6" borderId="37" xfId="3" quotePrefix="1" applyNumberFormat="1" applyFont="1" applyFill="1" applyBorder="1" applyAlignment="1">
      <alignment horizontal="center" vertical="center"/>
    </xf>
    <xf numFmtId="169" fontId="28" fillId="6" borderId="25" xfId="3" quotePrefix="1" applyNumberFormat="1" applyFont="1" applyFill="1" applyBorder="1" applyAlignment="1">
      <alignment horizontal="center" vertical="center"/>
    </xf>
    <xf numFmtId="167" fontId="26" fillId="6" borderId="34" xfId="3" applyNumberFormat="1" applyFont="1" applyFill="1" applyBorder="1" applyAlignment="1">
      <alignment horizontal="center" vertical="center"/>
    </xf>
    <xf numFmtId="167" fontId="26" fillId="6" borderId="37" xfId="3" applyNumberFormat="1" applyFont="1" applyFill="1" applyBorder="1" applyAlignment="1">
      <alignment horizontal="center" vertical="center"/>
    </xf>
    <xf numFmtId="167" fontId="26" fillId="6" borderId="25" xfId="3" applyNumberFormat="1" applyFont="1" applyFill="1" applyBorder="1" applyAlignment="1">
      <alignment horizontal="center" vertical="center"/>
    </xf>
    <xf numFmtId="167" fontId="14" fillId="6" borderId="9" xfId="3" quotePrefix="1" applyNumberFormat="1" applyFont="1" applyFill="1" applyBorder="1" applyAlignment="1">
      <alignment horizontal="center" vertical="center"/>
    </xf>
    <xf numFmtId="167" fontId="14" fillId="6" borderId="18" xfId="3" quotePrefix="1" applyNumberFormat="1" applyFont="1" applyFill="1" applyBorder="1" applyAlignment="1">
      <alignment horizontal="center" vertical="center"/>
    </xf>
    <xf numFmtId="167" fontId="14" fillId="6" borderId="19" xfId="3" quotePrefix="1" applyNumberFormat="1" applyFont="1" applyFill="1" applyBorder="1" applyAlignment="1">
      <alignment horizontal="center" vertical="center"/>
    </xf>
    <xf numFmtId="167" fontId="14" fillId="6" borderId="20" xfId="3" quotePrefix="1" applyNumberFormat="1" applyFont="1" applyFill="1" applyBorder="1" applyAlignment="1">
      <alignment horizontal="center" vertical="center"/>
    </xf>
    <xf numFmtId="0" fontId="54" fillId="12" borderId="1" xfId="5" applyFont="1" applyFill="1" applyBorder="1" applyAlignment="1">
      <alignment horizontal="left" vertical="center" wrapText="1"/>
    </xf>
    <xf numFmtId="0" fontId="54" fillId="12" borderId="2" xfId="5" applyFont="1" applyFill="1" applyBorder="1" applyAlignment="1">
      <alignment horizontal="left" vertical="center" wrapText="1"/>
    </xf>
    <xf numFmtId="0" fontId="54" fillId="12" borderId="3" xfId="5" applyFont="1" applyFill="1" applyBorder="1" applyAlignment="1">
      <alignment horizontal="left" vertical="center" wrapText="1"/>
    </xf>
    <xf numFmtId="0" fontId="75" fillId="18" borderId="0" xfId="0" applyFont="1" applyFill="1" applyAlignment="1">
      <alignment horizontal="center" vertical="center"/>
    </xf>
    <xf numFmtId="0" fontId="35" fillId="0" borderId="0" xfId="5" applyFont="1" applyAlignment="1">
      <alignment horizontal="center" vertical="center" wrapText="1"/>
    </xf>
    <xf numFmtId="0" fontId="35" fillId="0" borderId="0" xfId="5" applyFont="1" applyAlignment="1">
      <alignment horizontal="center" vertical="center"/>
    </xf>
    <xf numFmtId="0" fontId="36" fillId="0" borderId="0" xfId="5" applyFont="1" applyAlignment="1">
      <alignment horizontal="center" vertical="center"/>
    </xf>
    <xf numFmtId="0" fontId="49" fillId="13" borderId="61" xfId="5" applyFont="1" applyFill="1" applyBorder="1" applyAlignment="1" applyProtection="1">
      <alignment horizontal="center" vertical="center"/>
      <protection locked="0"/>
    </xf>
    <xf numFmtId="0" fontId="69" fillId="0" borderId="7" xfId="0" applyFont="1" applyBorder="1" applyAlignment="1">
      <alignment horizontal="left" vertical="center" wrapText="1"/>
    </xf>
    <xf numFmtId="0" fontId="69" fillId="0" borderId="0" xfId="0" applyFont="1" applyAlignment="1">
      <alignment horizontal="left" vertical="center" wrapText="1"/>
    </xf>
    <xf numFmtId="0" fontId="69" fillId="0" borderId="8" xfId="0" applyFont="1" applyBorder="1" applyAlignment="1">
      <alignment horizontal="left" vertical="center" wrapText="1"/>
    </xf>
  </cellXfs>
  <cellStyles count="7">
    <cellStyle name="Milliers" xfId="1" builtinId="3"/>
    <cellStyle name="Normal" xfId="0" builtinId="0"/>
    <cellStyle name="Normal 2" xfId="2" xr:uid="{00000000-0005-0000-0000-000003000000}"/>
    <cellStyle name="Normal 2 2" xfId="5" xr:uid="{2D45EFB5-E430-47C7-B410-1DDAFA9BEA9D}"/>
    <cellStyle name="Normal 3" xfId="3" xr:uid="{AE427B30-1371-42E9-AB32-94CA1AFA0AB2}"/>
    <cellStyle name="Pourcentage 2" xfId="6" xr:uid="{C7C93AC6-1C4F-4A89-B952-F6C0D90D17B7}"/>
    <cellStyle name="Pourcentage 2 2" xfId="4" xr:uid="{CE6BF189-2BE4-4575-AB59-2A898ED66F78}"/>
  </cellStyles>
  <dxfs count="0"/>
  <tableStyles count="0" defaultTableStyle="TableStyleMedium2" defaultPivotStyle="PivotStyleLight16"/>
  <colors>
    <mruColors>
      <color rgb="FF0000FF"/>
      <color rgb="FF00FFFF"/>
      <color rgb="FF800080"/>
      <color rgb="FF008080"/>
      <color rgb="FF990099"/>
      <color rgb="FFE5FFE5"/>
      <color rgb="FF009999"/>
      <color rgb="FFCCFFCC"/>
      <color rgb="FFCCE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533400</xdr:colOff>
      <xdr:row>0</xdr:row>
      <xdr:rowOff>19050</xdr:rowOff>
    </xdr:from>
    <xdr:to>
      <xdr:col>7</xdr:col>
      <xdr:colOff>1628775</xdr:colOff>
      <xdr:row>2</xdr:row>
      <xdr:rowOff>333376</xdr:rowOff>
    </xdr:to>
    <xdr:sp macro="" textlink="" fLocksText="0">
      <xdr:nvSpPr>
        <xdr:cNvPr id="3" name="Rectangle à coins arrondis 2">
          <a:extLst>
            <a:ext uri="{FF2B5EF4-FFF2-40B4-BE49-F238E27FC236}">
              <a16:creationId xmlns:a16="http://schemas.microsoft.com/office/drawing/2014/main" id="{A383D54A-EE1A-431B-A88F-7090F9D0031A}"/>
            </a:ext>
          </a:extLst>
        </xdr:cNvPr>
        <xdr:cNvSpPr>
          <a:spLocks noChangeArrowheads="1"/>
        </xdr:cNvSpPr>
      </xdr:nvSpPr>
      <xdr:spPr bwMode="auto">
        <a:xfrm>
          <a:off x="3171825" y="19050"/>
          <a:ext cx="5772150" cy="1143001"/>
        </a:xfrm>
        <a:prstGeom prst="roundRect">
          <a:avLst>
            <a:gd name="adj" fmla="val 16667"/>
          </a:avLst>
        </a:prstGeom>
        <a:solidFill>
          <a:srgbClr val="FFFFFF"/>
        </a:solidFill>
        <a:ln w="9360" cap="sq">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18000" tIns="0" rIns="0" bIns="0" anchor="t"/>
        <a:lstStyle/>
        <a:p>
          <a:pPr algn="ctr" rtl="0">
            <a:defRPr sz="1000"/>
          </a:pPr>
          <a:endParaRPr lang="fr-FR" sz="300" b="1" i="0" u="none" strike="noStrike" baseline="0">
            <a:solidFill>
              <a:srgbClr val="000000"/>
            </a:solidFill>
            <a:latin typeface="Calibri"/>
            <a:cs typeface="Calibri"/>
          </a:endParaRPr>
        </a:p>
        <a:p>
          <a:pPr algn="ctr" rtl="0">
            <a:defRPr sz="1000"/>
          </a:pPr>
          <a:r>
            <a:rPr lang="fr-FR" sz="2000" b="1" i="0" u="none" strike="noStrike" baseline="0">
              <a:solidFill>
                <a:srgbClr val="000000"/>
              </a:solidFill>
              <a:latin typeface="Calibri"/>
              <a:cs typeface="Calibri"/>
            </a:rPr>
            <a:t>Modalités de calcul </a:t>
          </a:r>
        </a:p>
        <a:p>
          <a:pPr algn="ctr" rtl="0">
            <a:defRPr sz="1000"/>
          </a:pPr>
          <a:r>
            <a:rPr lang="fr-FR" sz="2000" b="1" i="0" u="none" strike="noStrike" baseline="0">
              <a:solidFill>
                <a:srgbClr val="000000"/>
              </a:solidFill>
              <a:latin typeface="Calibri"/>
              <a:cs typeface="Calibri"/>
            </a:rPr>
            <a:t>de la prestation de service unique 2023 </a:t>
          </a:r>
          <a:r>
            <a:rPr lang="fr-FR" sz="2000" b="0" i="0" baseline="0">
              <a:solidFill>
                <a:srgbClr val="002060"/>
              </a:solidFill>
              <a:effectLst/>
              <a:latin typeface="+mn-lt"/>
              <a:ea typeface="+mn-ea"/>
              <a:cs typeface="+mn-cs"/>
            </a:rPr>
            <a:t>"</a:t>
          </a:r>
          <a:r>
            <a:rPr lang="fr-FR" sz="2000" b="1" i="0" baseline="0">
              <a:solidFill>
                <a:srgbClr val="002060"/>
              </a:solidFill>
              <a:effectLst/>
              <a:latin typeface="+mn-lt"/>
              <a:ea typeface="+mn-ea"/>
              <a:cs typeface="+mn-cs"/>
            </a:rPr>
            <a:t>Etablissement d'accueil de jeunes enfants 0/6 ans"</a:t>
          </a:r>
        </a:p>
      </xdr:txBody>
    </xdr:sp>
    <xdr:clientData/>
  </xdr:twoCellAnchor>
  <xdr:twoCellAnchor>
    <xdr:from>
      <xdr:col>7</xdr:col>
      <xdr:colOff>1352550</xdr:colOff>
      <xdr:row>42</xdr:row>
      <xdr:rowOff>76200</xdr:rowOff>
    </xdr:from>
    <xdr:to>
      <xdr:col>9</xdr:col>
      <xdr:colOff>1504950</xdr:colOff>
      <xdr:row>44</xdr:row>
      <xdr:rowOff>304800</xdr:rowOff>
    </xdr:to>
    <xdr:sp macro="" textlink="">
      <xdr:nvSpPr>
        <xdr:cNvPr id="6" name="Bulle narrative : rectangle à coins arrondis 5">
          <a:extLst>
            <a:ext uri="{FF2B5EF4-FFF2-40B4-BE49-F238E27FC236}">
              <a16:creationId xmlns:a16="http://schemas.microsoft.com/office/drawing/2014/main" id="{658CE2A8-B3F0-E79E-3941-BF5DC61B5924}"/>
            </a:ext>
          </a:extLst>
        </xdr:cNvPr>
        <xdr:cNvSpPr/>
      </xdr:nvSpPr>
      <xdr:spPr>
        <a:xfrm>
          <a:off x="8667750" y="8277225"/>
          <a:ext cx="2552700" cy="609600"/>
        </a:xfrm>
        <a:prstGeom prst="wedgeRoundRectCallout">
          <a:avLst>
            <a:gd name="adj1" fmla="val -56864"/>
            <a:gd name="adj2" fmla="val 19644"/>
            <a:gd name="adj3" fmla="val 16667"/>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50" b="0" i="0" baseline="0">
              <a:solidFill>
                <a:schemeClr val="dk1"/>
              </a:solidFill>
              <a:effectLst/>
              <a:latin typeface="+mn-lt"/>
              <a:ea typeface="+mn-ea"/>
              <a:cs typeface="+mn-cs"/>
            </a:rPr>
            <a:t>Le montant total du droit doit correspondre au </a:t>
          </a:r>
          <a:r>
            <a:rPr lang="fr-FR" sz="1100" b="1" i="0" baseline="0">
              <a:solidFill>
                <a:srgbClr val="800080"/>
              </a:solidFill>
              <a:effectLst/>
              <a:latin typeface="+mn-lt"/>
              <a:ea typeface="+mn-ea"/>
              <a:cs typeface="+mn-cs"/>
            </a:rPr>
            <a:t>montant total du droit de l'exercice</a:t>
          </a:r>
          <a:r>
            <a:rPr lang="fr-FR" sz="1050" b="1" i="0" baseline="0">
              <a:solidFill>
                <a:schemeClr val="dk1"/>
              </a:solidFill>
              <a:effectLst/>
              <a:latin typeface="+mn-lt"/>
              <a:ea typeface="+mn-ea"/>
              <a:cs typeface="+mn-cs"/>
            </a:rPr>
            <a:t> </a:t>
          </a:r>
          <a:r>
            <a:rPr lang="fr-FR" sz="1050" b="0" i="0" baseline="0">
              <a:solidFill>
                <a:schemeClr val="dk1"/>
              </a:solidFill>
              <a:effectLst/>
              <a:latin typeface="+mn-lt"/>
              <a:ea typeface="+mn-ea"/>
              <a:cs typeface="+mn-cs"/>
            </a:rPr>
            <a:t>et non au montant encaissé.</a:t>
          </a:r>
          <a:endParaRPr lang="fr-FR" sz="1400">
            <a:effectLst/>
          </a:endParaRPr>
        </a:p>
        <a:p>
          <a:pPr marL="0" indent="0" algn="ctr" rtl="0">
            <a:defRPr sz="1000"/>
          </a:pPr>
          <a:endParaRPr lang="fr-FR" sz="1200" b="1" i="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xdr:col>
      <xdr:colOff>685800</xdr:colOff>
      <xdr:row>2</xdr:row>
      <xdr:rowOff>523875</xdr:rowOff>
    </xdr:to>
    <xdr:pic>
      <xdr:nvPicPr>
        <xdr:cNvPr id="4" name="Image 3">
          <a:extLst>
            <a:ext uri="{FF2B5EF4-FFF2-40B4-BE49-F238E27FC236}">
              <a16:creationId xmlns:a16="http://schemas.microsoft.com/office/drawing/2014/main" id="{74647582-E794-4746-83F7-3834037CF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5</xdr:row>
      <xdr:rowOff>171450</xdr:rowOff>
    </xdr:to>
    <xdr:pic>
      <xdr:nvPicPr>
        <xdr:cNvPr id="2" name="Image 1">
          <a:extLst>
            <a:ext uri="{FF2B5EF4-FFF2-40B4-BE49-F238E27FC236}">
              <a16:creationId xmlns:a16="http://schemas.microsoft.com/office/drawing/2014/main" id="{F9B68DA5-71EB-4E1D-BDEA-9B6FE7D42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6</xdr:row>
      <xdr:rowOff>66674</xdr:rowOff>
    </xdr:from>
    <xdr:to>
      <xdr:col>15</xdr:col>
      <xdr:colOff>857251</xdr:colOff>
      <xdr:row>17</xdr:row>
      <xdr:rowOff>133349</xdr:rowOff>
    </xdr:to>
    <xdr:sp macro="" textlink="">
      <xdr:nvSpPr>
        <xdr:cNvPr id="3" name="Rectangle 2">
          <a:extLst>
            <a:ext uri="{FF2B5EF4-FFF2-40B4-BE49-F238E27FC236}">
              <a16:creationId xmlns:a16="http://schemas.microsoft.com/office/drawing/2014/main" id="{EC12CEE3-BDA7-4E83-8F20-2BC9683A27EB}"/>
            </a:ext>
          </a:extLst>
        </xdr:cNvPr>
        <xdr:cNvSpPr/>
      </xdr:nvSpPr>
      <xdr:spPr>
        <a:xfrm>
          <a:off x="1028700" y="1276349"/>
          <a:ext cx="7962901" cy="2352675"/>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18</xdr:row>
      <xdr:rowOff>95250</xdr:rowOff>
    </xdr:from>
    <xdr:to>
      <xdr:col>15</xdr:col>
      <xdr:colOff>847726</xdr:colOff>
      <xdr:row>23</xdr:row>
      <xdr:rowOff>142876</xdr:rowOff>
    </xdr:to>
    <xdr:sp macro="" textlink="">
      <xdr:nvSpPr>
        <xdr:cNvPr id="4" name="Rectangle 3">
          <a:extLst>
            <a:ext uri="{FF2B5EF4-FFF2-40B4-BE49-F238E27FC236}">
              <a16:creationId xmlns:a16="http://schemas.microsoft.com/office/drawing/2014/main" id="{346BEDE6-50F8-4C03-93D3-416D34BFDCD5}"/>
            </a:ext>
          </a:extLst>
        </xdr:cNvPr>
        <xdr:cNvSpPr/>
      </xdr:nvSpPr>
      <xdr:spPr>
        <a:xfrm>
          <a:off x="1019175" y="3771900"/>
          <a:ext cx="7962901" cy="10953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24</xdr:row>
      <xdr:rowOff>123824</xdr:rowOff>
    </xdr:from>
    <xdr:to>
      <xdr:col>15</xdr:col>
      <xdr:colOff>847725</xdr:colOff>
      <xdr:row>39</xdr:row>
      <xdr:rowOff>57150</xdr:rowOff>
    </xdr:to>
    <xdr:sp macro="" textlink="">
      <xdr:nvSpPr>
        <xdr:cNvPr id="5" name="Rectangle 4">
          <a:extLst>
            <a:ext uri="{FF2B5EF4-FFF2-40B4-BE49-F238E27FC236}">
              <a16:creationId xmlns:a16="http://schemas.microsoft.com/office/drawing/2014/main" id="{B9C87A3F-2795-4B10-8DFE-5ABF8B0712C5}"/>
            </a:ext>
          </a:extLst>
        </xdr:cNvPr>
        <xdr:cNvSpPr/>
      </xdr:nvSpPr>
      <xdr:spPr>
        <a:xfrm>
          <a:off x="1019175" y="5029199"/>
          <a:ext cx="7962900" cy="33051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39</xdr:row>
      <xdr:rowOff>142874</xdr:rowOff>
    </xdr:from>
    <xdr:to>
      <xdr:col>15</xdr:col>
      <xdr:colOff>847725</xdr:colOff>
      <xdr:row>49</xdr:row>
      <xdr:rowOff>66674</xdr:rowOff>
    </xdr:to>
    <xdr:sp macro="" textlink="">
      <xdr:nvSpPr>
        <xdr:cNvPr id="6" name="Rectangle 5">
          <a:extLst>
            <a:ext uri="{FF2B5EF4-FFF2-40B4-BE49-F238E27FC236}">
              <a16:creationId xmlns:a16="http://schemas.microsoft.com/office/drawing/2014/main" id="{DE95D8C4-ABD1-4CCD-8083-28C2B4FE8E46}"/>
            </a:ext>
          </a:extLst>
        </xdr:cNvPr>
        <xdr:cNvSpPr/>
      </xdr:nvSpPr>
      <xdr:spPr>
        <a:xfrm>
          <a:off x="1019175" y="8420099"/>
          <a:ext cx="7962900" cy="19812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247650</xdr:colOff>
      <xdr:row>50</xdr:row>
      <xdr:rowOff>0</xdr:rowOff>
    </xdr:from>
    <xdr:to>
      <xdr:col>15</xdr:col>
      <xdr:colOff>838201</xdr:colOff>
      <xdr:row>62</xdr:row>
      <xdr:rowOff>57150</xdr:rowOff>
    </xdr:to>
    <xdr:sp macro="" textlink="">
      <xdr:nvSpPr>
        <xdr:cNvPr id="7" name="Rectangle 6">
          <a:extLst>
            <a:ext uri="{FF2B5EF4-FFF2-40B4-BE49-F238E27FC236}">
              <a16:creationId xmlns:a16="http://schemas.microsoft.com/office/drawing/2014/main" id="{1D31275A-803B-4E2F-B7C7-652E7BEBCE18}"/>
            </a:ext>
          </a:extLst>
        </xdr:cNvPr>
        <xdr:cNvSpPr/>
      </xdr:nvSpPr>
      <xdr:spPr>
        <a:xfrm>
          <a:off x="1009650" y="10515600"/>
          <a:ext cx="7962901" cy="215265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62</xdr:row>
      <xdr:rowOff>152399</xdr:rowOff>
    </xdr:from>
    <xdr:to>
      <xdr:col>15</xdr:col>
      <xdr:colOff>857250</xdr:colOff>
      <xdr:row>68</xdr:row>
      <xdr:rowOff>152400</xdr:rowOff>
    </xdr:to>
    <xdr:sp macro="" textlink="">
      <xdr:nvSpPr>
        <xdr:cNvPr id="8" name="Rectangle 7">
          <a:extLst>
            <a:ext uri="{FF2B5EF4-FFF2-40B4-BE49-F238E27FC236}">
              <a16:creationId xmlns:a16="http://schemas.microsoft.com/office/drawing/2014/main" id="{365189F9-B241-4252-8667-2B8109A6A373}"/>
            </a:ext>
          </a:extLst>
        </xdr:cNvPr>
        <xdr:cNvSpPr/>
      </xdr:nvSpPr>
      <xdr:spPr>
        <a:xfrm>
          <a:off x="1028700" y="12763499"/>
          <a:ext cx="7962900" cy="129540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5</xdr:row>
      <xdr:rowOff>171450</xdr:rowOff>
    </xdr:to>
    <xdr:pic>
      <xdr:nvPicPr>
        <xdr:cNvPr id="2" name="Image 1">
          <a:extLst>
            <a:ext uri="{FF2B5EF4-FFF2-40B4-BE49-F238E27FC236}">
              <a16:creationId xmlns:a16="http://schemas.microsoft.com/office/drawing/2014/main" id="{16B7EE93-84AD-499D-9F4F-C1E897772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17</xdr:row>
      <xdr:rowOff>95250</xdr:rowOff>
    </xdr:from>
    <xdr:to>
      <xdr:col>15</xdr:col>
      <xdr:colOff>828675</xdr:colOff>
      <xdr:row>22</xdr:row>
      <xdr:rowOff>142876</xdr:rowOff>
    </xdr:to>
    <xdr:sp macro="" textlink="">
      <xdr:nvSpPr>
        <xdr:cNvPr id="3" name="Rectangle 2">
          <a:extLst>
            <a:ext uri="{FF2B5EF4-FFF2-40B4-BE49-F238E27FC236}">
              <a16:creationId xmlns:a16="http://schemas.microsoft.com/office/drawing/2014/main" id="{1C851DA6-49E1-433A-AFDD-DD308A9A1EF4}"/>
            </a:ext>
          </a:extLst>
        </xdr:cNvPr>
        <xdr:cNvSpPr/>
      </xdr:nvSpPr>
      <xdr:spPr>
        <a:xfrm>
          <a:off x="1019174" y="3590925"/>
          <a:ext cx="7372351"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257176</xdr:colOff>
      <xdr:row>23</xdr:row>
      <xdr:rowOff>123824</xdr:rowOff>
    </xdr:from>
    <xdr:to>
      <xdr:col>15</xdr:col>
      <xdr:colOff>847726</xdr:colOff>
      <xdr:row>35</xdr:row>
      <xdr:rowOff>123825</xdr:rowOff>
    </xdr:to>
    <xdr:sp macro="" textlink="">
      <xdr:nvSpPr>
        <xdr:cNvPr id="4" name="Rectangle 3">
          <a:extLst>
            <a:ext uri="{FF2B5EF4-FFF2-40B4-BE49-F238E27FC236}">
              <a16:creationId xmlns:a16="http://schemas.microsoft.com/office/drawing/2014/main" id="{65CA0C5D-C7D8-4918-827B-8570B19FB0CF}"/>
            </a:ext>
          </a:extLst>
        </xdr:cNvPr>
        <xdr:cNvSpPr/>
      </xdr:nvSpPr>
      <xdr:spPr>
        <a:xfrm>
          <a:off x="1019176" y="4848224"/>
          <a:ext cx="7391400" cy="24288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36</xdr:row>
      <xdr:rowOff>76201</xdr:rowOff>
    </xdr:from>
    <xdr:to>
      <xdr:col>15</xdr:col>
      <xdr:colOff>847725</xdr:colOff>
      <xdr:row>42</xdr:row>
      <xdr:rowOff>152401</xdr:rowOff>
    </xdr:to>
    <xdr:sp macro="" textlink="">
      <xdr:nvSpPr>
        <xdr:cNvPr id="5" name="Rectangle 4">
          <a:extLst>
            <a:ext uri="{FF2B5EF4-FFF2-40B4-BE49-F238E27FC236}">
              <a16:creationId xmlns:a16="http://schemas.microsoft.com/office/drawing/2014/main" id="{CF27E7EB-155A-4D35-8FEA-977091C7A187}"/>
            </a:ext>
          </a:extLst>
        </xdr:cNvPr>
        <xdr:cNvSpPr/>
      </xdr:nvSpPr>
      <xdr:spPr>
        <a:xfrm>
          <a:off x="1028700" y="7410451"/>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15</xdr:col>
      <xdr:colOff>838200</xdr:colOff>
      <xdr:row>16</xdr:row>
      <xdr:rowOff>104775</xdr:rowOff>
    </xdr:to>
    <xdr:sp macro="" textlink="">
      <xdr:nvSpPr>
        <xdr:cNvPr id="6" name="Rectangle 5">
          <a:extLst>
            <a:ext uri="{FF2B5EF4-FFF2-40B4-BE49-F238E27FC236}">
              <a16:creationId xmlns:a16="http://schemas.microsoft.com/office/drawing/2014/main" id="{8F0928C7-D6E3-43C8-9E3B-0C7BCCBDF970}"/>
            </a:ext>
          </a:extLst>
        </xdr:cNvPr>
        <xdr:cNvSpPr/>
      </xdr:nvSpPr>
      <xdr:spPr>
        <a:xfrm>
          <a:off x="1019175" y="1323974"/>
          <a:ext cx="7381875" cy="209550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847724</xdr:colOff>
      <xdr:row>0</xdr:row>
      <xdr:rowOff>9525</xdr:rowOff>
    </xdr:from>
    <xdr:to>
      <xdr:col>13</xdr:col>
      <xdr:colOff>3000373</xdr:colOff>
      <xdr:row>5</xdr:row>
      <xdr:rowOff>9526</xdr:rowOff>
    </xdr:to>
    <xdr:sp macro="" textlink="" fLocksText="0">
      <xdr:nvSpPr>
        <xdr:cNvPr id="5" name="Rectangle à coins arrondis 2">
          <a:extLst>
            <a:ext uri="{FF2B5EF4-FFF2-40B4-BE49-F238E27FC236}">
              <a16:creationId xmlns:a16="http://schemas.microsoft.com/office/drawing/2014/main" id="{F34A5E2C-9959-4977-88B7-110B6069E635}"/>
            </a:ext>
          </a:extLst>
        </xdr:cNvPr>
        <xdr:cNvSpPr>
          <a:spLocks noChangeArrowheads="1"/>
        </xdr:cNvSpPr>
      </xdr:nvSpPr>
      <xdr:spPr bwMode="auto">
        <a:xfrm flipH="1">
          <a:off x="3371849" y="9525"/>
          <a:ext cx="5143499" cy="1133476"/>
        </a:xfrm>
        <a:prstGeom prst="roundRect">
          <a:avLst>
            <a:gd name="adj" fmla="val 16667"/>
          </a:avLst>
        </a:prstGeom>
        <a:solidFill>
          <a:srgbClr val="FFFFFF"/>
        </a:solidFill>
        <a:ln w="9360" cap="sq">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18000" tIns="0" rIns="0" bIns="0" anchor="t"/>
        <a:lstStyle/>
        <a:p>
          <a:pPr algn="ctr" rtl="0">
            <a:defRPr sz="1000"/>
          </a:pPr>
          <a:endParaRPr lang="fr-FR" sz="300" b="1" i="0" u="none" strike="noStrike" baseline="0">
            <a:solidFill>
              <a:srgbClr val="000000"/>
            </a:solidFill>
            <a:latin typeface="Calibri"/>
            <a:cs typeface="Calibri"/>
          </a:endParaRPr>
        </a:p>
        <a:p>
          <a:pPr algn="ctr" rtl="0">
            <a:defRPr sz="1000"/>
          </a:pPr>
          <a:r>
            <a:rPr lang="fr-FR" sz="2000" b="1" i="0" u="none" strike="noStrike" baseline="0">
              <a:solidFill>
                <a:srgbClr val="000000"/>
              </a:solidFill>
              <a:latin typeface="Calibri"/>
              <a:cs typeface="Calibri"/>
            </a:rPr>
            <a:t>Modalités de calcul </a:t>
          </a:r>
        </a:p>
        <a:p>
          <a:pPr algn="ctr" rtl="0">
            <a:defRPr sz="1000"/>
          </a:pPr>
          <a:r>
            <a:rPr lang="fr-FR" sz="2000" b="1" i="0" u="none" strike="noStrike" baseline="0">
              <a:solidFill>
                <a:srgbClr val="000000"/>
              </a:solidFill>
              <a:latin typeface="Calibri"/>
              <a:cs typeface="Calibri"/>
            </a:rPr>
            <a:t>du Bonus Territoire CTG 2023 </a:t>
          </a:r>
        </a:p>
        <a:p>
          <a:pPr algn="ctr" rtl="0">
            <a:defRPr sz="1000"/>
          </a:pPr>
          <a:r>
            <a:rPr lang="fr-FR" sz="2000" b="1" i="0" u="none" strike="noStrike" baseline="0">
              <a:solidFill>
                <a:srgbClr val="000000"/>
              </a:solidFill>
              <a:latin typeface="Calibri"/>
              <a:cs typeface="Calibri"/>
            </a:rPr>
            <a:t>(contrat signé en 2022)</a:t>
          </a:r>
        </a:p>
      </xdr:txBody>
    </xdr:sp>
    <xdr:clientData/>
  </xdr:twoCellAnchor>
  <xdr:twoCellAnchor>
    <xdr:from>
      <xdr:col>0</xdr:col>
      <xdr:colOff>904875</xdr:colOff>
      <xdr:row>15</xdr:row>
      <xdr:rowOff>66675</xdr:rowOff>
    </xdr:from>
    <xdr:to>
      <xdr:col>0</xdr:col>
      <xdr:colOff>1038225</xdr:colOff>
      <xdr:row>15</xdr:row>
      <xdr:rowOff>190500</xdr:rowOff>
    </xdr:to>
    <xdr:sp macro="" textlink="">
      <xdr:nvSpPr>
        <xdr:cNvPr id="2" name="Flèche : bas 1">
          <a:extLst>
            <a:ext uri="{FF2B5EF4-FFF2-40B4-BE49-F238E27FC236}">
              <a16:creationId xmlns:a16="http://schemas.microsoft.com/office/drawing/2014/main" id="{16D3AB41-157F-B9E2-72F0-1BD3B9D49F9B}"/>
            </a:ext>
          </a:extLst>
        </xdr:cNvPr>
        <xdr:cNvSpPr/>
      </xdr:nvSpPr>
      <xdr:spPr>
        <a:xfrm>
          <a:off x="904875" y="324802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1295400</xdr:colOff>
      <xdr:row>15</xdr:row>
      <xdr:rowOff>47625</xdr:rowOff>
    </xdr:from>
    <xdr:to>
      <xdr:col>11</xdr:col>
      <xdr:colOff>1428750</xdr:colOff>
      <xdr:row>15</xdr:row>
      <xdr:rowOff>171450</xdr:rowOff>
    </xdr:to>
    <xdr:sp macro="" textlink="">
      <xdr:nvSpPr>
        <xdr:cNvPr id="8" name="Flèche : bas 7">
          <a:extLst>
            <a:ext uri="{FF2B5EF4-FFF2-40B4-BE49-F238E27FC236}">
              <a16:creationId xmlns:a16="http://schemas.microsoft.com/office/drawing/2014/main" id="{F9F86B26-6D94-4A34-BCF0-18C9241963CB}"/>
            </a:ext>
          </a:extLst>
        </xdr:cNvPr>
        <xdr:cNvSpPr/>
      </xdr:nvSpPr>
      <xdr:spPr>
        <a:xfrm>
          <a:off x="3819525" y="322897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1466850</xdr:colOff>
      <xdr:row>15</xdr:row>
      <xdr:rowOff>57150</xdr:rowOff>
    </xdr:from>
    <xdr:to>
      <xdr:col>13</xdr:col>
      <xdr:colOff>1600200</xdr:colOff>
      <xdr:row>15</xdr:row>
      <xdr:rowOff>180975</xdr:rowOff>
    </xdr:to>
    <xdr:sp macro="" textlink="">
      <xdr:nvSpPr>
        <xdr:cNvPr id="9" name="Flèche : bas 8">
          <a:extLst>
            <a:ext uri="{FF2B5EF4-FFF2-40B4-BE49-F238E27FC236}">
              <a16:creationId xmlns:a16="http://schemas.microsoft.com/office/drawing/2014/main" id="{7518E8C2-C922-48AC-88E8-31F0517AB746}"/>
            </a:ext>
          </a:extLst>
        </xdr:cNvPr>
        <xdr:cNvSpPr/>
      </xdr:nvSpPr>
      <xdr:spPr>
        <a:xfrm>
          <a:off x="6981825" y="32385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1295400</xdr:colOff>
      <xdr:row>15</xdr:row>
      <xdr:rowOff>57150</xdr:rowOff>
    </xdr:from>
    <xdr:to>
      <xdr:col>15</xdr:col>
      <xdr:colOff>1428750</xdr:colOff>
      <xdr:row>15</xdr:row>
      <xdr:rowOff>180975</xdr:rowOff>
    </xdr:to>
    <xdr:sp macro="" textlink="">
      <xdr:nvSpPr>
        <xdr:cNvPr id="10" name="Flèche : bas 9">
          <a:extLst>
            <a:ext uri="{FF2B5EF4-FFF2-40B4-BE49-F238E27FC236}">
              <a16:creationId xmlns:a16="http://schemas.microsoft.com/office/drawing/2014/main" id="{40BD8709-4797-424E-92DA-D518A555C9E4}"/>
            </a:ext>
          </a:extLst>
        </xdr:cNvPr>
        <xdr:cNvSpPr/>
      </xdr:nvSpPr>
      <xdr:spPr>
        <a:xfrm>
          <a:off x="10210800" y="32385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9525</xdr:colOff>
      <xdr:row>50</xdr:row>
      <xdr:rowOff>390525</xdr:rowOff>
    </xdr:from>
    <xdr:to>
      <xdr:col>15</xdr:col>
      <xdr:colOff>2486024</xdr:colOff>
      <xdr:row>50</xdr:row>
      <xdr:rowOff>2266950</xdr:rowOff>
    </xdr:to>
    <xdr:sp macro="" textlink="">
      <xdr:nvSpPr>
        <xdr:cNvPr id="3" name="Bulle narrative : rectangle à coins arrondis 2">
          <a:extLst>
            <a:ext uri="{FF2B5EF4-FFF2-40B4-BE49-F238E27FC236}">
              <a16:creationId xmlns:a16="http://schemas.microsoft.com/office/drawing/2014/main" id="{512F9640-B3EF-4A73-BAA7-D2640513C902}"/>
            </a:ext>
          </a:extLst>
        </xdr:cNvPr>
        <xdr:cNvSpPr/>
      </xdr:nvSpPr>
      <xdr:spPr>
        <a:xfrm>
          <a:off x="8924925" y="12134850"/>
          <a:ext cx="2476499" cy="1876425"/>
        </a:xfrm>
        <a:prstGeom prst="wedgeRoundRectCallout">
          <a:avLst>
            <a:gd name="adj1" fmla="val 19275"/>
            <a:gd name="adj2" fmla="val -60627"/>
            <a:gd name="adj3" fmla="val 16667"/>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100" b="1" i="0" baseline="0">
              <a:solidFill>
                <a:srgbClr val="800080"/>
              </a:solidFill>
              <a:effectLst/>
              <a:latin typeface="+mn-lt"/>
              <a:ea typeface="+mn-ea"/>
              <a:cs typeface="+mn-cs"/>
            </a:rPr>
            <a:t>Plafond de financement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rgbClr val="800080"/>
            </a:solidFill>
            <a:effectLst/>
            <a:latin typeface="+mn-lt"/>
            <a:ea typeface="+mn-ea"/>
            <a:cs typeface="+mn-cs"/>
          </a:endParaRPr>
        </a:p>
        <a:p>
          <a:r>
            <a:rPr lang="fr-FR" sz="1050">
              <a:solidFill>
                <a:schemeClr val="dk1"/>
              </a:solidFill>
              <a:effectLst/>
              <a:latin typeface="+mn-lt"/>
              <a:ea typeface="+mn-ea"/>
              <a:cs typeface="+mn-cs"/>
            </a:rPr>
            <a:t>Le </a:t>
          </a:r>
          <a:r>
            <a:rPr lang="fr-FR" sz="1050" b="1">
              <a:solidFill>
                <a:srgbClr val="800080"/>
              </a:solidFill>
              <a:effectLst/>
              <a:latin typeface="+mn-lt"/>
              <a:ea typeface="+mn-ea"/>
              <a:cs typeface="+mn-cs"/>
            </a:rPr>
            <a:t>bonus territoire Ctg est à plafonner </a:t>
          </a:r>
          <a:r>
            <a:rPr lang="fr-FR" sz="1050">
              <a:solidFill>
                <a:schemeClr val="dk1"/>
              </a:solidFill>
              <a:effectLst/>
              <a:latin typeface="+mn-lt"/>
              <a:ea typeface="+mn-ea"/>
              <a:cs typeface="+mn-cs"/>
            </a:rPr>
            <a:t>lorsque la somme des participations familiales et des subventions de fonctionnement sur fonds nationaux (Psu, bonus mixité sociale, bonus inclusion handicap, bonus territoire Ctg …) </a:t>
          </a:r>
          <a:r>
            <a:rPr lang="fr-FR" sz="1050" b="1">
              <a:solidFill>
                <a:srgbClr val="800080"/>
              </a:solidFill>
              <a:effectLst/>
              <a:latin typeface="+mn-lt"/>
              <a:ea typeface="+mn-ea"/>
              <a:cs typeface="+mn-cs"/>
            </a:rPr>
            <a:t>dépasse 90% des charges de l’Eaje</a:t>
          </a:r>
          <a:r>
            <a:rPr lang="fr-FR" sz="1050">
              <a:solidFill>
                <a:schemeClr val="dk1"/>
              </a:solidFill>
              <a:effectLst/>
              <a:latin typeface="+mn-lt"/>
              <a:ea typeface="+mn-ea"/>
              <a:cs typeface="+mn-cs"/>
            </a:rPr>
            <a:t>.</a:t>
          </a:r>
        </a:p>
        <a:p>
          <a:pPr marL="0" indent="0" algn="ctr" rtl="0">
            <a:defRPr sz="1000"/>
          </a:pPr>
          <a:endParaRPr lang="fr-FR" sz="1200" b="1" i="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0</xdr:col>
      <xdr:colOff>904875</xdr:colOff>
      <xdr:row>6</xdr:row>
      <xdr:rowOff>28575</xdr:rowOff>
    </xdr:to>
    <xdr:pic>
      <xdr:nvPicPr>
        <xdr:cNvPr id="6" name="Image 5">
          <a:extLst>
            <a:ext uri="{FF2B5EF4-FFF2-40B4-BE49-F238E27FC236}">
              <a16:creationId xmlns:a16="http://schemas.microsoft.com/office/drawing/2014/main" id="{C18DCF2B-D154-B015-17A5-AD7E3F7C80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847724</xdr:colOff>
      <xdr:row>0</xdr:row>
      <xdr:rowOff>9525</xdr:rowOff>
    </xdr:from>
    <xdr:to>
      <xdr:col>13</xdr:col>
      <xdr:colOff>3000373</xdr:colOff>
      <xdr:row>5</xdr:row>
      <xdr:rowOff>9526</xdr:rowOff>
    </xdr:to>
    <xdr:sp macro="" textlink="" fLocksText="0">
      <xdr:nvSpPr>
        <xdr:cNvPr id="2" name="Rectangle à coins arrondis 2">
          <a:extLst>
            <a:ext uri="{FF2B5EF4-FFF2-40B4-BE49-F238E27FC236}">
              <a16:creationId xmlns:a16="http://schemas.microsoft.com/office/drawing/2014/main" id="{D24FFE55-EA24-43AC-B20A-2E1A9978B453}"/>
            </a:ext>
          </a:extLst>
        </xdr:cNvPr>
        <xdr:cNvSpPr>
          <a:spLocks noChangeArrowheads="1"/>
        </xdr:cNvSpPr>
      </xdr:nvSpPr>
      <xdr:spPr bwMode="auto">
        <a:xfrm flipH="1">
          <a:off x="3371849" y="9525"/>
          <a:ext cx="5143499" cy="1133476"/>
        </a:xfrm>
        <a:prstGeom prst="roundRect">
          <a:avLst>
            <a:gd name="adj" fmla="val 16667"/>
          </a:avLst>
        </a:prstGeom>
        <a:solidFill>
          <a:srgbClr val="FFFFFF"/>
        </a:solidFill>
        <a:ln w="9360" cap="sq">
          <a:solidFill>
            <a:srgbClr val="000000"/>
          </a:solidFill>
          <a:miter lim="800000"/>
          <a:headEnd/>
          <a:tailEnd/>
        </a:ln>
        <a:effectLst>
          <a:outerShdw blurRad="50800" dist="38100" dir="2700000" algn="tl" rotWithShape="0">
            <a:prstClr val="black">
              <a:alpha val="40000"/>
            </a:prstClr>
          </a:outerShdw>
        </a:effectLst>
      </xdr:spPr>
      <xdr:txBody>
        <a:bodyPr vertOverflow="clip" wrap="square" lIns="18000" tIns="0" rIns="0" bIns="0" anchor="t"/>
        <a:lstStyle/>
        <a:p>
          <a:pPr algn="ctr" rtl="0">
            <a:defRPr sz="1000"/>
          </a:pPr>
          <a:endParaRPr lang="fr-FR" sz="300" b="1" i="0" u="none" strike="noStrike" baseline="0">
            <a:solidFill>
              <a:srgbClr val="000000"/>
            </a:solidFill>
            <a:latin typeface="Calibri"/>
            <a:cs typeface="Calibri"/>
          </a:endParaRPr>
        </a:p>
        <a:p>
          <a:pPr algn="ctr" rtl="0">
            <a:defRPr sz="1000"/>
          </a:pPr>
          <a:r>
            <a:rPr lang="fr-FR" sz="2000" b="1" i="0" u="none" strike="noStrike" baseline="0">
              <a:solidFill>
                <a:srgbClr val="000000"/>
              </a:solidFill>
              <a:latin typeface="Calibri"/>
              <a:cs typeface="Calibri"/>
            </a:rPr>
            <a:t>Modalités de calcul </a:t>
          </a:r>
        </a:p>
        <a:p>
          <a:pPr algn="ctr" rtl="0">
            <a:defRPr sz="1000"/>
          </a:pPr>
          <a:r>
            <a:rPr lang="fr-FR" sz="2000" b="1" i="0" u="none" strike="noStrike" baseline="0">
              <a:solidFill>
                <a:srgbClr val="000000"/>
              </a:solidFill>
              <a:latin typeface="Calibri"/>
              <a:cs typeface="Calibri"/>
            </a:rPr>
            <a:t>du Bonus Territoire CTG 2023</a:t>
          </a:r>
        </a:p>
        <a:p>
          <a:pPr algn="ctr" rtl="0">
            <a:defRPr sz="1000"/>
          </a:pPr>
          <a:r>
            <a:rPr lang="fr-FR" sz="2000" b="1" i="0" u="none" strike="noStrike" baseline="0">
              <a:solidFill>
                <a:srgbClr val="000000"/>
              </a:solidFill>
              <a:latin typeface="Calibri"/>
              <a:cs typeface="Calibri"/>
            </a:rPr>
            <a:t>(contrat signé en 2023) </a:t>
          </a:r>
        </a:p>
      </xdr:txBody>
    </xdr:sp>
    <xdr:clientData/>
  </xdr:twoCellAnchor>
  <xdr:twoCellAnchor>
    <xdr:from>
      <xdr:col>0</xdr:col>
      <xdr:colOff>904875</xdr:colOff>
      <xdr:row>15</xdr:row>
      <xdr:rowOff>66675</xdr:rowOff>
    </xdr:from>
    <xdr:to>
      <xdr:col>0</xdr:col>
      <xdr:colOff>1038225</xdr:colOff>
      <xdr:row>15</xdr:row>
      <xdr:rowOff>190500</xdr:rowOff>
    </xdr:to>
    <xdr:sp macro="" textlink="">
      <xdr:nvSpPr>
        <xdr:cNvPr id="3" name="Flèche : bas 2">
          <a:extLst>
            <a:ext uri="{FF2B5EF4-FFF2-40B4-BE49-F238E27FC236}">
              <a16:creationId xmlns:a16="http://schemas.microsoft.com/office/drawing/2014/main" id="{6E4FFDE7-192B-446B-8533-071F2B169A51}"/>
            </a:ext>
          </a:extLst>
        </xdr:cNvPr>
        <xdr:cNvSpPr/>
      </xdr:nvSpPr>
      <xdr:spPr>
        <a:xfrm>
          <a:off x="904875" y="336232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1295400</xdr:colOff>
      <xdr:row>15</xdr:row>
      <xdr:rowOff>47625</xdr:rowOff>
    </xdr:from>
    <xdr:to>
      <xdr:col>11</xdr:col>
      <xdr:colOff>1428750</xdr:colOff>
      <xdr:row>15</xdr:row>
      <xdr:rowOff>171450</xdr:rowOff>
    </xdr:to>
    <xdr:sp macro="" textlink="">
      <xdr:nvSpPr>
        <xdr:cNvPr id="4" name="Flèche : bas 3">
          <a:extLst>
            <a:ext uri="{FF2B5EF4-FFF2-40B4-BE49-F238E27FC236}">
              <a16:creationId xmlns:a16="http://schemas.microsoft.com/office/drawing/2014/main" id="{53AC7475-BFF5-4DBB-AFB1-6ADA09E0FDB1}"/>
            </a:ext>
          </a:extLst>
        </xdr:cNvPr>
        <xdr:cNvSpPr/>
      </xdr:nvSpPr>
      <xdr:spPr>
        <a:xfrm>
          <a:off x="3819525" y="334327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13</xdr:col>
      <xdr:colOff>1466850</xdr:colOff>
      <xdr:row>15</xdr:row>
      <xdr:rowOff>57150</xdr:rowOff>
    </xdr:from>
    <xdr:to>
      <xdr:col>13</xdr:col>
      <xdr:colOff>1600200</xdr:colOff>
      <xdr:row>15</xdr:row>
      <xdr:rowOff>180975</xdr:rowOff>
    </xdr:to>
    <xdr:sp macro="" textlink="">
      <xdr:nvSpPr>
        <xdr:cNvPr id="5" name="Flèche : bas 4">
          <a:extLst>
            <a:ext uri="{FF2B5EF4-FFF2-40B4-BE49-F238E27FC236}">
              <a16:creationId xmlns:a16="http://schemas.microsoft.com/office/drawing/2014/main" id="{EAED3A91-8FD7-4C90-B69A-030909F086CD}"/>
            </a:ext>
          </a:extLst>
        </xdr:cNvPr>
        <xdr:cNvSpPr/>
      </xdr:nvSpPr>
      <xdr:spPr>
        <a:xfrm>
          <a:off x="6981825" y="33528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1295400</xdr:colOff>
      <xdr:row>15</xdr:row>
      <xdr:rowOff>57150</xdr:rowOff>
    </xdr:from>
    <xdr:to>
      <xdr:col>15</xdr:col>
      <xdr:colOff>1428750</xdr:colOff>
      <xdr:row>15</xdr:row>
      <xdr:rowOff>180975</xdr:rowOff>
    </xdr:to>
    <xdr:sp macro="" textlink="">
      <xdr:nvSpPr>
        <xdr:cNvPr id="6" name="Flèche : bas 5">
          <a:extLst>
            <a:ext uri="{FF2B5EF4-FFF2-40B4-BE49-F238E27FC236}">
              <a16:creationId xmlns:a16="http://schemas.microsoft.com/office/drawing/2014/main" id="{5765C08C-FC89-40B0-8263-41E1E3D1F8C1}"/>
            </a:ext>
          </a:extLst>
        </xdr:cNvPr>
        <xdr:cNvSpPr/>
      </xdr:nvSpPr>
      <xdr:spPr>
        <a:xfrm>
          <a:off x="10210800" y="33528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15</xdr:col>
      <xdr:colOff>9525</xdr:colOff>
      <xdr:row>50</xdr:row>
      <xdr:rowOff>390525</xdr:rowOff>
    </xdr:from>
    <xdr:to>
      <xdr:col>15</xdr:col>
      <xdr:colOff>2486024</xdr:colOff>
      <xdr:row>50</xdr:row>
      <xdr:rowOff>2266950</xdr:rowOff>
    </xdr:to>
    <xdr:sp macro="" textlink="">
      <xdr:nvSpPr>
        <xdr:cNvPr id="7" name="Bulle narrative : rectangle à coins arrondis 6">
          <a:extLst>
            <a:ext uri="{FF2B5EF4-FFF2-40B4-BE49-F238E27FC236}">
              <a16:creationId xmlns:a16="http://schemas.microsoft.com/office/drawing/2014/main" id="{62447403-DD6F-4E72-8A34-ECE2BA25AC5D}"/>
            </a:ext>
          </a:extLst>
        </xdr:cNvPr>
        <xdr:cNvSpPr/>
      </xdr:nvSpPr>
      <xdr:spPr>
        <a:xfrm>
          <a:off x="8924925" y="12220575"/>
          <a:ext cx="2476499" cy="1876425"/>
        </a:xfrm>
        <a:prstGeom prst="wedgeRoundRectCallout">
          <a:avLst>
            <a:gd name="adj1" fmla="val 19275"/>
            <a:gd name="adj2" fmla="val -60627"/>
            <a:gd name="adj3" fmla="val 16667"/>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100" b="1" i="0" baseline="0">
              <a:solidFill>
                <a:srgbClr val="800080"/>
              </a:solidFill>
              <a:effectLst/>
              <a:latin typeface="+mn-lt"/>
              <a:ea typeface="+mn-ea"/>
              <a:cs typeface="+mn-cs"/>
            </a:rPr>
            <a:t>Plafond de financement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rgbClr val="800080"/>
            </a:solidFill>
            <a:effectLst/>
            <a:latin typeface="+mn-lt"/>
            <a:ea typeface="+mn-ea"/>
            <a:cs typeface="+mn-cs"/>
          </a:endParaRPr>
        </a:p>
        <a:p>
          <a:r>
            <a:rPr lang="fr-FR" sz="1050">
              <a:solidFill>
                <a:schemeClr val="dk1"/>
              </a:solidFill>
              <a:effectLst/>
              <a:latin typeface="+mn-lt"/>
              <a:ea typeface="+mn-ea"/>
              <a:cs typeface="+mn-cs"/>
            </a:rPr>
            <a:t>Le </a:t>
          </a:r>
          <a:r>
            <a:rPr lang="fr-FR" sz="1050" b="1">
              <a:solidFill>
                <a:srgbClr val="800080"/>
              </a:solidFill>
              <a:effectLst/>
              <a:latin typeface="+mn-lt"/>
              <a:ea typeface="+mn-ea"/>
              <a:cs typeface="+mn-cs"/>
            </a:rPr>
            <a:t>bonus territoire Ctg est à plafonner </a:t>
          </a:r>
          <a:r>
            <a:rPr lang="fr-FR" sz="1050">
              <a:solidFill>
                <a:schemeClr val="dk1"/>
              </a:solidFill>
              <a:effectLst/>
              <a:latin typeface="+mn-lt"/>
              <a:ea typeface="+mn-ea"/>
              <a:cs typeface="+mn-cs"/>
            </a:rPr>
            <a:t>lorsque la somme des participations familiales et des subventions de fonctionnement sur fonds nationaux (Psu, bonus mixité sociale, bonus inclusion handicap, bonus territoire Ctg …) </a:t>
          </a:r>
          <a:r>
            <a:rPr lang="fr-FR" sz="1050" b="1">
              <a:solidFill>
                <a:srgbClr val="800080"/>
              </a:solidFill>
              <a:effectLst/>
              <a:latin typeface="+mn-lt"/>
              <a:ea typeface="+mn-ea"/>
              <a:cs typeface="+mn-cs"/>
            </a:rPr>
            <a:t>dépasse 90% des charges de l’Eaje</a:t>
          </a:r>
          <a:r>
            <a:rPr lang="fr-FR" sz="1050">
              <a:solidFill>
                <a:schemeClr val="dk1"/>
              </a:solidFill>
              <a:effectLst/>
              <a:latin typeface="+mn-lt"/>
              <a:ea typeface="+mn-ea"/>
              <a:cs typeface="+mn-cs"/>
            </a:rPr>
            <a:t>.</a:t>
          </a:r>
        </a:p>
        <a:p>
          <a:pPr marL="0" indent="0" algn="ctr" rtl="0">
            <a:defRPr sz="1000"/>
          </a:pPr>
          <a:endParaRPr lang="fr-FR" sz="1200" b="1" i="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0</xdr:col>
      <xdr:colOff>904875</xdr:colOff>
      <xdr:row>6</xdr:row>
      <xdr:rowOff>28575</xdr:rowOff>
    </xdr:to>
    <xdr:pic>
      <xdr:nvPicPr>
        <xdr:cNvPr id="8" name="Image 7">
          <a:extLst>
            <a:ext uri="{FF2B5EF4-FFF2-40B4-BE49-F238E27FC236}">
              <a16:creationId xmlns:a16="http://schemas.microsoft.com/office/drawing/2014/main" id="{8BFDE84A-7E67-4802-8E61-9D33054E46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socia/COMMUN/BOITES%20A%20OUTILS/Bo&#238;te%20&#224;%20outils%20R&#233;forme%20des%20PS/OUTILS%202022/simulation%20par%20territoire/LE%20TAILLAN/VERIFIE%20PAR%20LA%20DCF/EAJE%20LE%20TAILL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233;pertoire%20agent%2013%2012%2021\Pso\Calcul%20pso\test\CALCUL%20EAJE%202023%20AVEC%20BT%20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Utilisation"/>
      <sheetName val="Sources des données"/>
      <sheetName val="Parametres"/>
      <sheetName val="CalculetteGpComm"/>
      <sheetName val="ListeEquip"/>
      <sheetName val="ListeActionsCej"/>
      <sheetName val="RedressementCEJ"/>
      <sheetName val="ListeFrt_QPV"/>
      <sheetName val="ListeDOM"/>
      <sheetName val="geolissage"/>
      <sheetName val="TCD_RecapTerrit"/>
      <sheetName val="TCD_EquipGeoliss"/>
      <sheetName val="OffreExistanteDvpt"/>
      <sheetName val="RecapTerritoire"/>
    </sheetNames>
    <sheetDataSet>
      <sheetData sheetId="0"/>
      <sheetData sheetId="1" refreshError="1"/>
      <sheetData sheetId="2"/>
      <sheetData sheetId="3" refreshError="1"/>
      <sheetData sheetId="4">
        <row r="4">
          <cell r="B4" t="str">
            <v>Zone à alimenter à partir de l'export de la table SAS EQUIP_EAJE</v>
          </cell>
        </row>
        <row r="5">
          <cell r="B5" t="str">
            <v>Zone de saisie manuelle</v>
          </cell>
        </row>
        <row r="6">
          <cell r="B6" t="str">
            <v>Zone calculée  à partir de l'onglet ListesActionsCej - ne pas modifier</v>
          </cell>
        </row>
        <row r="7">
          <cell r="B7" t="str">
            <v>Numéro dossier AFC</v>
          </cell>
        </row>
        <row r="8">
          <cell r="B8" t="str">
            <v>57271-1216</v>
          </cell>
        </row>
        <row r="9">
          <cell r="B9" t="str">
            <v>57135-937</v>
          </cell>
        </row>
        <row r="10">
          <cell r="B10" t="str">
            <v>57610-715</v>
          </cell>
        </row>
        <row r="11">
          <cell r="B11" t="str">
            <v>54191-200</v>
          </cell>
        </row>
        <row r="12">
          <cell r="B12" t="str">
            <v>60401-849</v>
          </cell>
        </row>
        <row r="13">
          <cell r="B13" t="str">
            <v>1127-849</v>
          </cell>
        </row>
        <row r="14">
          <cell r="B14" t="str">
            <v>1128-849</v>
          </cell>
        </row>
        <row r="15">
          <cell r="B15" t="str">
            <v>1129-849</v>
          </cell>
        </row>
        <row r="16">
          <cell r="B16" t="str">
            <v>1131-849</v>
          </cell>
        </row>
        <row r="17">
          <cell r="B17" t="str">
            <v>1135-849</v>
          </cell>
        </row>
        <row r="18">
          <cell r="B18" t="str">
            <v>231-180</v>
          </cell>
        </row>
        <row r="19">
          <cell r="B19" t="str">
            <v>232-180</v>
          </cell>
        </row>
        <row r="20">
          <cell r="B20" t="str">
            <v>1140-849</v>
          </cell>
        </row>
        <row r="21">
          <cell r="B21" t="str">
            <v>1141-849</v>
          </cell>
        </row>
        <row r="22">
          <cell r="B22" t="str">
            <v>1308-921</v>
          </cell>
        </row>
        <row r="23">
          <cell r="B23" t="str">
            <v>1304-921</v>
          </cell>
        </row>
        <row r="24">
          <cell r="B24" t="str">
            <v>1305-921</v>
          </cell>
        </row>
        <row r="25">
          <cell r="B25" t="str">
            <v>1142-849</v>
          </cell>
        </row>
        <row r="26">
          <cell r="B26" t="str">
            <v>1143-849</v>
          </cell>
        </row>
        <row r="27">
          <cell r="B27" t="str">
            <v>1306-921</v>
          </cell>
        </row>
        <row r="28">
          <cell r="B28" t="str">
            <v>1145-849</v>
          </cell>
        </row>
        <row r="29">
          <cell r="B29" t="str">
            <v>1146-849</v>
          </cell>
        </row>
        <row r="30">
          <cell r="B30" t="str">
            <v>1307-921</v>
          </cell>
        </row>
        <row r="31">
          <cell r="B31" t="str">
            <v>1147-849</v>
          </cell>
        </row>
        <row r="32">
          <cell r="B32" t="str">
            <v>1148-849</v>
          </cell>
        </row>
        <row r="33">
          <cell r="B33" t="str">
            <v>1149-849</v>
          </cell>
        </row>
        <row r="34">
          <cell r="B34" t="str">
            <v>1150-849</v>
          </cell>
        </row>
        <row r="35">
          <cell r="B35" t="str">
            <v>1152-849</v>
          </cell>
        </row>
        <row r="36">
          <cell r="B36" t="str">
            <v>1153-849</v>
          </cell>
        </row>
        <row r="37">
          <cell r="B37" t="str">
            <v>1583-1048</v>
          </cell>
        </row>
        <row r="38">
          <cell r="B38" t="str">
            <v>1154-849</v>
          </cell>
        </row>
        <row r="39">
          <cell r="B39" t="str">
            <v>2443-1417</v>
          </cell>
        </row>
        <row r="40">
          <cell r="B40" t="str">
            <v>1086-820</v>
          </cell>
        </row>
        <row r="41">
          <cell r="B41" t="str">
            <v>1932-1209</v>
          </cell>
        </row>
        <row r="42">
          <cell r="B42" t="str">
            <v>1315-927</v>
          </cell>
        </row>
        <row r="43">
          <cell r="B43" t="str">
            <v>2517-1472</v>
          </cell>
        </row>
        <row r="44">
          <cell r="B44" t="str">
            <v>1637-1060</v>
          </cell>
        </row>
        <row r="45">
          <cell r="B45" t="str">
            <v>2518-1472</v>
          </cell>
        </row>
        <row r="46">
          <cell r="B46" t="str">
            <v>2519-1472</v>
          </cell>
        </row>
        <row r="47">
          <cell r="B47" t="str">
            <v>2520-1472</v>
          </cell>
        </row>
        <row r="48">
          <cell r="B48" t="str">
            <v>62-57</v>
          </cell>
        </row>
        <row r="49">
          <cell r="B49" t="str">
            <v>2521-1472</v>
          </cell>
        </row>
        <row r="50">
          <cell r="B50" t="str">
            <v>88-57</v>
          </cell>
        </row>
        <row r="51">
          <cell r="B51" t="str">
            <v>1650-1069</v>
          </cell>
        </row>
        <row r="52">
          <cell r="B52" t="str">
            <v>9763-5258</v>
          </cell>
        </row>
        <row r="53">
          <cell r="B53" t="str">
            <v>9764-5258</v>
          </cell>
        </row>
        <row r="54">
          <cell r="B54" t="str">
            <v>9765-5258</v>
          </cell>
        </row>
        <row r="55">
          <cell r="B55" t="str">
            <v>1491-1001</v>
          </cell>
        </row>
        <row r="56">
          <cell r="B56" t="str">
            <v>1494-1001</v>
          </cell>
        </row>
        <row r="57">
          <cell r="B57" t="str">
            <v>1781-1128</v>
          </cell>
        </row>
        <row r="58">
          <cell r="B58" t="str">
            <v>883-703</v>
          </cell>
        </row>
        <row r="59">
          <cell r="B59" t="str">
            <v>1487-1000</v>
          </cell>
        </row>
        <row r="60">
          <cell r="B60" t="str">
            <v>1076-816</v>
          </cell>
        </row>
        <row r="61">
          <cell r="B61" t="str">
            <v>894-714</v>
          </cell>
        </row>
        <row r="62">
          <cell r="B62" t="str">
            <v>4-4</v>
          </cell>
        </row>
        <row r="63">
          <cell r="B63" t="str">
            <v>5-4</v>
          </cell>
        </row>
        <row r="64">
          <cell r="B64" t="str">
            <v>1510-1014</v>
          </cell>
        </row>
        <row r="65">
          <cell r="B65" t="str">
            <v>1923-1203</v>
          </cell>
        </row>
        <row r="66">
          <cell r="B66" t="str">
            <v>1496-1003</v>
          </cell>
        </row>
        <row r="67">
          <cell r="B67" t="str">
            <v>901-709</v>
          </cell>
        </row>
        <row r="68">
          <cell r="B68" t="str">
            <v>1489-709</v>
          </cell>
        </row>
        <row r="69">
          <cell r="B69" t="str">
            <v>887-707</v>
          </cell>
        </row>
        <row r="70">
          <cell r="B70" t="str">
            <v>7075-3158</v>
          </cell>
        </row>
        <row r="71">
          <cell r="B71" t="str">
            <v>5561-3158</v>
          </cell>
        </row>
        <row r="72">
          <cell r="B72" t="str">
            <v>1492-1001</v>
          </cell>
        </row>
        <row r="73">
          <cell r="B73" t="str">
            <v>903-722</v>
          </cell>
        </row>
        <row r="74">
          <cell r="B74" t="str">
            <v>1075-815</v>
          </cell>
        </row>
        <row r="75">
          <cell r="B75" t="str">
            <v>1309-922</v>
          </cell>
        </row>
        <row r="76">
          <cell r="B76" t="str">
            <v>9767-5259</v>
          </cell>
        </row>
        <row r="77">
          <cell r="B77" t="str">
            <v>4130-2323</v>
          </cell>
        </row>
        <row r="78">
          <cell r="B78" t="str">
            <v>1087-820</v>
          </cell>
        </row>
        <row r="79">
          <cell r="B79" t="str">
            <v>1503-1008</v>
          </cell>
        </row>
        <row r="80">
          <cell r="B80" t="str">
            <v>1950-1216</v>
          </cell>
        </row>
        <row r="81">
          <cell r="B81" t="str">
            <v>237-183</v>
          </cell>
        </row>
        <row r="82">
          <cell r="B82" t="str">
            <v>891-711</v>
          </cell>
        </row>
        <row r="83">
          <cell r="B83" t="str">
            <v>1482-998</v>
          </cell>
        </row>
        <row r="84">
          <cell r="B84" t="str">
            <v>1311-924</v>
          </cell>
        </row>
        <row r="85">
          <cell r="B85" t="str">
            <v>1097-826</v>
          </cell>
        </row>
        <row r="86">
          <cell r="B86" t="str">
            <v>3270-1859</v>
          </cell>
        </row>
        <row r="87">
          <cell r="B87" t="str">
            <v>9229-1877</v>
          </cell>
        </row>
        <row r="88">
          <cell r="B88" t="str">
            <v>6346-3583</v>
          </cell>
        </row>
        <row r="89">
          <cell r="B89" t="str">
            <v>885-705</v>
          </cell>
        </row>
        <row r="90">
          <cell r="B90" t="str">
            <v>171-130</v>
          </cell>
        </row>
        <row r="91">
          <cell r="B91" t="str">
            <v>904-702</v>
          </cell>
        </row>
        <row r="92">
          <cell r="B92" t="str">
            <v>1866-1160</v>
          </cell>
        </row>
        <row r="93">
          <cell r="B93" t="str">
            <v>1561-1041</v>
          </cell>
        </row>
        <row r="94">
          <cell r="B94" t="str">
            <v>941-741</v>
          </cell>
        </row>
        <row r="95">
          <cell r="B95" t="str">
            <v>1939-1211</v>
          </cell>
        </row>
        <row r="96">
          <cell r="B96" t="str">
            <v>1593-1052</v>
          </cell>
        </row>
        <row r="97">
          <cell r="B97" t="str">
            <v>1132-849</v>
          </cell>
        </row>
        <row r="98">
          <cell r="B98" t="str">
            <v>1310-923</v>
          </cell>
        </row>
        <row r="99">
          <cell r="B99" t="str">
            <v>1139-849</v>
          </cell>
        </row>
        <row r="100">
          <cell r="B100" t="str">
            <v>1151-849</v>
          </cell>
        </row>
        <row r="101">
          <cell r="B101" t="str">
            <v>1085-57</v>
          </cell>
        </row>
        <row r="102">
          <cell r="B102" t="str">
            <v>1270-902</v>
          </cell>
        </row>
        <row r="103">
          <cell r="B103" t="str">
            <v>1755-1108</v>
          </cell>
        </row>
        <row r="104">
          <cell r="B104" t="str">
            <v>2442-1417</v>
          </cell>
        </row>
        <row r="105">
          <cell r="B105" t="str">
            <v>906-723</v>
          </cell>
        </row>
        <row r="106">
          <cell r="B106" t="str">
            <v>2465-1429</v>
          </cell>
        </row>
        <row r="107">
          <cell r="B107" t="str">
            <v>2284-1368</v>
          </cell>
        </row>
        <row r="108">
          <cell r="B108" t="str">
            <v>1088-820</v>
          </cell>
        </row>
        <row r="109">
          <cell r="B109" t="str">
            <v>1927-1206</v>
          </cell>
        </row>
        <row r="110">
          <cell r="B110" t="str">
            <v>2444-1417</v>
          </cell>
        </row>
        <row r="111">
          <cell r="B111" t="str">
            <v>1493-1001</v>
          </cell>
        </row>
        <row r="112">
          <cell r="B112" t="str">
            <v>1890-1172</v>
          </cell>
        </row>
        <row r="113">
          <cell r="B113" t="str">
            <v>1272-902</v>
          </cell>
        </row>
        <row r="114">
          <cell r="B114" t="str">
            <v>1753-1107</v>
          </cell>
        </row>
        <row r="115">
          <cell r="B115" t="str">
            <v>1091-822</v>
          </cell>
        </row>
        <row r="116">
          <cell r="B116" t="str">
            <v>900-720</v>
          </cell>
        </row>
        <row r="117">
          <cell r="B117" t="str">
            <v>1808-1141</v>
          </cell>
        </row>
        <row r="118">
          <cell r="B118" t="str">
            <v>1809-1141</v>
          </cell>
        </row>
        <row r="119">
          <cell r="B119" t="str">
            <v>1810-1141</v>
          </cell>
        </row>
        <row r="120">
          <cell r="B120" t="str">
            <v>2522-1472</v>
          </cell>
        </row>
        <row r="121">
          <cell r="B121" t="str">
            <v>8927-4860</v>
          </cell>
        </row>
        <row r="122">
          <cell r="B122" t="str">
            <v>902-721</v>
          </cell>
        </row>
        <row r="123">
          <cell r="B123" t="str">
            <v>1488-1000</v>
          </cell>
        </row>
        <row r="124">
          <cell r="B124" t="str">
            <v>1832-1148</v>
          </cell>
        </row>
        <row r="125">
          <cell r="B125" t="str">
            <v>1155-849</v>
          </cell>
        </row>
        <row r="126">
          <cell r="B126" t="str">
            <v>882-702</v>
          </cell>
        </row>
        <row r="127">
          <cell r="B127" t="str">
            <v>8928-4860</v>
          </cell>
        </row>
        <row r="128">
          <cell r="B128" t="str">
            <v>890-710</v>
          </cell>
        </row>
        <row r="129">
          <cell r="B129" t="str">
            <v>3304-1877</v>
          </cell>
        </row>
        <row r="130">
          <cell r="B130" t="str">
            <v>886-706</v>
          </cell>
        </row>
        <row r="131">
          <cell r="B131" t="str">
            <v>9896-5335</v>
          </cell>
        </row>
        <row r="132">
          <cell r="B132" t="str">
            <v>5948-709</v>
          </cell>
        </row>
        <row r="133">
          <cell r="B133" t="str">
            <v>1271-902</v>
          </cell>
        </row>
        <row r="134">
          <cell r="B134" t="str">
            <v>1486-717</v>
          </cell>
        </row>
        <row r="135">
          <cell r="B135" t="str">
            <v>5651-3219</v>
          </cell>
        </row>
        <row r="136">
          <cell r="B136" t="str">
            <v>1157-849</v>
          </cell>
        </row>
        <row r="137">
          <cell r="B137" t="str">
            <v>9882-5329</v>
          </cell>
        </row>
        <row r="138">
          <cell r="B138" t="str">
            <v>889-709</v>
          </cell>
        </row>
        <row r="139">
          <cell r="B139" t="str">
            <v>1269-902</v>
          </cell>
        </row>
        <row r="140">
          <cell r="B140" t="str">
            <v>1605-1057</v>
          </cell>
        </row>
        <row r="141">
          <cell r="B141" t="str">
            <v>1607-1057</v>
          </cell>
        </row>
        <row r="142">
          <cell r="B142" t="str">
            <v>1608-1057</v>
          </cell>
        </row>
        <row r="143">
          <cell r="B143" t="str">
            <v>1606-1057</v>
          </cell>
        </row>
        <row r="144">
          <cell r="B144" t="str">
            <v>1130-849</v>
          </cell>
        </row>
        <row r="145">
          <cell r="B145" t="str">
            <v>3122-709</v>
          </cell>
        </row>
        <row r="146">
          <cell r="B146" t="str">
            <v>1104-831</v>
          </cell>
        </row>
        <row r="147">
          <cell r="B147" t="str">
            <v>1137-849</v>
          </cell>
        </row>
        <row r="148">
          <cell r="B148" t="str">
            <v>1138-849</v>
          </cell>
        </row>
        <row r="149">
          <cell r="B149" t="str">
            <v>2523-1472</v>
          </cell>
        </row>
        <row r="150">
          <cell r="B150" t="str">
            <v>942-742</v>
          </cell>
        </row>
        <row r="151">
          <cell r="B151" t="str">
            <v>1767-1118</v>
          </cell>
        </row>
        <row r="152">
          <cell r="B152" t="str">
            <v>1949-1216</v>
          </cell>
        </row>
        <row r="153">
          <cell r="B153" t="str">
            <v>1833-1149</v>
          </cell>
        </row>
        <row r="154">
          <cell r="B154" t="str">
            <v>2285-361</v>
          </cell>
        </row>
        <row r="155">
          <cell r="B155" t="str">
            <v>1754-1107</v>
          </cell>
        </row>
        <row r="156">
          <cell r="B156" t="str">
            <v>1089-820</v>
          </cell>
        </row>
        <row r="157">
          <cell r="B157" t="str">
            <v>991-712</v>
          </cell>
        </row>
        <row r="158">
          <cell r="B158" t="str">
            <v>990-712</v>
          </cell>
        </row>
        <row r="159">
          <cell r="B159" t="str">
            <v>989-712</v>
          </cell>
        </row>
        <row r="160">
          <cell r="B160" t="str">
            <v>892-712</v>
          </cell>
        </row>
        <row r="161">
          <cell r="B161" t="str">
            <v>988-712</v>
          </cell>
        </row>
        <row r="162">
          <cell r="B162" t="str">
            <v>987-712</v>
          </cell>
        </row>
        <row r="163">
          <cell r="B163" t="str">
            <v>943-743</v>
          </cell>
        </row>
        <row r="164">
          <cell r="B164" t="str">
            <v>1609-1057</v>
          </cell>
        </row>
        <row r="165">
          <cell r="B165" t="str">
            <v>1928-1206</v>
          </cell>
        </row>
        <row r="166">
          <cell r="B166" t="str">
            <v>1160-849</v>
          </cell>
        </row>
        <row r="167">
          <cell r="B167" t="str">
            <v>1161-849</v>
          </cell>
        </row>
        <row r="168">
          <cell r="B168" t="str">
            <v>2819-1429</v>
          </cell>
        </row>
        <row r="169">
          <cell r="B169" t="str">
            <v>8925-4860</v>
          </cell>
        </row>
        <row r="170">
          <cell r="B170" t="str">
            <v>1782-1129</v>
          </cell>
        </row>
        <row r="171">
          <cell r="B171" t="str">
            <v>3326-1877</v>
          </cell>
        </row>
        <row r="172">
          <cell r="B172" t="str">
            <v>1481-998</v>
          </cell>
        </row>
        <row r="173">
          <cell r="B173" t="str">
            <v>1096-826</v>
          </cell>
        </row>
        <row r="174">
          <cell r="B174" t="str">
            <v>2302-200</v>
          </cell>
        </row>
        <row r="175">
          <cell r="B175" t="str">
            <v>1653-200</v>
          </cell>
        </row>
        <row r="176">
          <cell r="B176" t="str">
            <v>2188-1344</v>
          </cell>
        </row>
        <row r="177">
          <cell r="B177" t="str">
            <v>1084-820</v>
          </cell>
        </row>
        <row r="178">
          <cell r="B178" t="str">
            <v>1647-1066</v>
          </cell>
        </row>
        <row r="179">
          <cell r="B179" t="str">
            <v>944-743</v>
          </cell>
        </row>
        <row r="180">
          <cell r="B180" t="str">
            <v>992-712</v>
          </cell>
        </row>
        <row r="181">
          <cell r="B181" t="str">
            <v>907-702</v>
          </cell>
        </row>
        <row r="182">
          <cell r="B182" t="str">
            <v>1654-200</v>
          </cell>
        </row>
        <row r="183">
          <cell r="B183" t="str">
            <v>1655-200</v>
          </cell>
        </row>
        <row r="184">
          <cell r="B184" t="str">
            <v>1301-918</v>
          </cell>
        </row>
        <row r="185">
          <cell r="B185" t="str">
            <v>1676-1082</v>
          </cell>
        </row>
        <row r="186">
          <cell r="B186" t="str">
            <v>1480-998</v>
          </cell>
        </row>
        <row r="187">
          <cell r="B187" t="str">
            <v>1944-709</v>
          </cell>
        </row>
        <row r="188">
          <cell r="B188" t="str">
            <v>2462-1001</v>
          </cell>
        </row>
        <row r="189">
          <cell r="B189" t="str">
            <v>8926-4860</v>
          </cell>
        </row>
        <row r="190">
          <cell r="B190" t="str">
            <v>1005-719</v>
          </cell>
        </row>
        <row r="191">
          <cell r="B191" t="str">
            <v>1103-830</v>
          </cell>
        </row>
        <row r="192">
          <cell r="B192" t="str">
            <v>899-719</v>
          </cell>
        </row>
        <row r="193">
          <cell r="B193" t="str">
            <v>994-719</v>
          </cell>
        </row>
        <row r="194">
          <cell r="B194" t="str">
            <v>1108-830</v>
          </cell>
        </row>
        <row r="195">
          <cell r="B195" t="str">
            <v>1110-830</v>
          </cell>
        </row>
        <row r="196">
          <cell r="B196" t="str">
            <v>1004-719</v>
          </cell>
        </row>
        <row r="197">
          <cell r="B197" t="str">
            <v>1006-719</v>
          </cell>
        </row>
        <row r="198">
          <cell r="B198" t="str">
            <v>1252-878</v>
          </cell>
        </row>
        <row r="199">
          <cell r="B199" t="str">
            <v>1261-878</v>
          </cell>
        </row>
        <row r="200">
          <cell r="B200" t="str">
            <v>1268-878</v>
          </cell>
        </row>
        <row r="201">
          <cell r="B201" t="str">
            <v>1768-1118</v>
          </cell>
        </row>
        <row r="202">
          <cell r="B202" t="str">
            <v>1933-921</v>
          </cell>
        </row>
        <row r="203">
          <cell r="B203" t="str">
            <v>3272-1859</v>
          </cell>
        </row>
        <row r="204">
          <cell r="B204" t="str">
            <v>1891-1172</v>
          </cell>
        </row>
        <row r="205">
          <cell r="B205" t="str">
            <v>1954-1219</v>
          </cell>
        </row>
        <row r="206">
          <cell r="B206" t="str">
            <v>1955-1219</v>
          </cell>
        </row>
        <row r="207">
          <cell r="B207" t="str">
            <v>1953-1219</v>
          </cell>
        </row>
        <row r="208">
          <cell r="B208" t="str">
            <v>3266-1427</v>
          </cell>
        </row>
        <row r="209">
          <cell r="B209" t="str">
            <v>3254-1427</v>
          </cell>
        </row>
        <row r="210">
          <cell r="B210" t="str">
            <v>3265-1427</v>
          </cell>
        </row>
        <row r="211">
          <cell r="B211" t="str">
            <v>7008-1066</v>
          </cell>
        </row>
        <row r="212">
          <cell r="B212" t="str">
            <v>7009-1066</v>
          </cell>
        </row>
        <row r="213">
          <cell r="B213" t="str">
            <v>7010-1066</v>
          </cell>
        </row>
        <row r="214">
          <cell r="B214" t="str">
            <v>10386-1005</v>
          </cell>
        </row>
        <row r="215">
          <cell r="B215" t="str">
            <v>11672-1756</v>
          </cell>
        </row>
        <row r="216">
          <cell r="B216" t="str">
            <v>11674-2683</v>
          </cell>
        </row>
        <row r="217">
          <cell r="B217" t="str">
            <v>13001-6574</v>
          </cell>
        </row>
        <row r="218">
          <cell r="B218" t="str">
            <v>14308-200</v>
          </cell>
        </row>
        <row r="219">
          <cell r="B219" t="str">
            <v>14704-709</v>
          </cell>
        </row>
        <row r="220">
          <cell r="B220" t="str">
            <v>14866-7927</v>
          </cell>
        </row>
        <row r="221">
          <cell r="B221" t="str">
            <v>14991-849</v>
          </cell>
        </row>
        <row r="222">
          <cell r="B222" t="str">
            <v>15388-361</v>
          </cell>
        </row>
        <row r="223">
          <cell r="B223" t="str">
            <v>15300-998</v>
          </cell>
        </row>
        <row r="224">
          <cell r="B224" t="str">
            <v>15782-200</v>
          </cell>
        </row>
        <row r="225">
          <cell r="B225" t="str">
            <v>15935-1162</v>
          </cell>
        </row>
        <row r="226">
          <cell r="B226" t="str">
            <v>16185-878</v>
          </cell>
        </row>
        <row r="227">
          <cell r="B227" t="str">
            <v>20764-13847</v>
          </cell>
        </row>
        <row r="228">
          <cell r="B228" t="str">
            <v>20765-13847</v>
          </cell>
        </row>
        <row r="229">
          <cell r="B229" t="str">
            <v>20766-13847</v>
          </cell>
        </row>
        <row r="230">
          <cell r="B230" t="str">
            <v>20767-13847</v>
          </cell>
        </row>
        <row r="231">
          <cell r="B231" t="str">
            <v>20768-13847</v>
          </cell>
        </row>
        <row r="232">
          <cell r="B232" t="str">
            <v>16452-1344</v>
          </cell>
        </row>
        <row r="233">
          <cell r="B233" t="str">
            <v>16509-1756</v>
          </cell>
        </row>
        <row r="234">
          <cell r="B234" t="str">
            <v>16510-1756</v>
          </cell>
        </row>
        <row r="235">
          <cell r="B235" t="str">
            <v>16553-9503</v>
          </cell>
        </row>
        <row r="236">
          <cell r="B236" t="str">
            <v>17230-3219</v>
          </cell>
        </row>
        <row r="237">
          <cell r="B237" t="str">
            <v>17214-10185</v>
          </cell>
        </row>
        <row r="238">
          <cell r="B238" t="str">
            <v>16946-1172</v>
          </cell>
        </row>
        <row r="239">
          <cell r="B239" t="str">
            <v>17116-849</v>
          </cell>
        </row>
        <row r="240">
          <cell r="B240" t="str">
            <v>17176-849</v>
          </cell>
        </row>
        <row r="241">
          <cell r="B241" t="str">
            <v>17833-820</v>
          </cell>
        </row>
        <row r="242">
          <cell r="B242" t="str">
            <v>18859-11955</v>
          </cell>
        </row>
        <row r="243">
          <cell r="B243" t="str">
            <v>21450-14501</v>
          </cell>
        </row>
        <row r="244">
          <cell r="B244" t="str">
            <v>21451-14501</v>
          </cell>
        </row>
        <row r="245">
          <cell r="B245" t="str">
            <v>21452-14501</v>
          </cell>
        </row>
        <row r="246">
          <cell r="B246" t="str">
            <v>21453-14501</v>
          </cell>
        </row>
        <row r="247">
          <cell r="B247" t="str">
            <v>21454-14501</v>
          </cell>
        </row>
        <row r="248">
          <cell r="B248" t="str">
            <v>17602-200</v>
          </cell>
        </row>
        <row r="249">
          <cell r="B249" t="str">
            <v>19641-12729</v>
          </cell>
        </row>
        <row r="250">
          <cell r="B250" t="str">
            <v>19642-12729</v>
          </cell>
        </row>
        <row r="251">
          <cell r="B251" t="str">
            <v>19643-12729</v>
          </cell>
        </row>
        <row r="252">
          <cell r="B252" t="str">
            <v>19929-719</v>
          </cell>
        </row>
        <row r="253">
          <cell r="B253" t="str">
            <v>20232-1219</v>
          </cell>
        </row>
        <row r="254">
          <cell r="B254" t="str">
            <v>29979-849</v>
          </cell>
        </row>
        <row r="255">
          <cell r="B255" t="str">
            <v>23684-1066</v>
          </cell>
        </row>
        <row r="256">
          <cell r="B256" t="str">
            <v>23685-1066</v>
          </cell>
        </row>
        <row r="257">
          <cell r="B257" t="str">
            <v>27531-200</v>
          </cell>
        </row>
        <row r="258">
          <cell r="B258" t="str">
            <v>28159-707</v>
          </cell>
        </row>
        <row r="259">
          <cell r="B259" t="str">
            <v>26725-1066</v>
          </cell>
        </row>
        <row r="260">
          <cell r="B260" t="str">
            <v>42807-26031</v>
          </cell>
        </row>
        <row r="261">
          <cell r="B261" t="str">
            <v>39526-26031</v>
          </cell>
        </row>
        <row r="262">
          <cell r="B262" t="str">
            <v>42808-26031</v>
          </cell>
        </row>
        <row r="263">
          <cell r="B263" t="str">
            <v>34469-361</v>
          </cell>
        </row>
        <row r="264">
          <cell r="B264" t="str">
            <v>34485-1344</v>
          </cell>
        </row>
        <row r="265">
          <cell r="B265" t="str">
            <v>45176-200</v>
          </cell>
        </row>
        <row r="266">
          <cell r="B266" t="str">
            <v>40552-200</v>
          </cell>
        </row>
        <row r="267">
          <cell r="B267" t="str">
            <v>41238-26593</v>
          </cell>
        </row>
        <row r="268">
          <cell r="B268" t="str">
            <v>52204-7960</v>
          </cell>
        </row>
        <row r="269">
          <cell r="B269" t="str">
            <v>52384-361</v>
          </cell>
        </row>
        <row r="270">
          <cell r="B270" t="str">
            <v>59030-30306</v>
          </cell>
        </row>
        <row r="271">
          <cell r="B271" t="str">
            <v>1057-30306</v>
          </cell>
        </row>
        <row r="272">
          <cell r="B272" t="str">
            <v>56153-200</v>
          </cell>
        </row>
        <row r="273">
          <cell r="B273" t="str">
            <v>54259-29700</v>
          </cell>
        </row>
        <row r="274">
          <cell r="B274" t="str">
            <v>58837-361</v>
          </cell>
        </row>
        <row r="275">
          <cell r="B275" t="str">
            <v>58838-361</v>
          </cell>
        </row>
        <row r="276">
          <cell r="B276" t="str">
            <v>56990-200</v>
          </cell>
        </row>
        <row r="277">
          <cell r="B277" t="str">
            <v>884-704</v>
          </cell>
        </row>
        <row r="278">
          <cell r="B278" t="str">
            <v>59995-200</v>
          </cell>
        </row>
        <row r="279">
          <cell r="B279" t="str">
            <v>5045-29825</v>
          </cell>
        </row>
        <row r="280">
          <cell r="B280" t="str">
            <v>5047-29825</v>
          </cell>
        </row>
        <row r="281">
          <cell r="B281" t="str">
            <v>60088-30727</v>
          </cell>
        </row>
        <row r="282">
          <cell r="B282" t="str">
            <v>5048-29825</v>
          </cell>
        </row>
        <row r="283">
          <cell r="B283" t="str">
            <v>5046-29825</v>
          </cell>
        </row>
        <row r="284">
          <cell r="B284" t="str">
            <v>5044-29825</v>
          </cell>
        </row>
      </sheetData>
      <sheetData sheetId="5">
        <row r="8">
          <cell r="K8">
            <v>38751.74</v>
          </cell>
          <cell r="T8">
            <v>0</v>
          </cell>
        </row>
        <row r="9">
          <cell r="K9">
            <v>29570.94</v>
          </cell>
          <cell r="T9">
            <v>0</v>
          </cell>
        </row>
        <row r="10">
          <cell r="K10">
            <v>68005.09</v>
          </cell>
          <cell r="T10">
            <v>0</v>
          </cell>
        </row>
        <row r="11">
          <cell r="K11">
            <v>42930.77</v>
          </cell>
          <cell r="T11">
            <v>0</v>
          </cell>
        </row>
        <row r="12">
          <cell r="K12">
            <v>43158.58</v>
          </cell>
          <cell r="T12">
            <v>0</v>
          </cell>
        </row>
        <row r="13">
          <cell r="K13">
            <v>34584.31</v>
          </cell>
          <cell r="T13">
            <v>0</v>
          </cell>
        </row>
        <row r="14">
          <cell r="K14">
            <v>54200.12</v>
          </cell>
          <cell r="T14">
            <v>0</v>
          </cell>
        </row>
        <row r="15">
          <cell r="K15">
            <v>31951.65</v>
          </cell>
          <cell r="T15">
            <v>0</v>
          </cell>
        </row>
        <row r="16">
          <cell r="K16">
            <v>111913.74</v>
          </cell>
          <cell r="T16">
            <v>0</v>
          </cell>
        </row>
        <row r="17">
          <cell r="K17">
            <v>22279.5</v>
          </cell>
          <cell r="T17">
            <v>0</v>
          </cell>
        </row>
        <row r="18">
          <cell r="K18">
            <v>29843.53</v>
          </cell>
          <cell r="T18">
            <v>0</v>
          </cell>
        </row>
        <row r="19">
          <cell r="K19">
            <v>21390.65</v>
          </cell>
          <cell r="T19">
            <v>0</v>
          </cell>
        </row>
        <row r="20">
          <cell r="K20">
            <v>16946.91</v>
          </cell>
          <cell r="T20">
            <v>0</v>
          </cell>
        </row>
        <row r="21">
          <cell r="K21">
            <v>97677.43</v>
          </cell>
          <cell r="T21">
            <v>0</v>
          </cell>
        </row>
        <row r="22">
          <cell r="K22">
            <v>59326.98</v>
          </cell>
          <cell r="T22">
            <v>0</v>
          </cell>
        </row>
        <row r="23">
          <cell r="K23">
            <v>36977.93</v>
          </cell>
          <cell r="T23">
            <v>0</v>
          </cell>
        </row>
        <row r="24">
          <cell r="K24">
            <v>144433.97</v>
          </cell>
          <cell r="T24">
            <v>0</v>
          </cell>
        </row>
        <row r="25">
          <cell r="K25">
            <v>42374.85</v>
          </cell>
          <cell r="T25">
            <v>0</v>
          </cell>
        </row>
        <row r="26">
          <cell r="K26">
            <v>69886.289999999994</v>
          </cell>
          <cell r="T26">
            <v>0</v>
          </cell>
        </row>
        <row r="27">
          <cell r="K27">
            <v>33752.050000000003</v>
          </cell>
          <cell r="T27">
            <v>0</v>
          </cell>
        </row>
        <row r="28">
          <cell r="K28">
            <v>37446.17</v>
          </cell>
          <cell r="T28">
            <v>0</v>
          </cell>
        </row>
        <row r="29">
          <cell r="K29">
            <v>7906.39</v>
          </cell>
          <cell r="T29">
            <v>0</v>
          </cell>
        </row>
        <row r="30">
          <cell r="K30">
            <v>26782.81</v>
          </cell>
          <cell r="T30">
            <v>0</v>
          </cell>
        </row>
        <row r="31">
          <cell r="K31">
            <v>33190.78</v>
          </cell>
          <cell r="T31">
            <v>0</v>
          </cell>
        </row>
        <row r="32">
          <cell r="K32">
            <v>58018.14</v>
          </cell>
          <cell r="T32">
            <v>0</v>
          </cell>
        </row>
        <row r="33">
          <cell r="K33">
            <v>59162.66</v>
          </cell>
          <cell r="T33">
            <v>0</v>
          </cell>
        </row>
        <row r="34">
          <cell r="K34">
            <v>51007.43</v>
          </cell>
          <cell r="T34">
            <v>0</v>
          </cell>
        </row>
        <row r="35">
          <cell r="K35">
            <v>58774.239999999998</v>
          </cell>
          <cell r="T35">
            <v>0</v>
          </cell>
        </row>
        <row r="36">
          <cell r="K36">
            <v>102722.9</v>
          </cell>
          <cell r="T36">
            <v>0</v>
          </cell>
        </row>
        <row r="37">
          <cell r="K37">
            <v>31235.13</v>
          </cell>
          <cell r="T37">
            <v>0</v>
          </cell>
        </row>
        <row r="38">
          <cell r="K38">
            <v>32024.63</v>
          </cell>
          <cell r="T38">
            <v>0</v>
          </cell>
        </row>
        <row r="39">
          <cell r="K39">
            <v>25353.81</v>
          </cell>
          <cell r="T39">
            <v>0</v>
          </cell>
        </row>
        <row r="40">
          <cell r="K40">
            <v>923.91</v>
          </cell>
          <cell r="T40">
            <v>0</v>
          </cell>
        </row>
        <row r="41">
          <cell r="K41">
            <v>95739.59</v>
          </cell>
          <cell r="T41">
            <v>0</v>
          </cell>
        </row>
        <row r="42">
          <cell r="K42">
            <v>21305.14</v>
          </cell>
          <cell r="T42">
            <v>0</v>
          </cell>
        </row>
        <row r="43">
          <cell r="K43">
            <v>167332.17000000001</v>
          </cell>
          <cell r="T43">
            <v>0</v>
          </cell>
        </row>
        <row r="44">
          <cell r="K44">
            <v>53560.35</v>
          </cell>
          <cell r="T44">
            <v>0</v>
          </cell>
        </row>
        <row r="45">
          <cell r="K45">
            <v>15873.83</v>
          </cell>
          <cell r="T45">
            <v>0</v>
          </cell>
        </row>
        <row r="46">
          <cell r="K46">
            <v>25801.83</v>
          </cell>
          <cell r="T46">
            <v>0</v>
          </cell>
        </row>
        <row r="47">
          <cell r="K47">
            <v>42321.2</v>
          </cell>
          <cell r="T47">
            <v>0</v>
          </cell>
        </row>
        <row r="48">
          <cell r="K48">
            <v>91002.78</v>
          </cell>
          <cell r="T48">
            <v>0</v>
          </cell>
        </row>
        <row r="49">
          <cell r="K49">
            <v>9089.89</v>
          </cell>
          <cell r="T49">
            <v>0</v>
          </cell>
        </row>
        <row r="50">
          <cell r="K50">
            <v>19727.02</v>
          </cell>
          <cell r="T50">
            <v>0</v>
          </cell>
        </row>
        <row r="51">
          <cell r="K51">
            <v>6011.89</v>
          </cell>
          <cell r="T51">
            <v>0</v>
          </cell>
        </row>
        <row r="52">
          <cell r="K52">
            <v>49506.23</v>
          </cell>
          <cell r="T52">
            <v>0</v>
          </cell>
        </row>
        <row r="53">
          <cell r="K53">
            <v>94526.59</v>
          </cell>
          <cell r="T53">
            <v>0</v>
          </cell>
        </row>
        <row r="54">
          <cell r="K54">
            <v>47220.87</v>
          </cell>
          <cell r="T54">
            <v>0</v>
          </cell>
        </row>
        <row r="55">
          <cell r="K55">
            <v>41729.51</v>
          </cell>
          <cell r="T55">
            <v>0</v>
          </cell>
        </row>
        <row r="56">
          <cell r="K56">
            <v>20688.36</v>
          </cell>
          <cell r="T56">
            <v>0</v>
          </cell>
        </row>
        <row r="57">
          <cell r="K57">
            <v>18420.95</v>
          </cell>
          <cell r="T57">
            <v>0</v>
          </cell>
        </row>
        <row r="58">
          <cell r="K58">
            <v>48618.54</v>
          </cell>
          <cell r="T58">
            <v>0</v>
          </cell>
        </row>
        <row r="59">
          <cell r="K59">
            <v>24085.41</v>
          </cell>
          <cell r="T59">
            <v>0</v>
          </cell>
        </row>
        <row r="60">
          <cell r="K60">
            <v>9653.5300000000007</v>
          </cell>
          <cell r="T60">
            <v>0</v>
          </cell>
        </row>
        <row r="61">
          <cell r="K61">
            <v>8459.94</v>
          </cell>
          <cell r="T61">
            <v>0</v>
          </cell>
        </row>
        <row r="62">
          <cell r="K62">
            <v>3071.25</v>
          </cell>
          <cell r="T62">
            <v>0</v>
          </cell>
        </row>
        <row r="63">
          <cell r="K63">
            <v>8760.83</v>
          </cell>
          <cell r="T63">
            <v>0</v>
          </cell>
        </row>
        <row r="64">
          <cell r="K64">
            <v>34311.72</v>
          </cell>
          <cell r="T64">
            <v>0</v>
          </cell>
        </row>
        <row r="65">
          <cell r="K65">
            <v>11657.08</v>
          </cell>
          <cell r="T65">
            <v>0</v>
          </cell>
        </row>
        <row r="66">
          <cell r="K66">
            <v>204327.48</v>
          </cell>
          <cell r="T66">
            <v>0</v>
          </cell>
        </row>
        <row r="67">
          <cell r="K67">
            <v>41661.360000000001</v>
          </cell>
          <cell r="T67">
            <v>0</v>
          </cell>
        </row>
        <row r="68">
          <cell r="K68">
            <v>15018</v>
          </cell>
          <cell r="T68">
            <v>0</v>
          </cell>
        </row>
        <row r="69">
          <cell r="K69">
            <v>57058.3</v>
          </cell>
          <cell r="T69">
            <v>0</v>
          </cell>
        </row>
        <row r="70">
          <cell r="K70">
            <v>125702.52</v>
          </cell>
          <cell r="T70">
            <v>0</v>
          </cell>
        </row>
        <row r="71">
          <cell r="K71">
            <v>108859.81</v>
          </cell>
          <cell r="T71">
            <v>0</v>
          </cell>
        </row>
        <row r="72">
          <cell r="K72">
            <v>51429.3</v>
          </cell>
          <cell r="T72">
            <v>0</v>
          </cell>
        </row>
        <row r="73">
          <cell r="K73">
            <v>16444.740000000002</v>
          </cell>
          <cell r="T73">
            <v>0</v>
          </cell>
        </row>
        <row r="74">
          <cell r="K74">
            <v>78576.850000000006</v>
          </cell>
          <cell r="T74">
            <v>0</v>
          </cell>
        </row>
        <row r="75">
          <cell r="K75">
            <v>51625.23</v>
          </cell>
          <cell r="T75">
            <v>0</v>
          </cell>
        </row>
        <row r="76">
          <cell r="K76">
            <v>81197.119999999995</v>
          </cell>
          <cell r="T76">
            <v>0</v>
          </cell>
        </row>
        <row r="77">
          <cell r="K77">
            <v>20505.599999999999</v>
          </cell>
          <cell r="T77">
            <v>0</v>
          </cell>
        </row>
        <row r="78">
          <cell r="K78">
            <v>21287.360000000001</v>
          </cell>
          <cell r="T78">
            <v>0</v>
          </cell>
        </row>
        <row r="79">
          <cell r="K79">
            <v>5125.8999999999996</v>
          </cell>
          <cell r="T79">
            <v>0</v>
          </cell>
        </row>
        <row r="80">
          <cell r="K80">
            <v>37994.699999999997</v>
          </cell>
          <cell r="T80">
            <v>0</v>
          </cell>
        </row>
        <row r="81">
          <cell r="K81">
            <v>73010.55</v>
          </cell>
          <cell r="T81">
            <v>0</v>
          </cell>
        </row>
        <row r="82">
          <cell r="K82">
            <v>12945.32</v>
          </cell>
          <cell r="T82">
            <v>0</v>
          </cell>
        </row>
        <row r="83">
          <cell r="K83">
            <v>61573.45</v>
          </cell>
          <cell r="T83">
            <v>0</v>
          </cell>
        </row>
        <row r="84">
          <cell r="K84">
            <v>35023.949999999997</v>
          </cell>
          <cell r="T84">
            <v>0</v>
          </cell>
        </row>
        <row r="85">
          <cell r="K85">
            <v>154763.49</v>
          </cell>
          <cell r="T85">
            <v>0</v>
          </cell>
        </row>
        <row r="86">
          <cell r="K86">
            <v>54588.69</v>
          </cell>
          <cell r="T86">
            <v>0</v>
          </cell>
        </row>
        <row r="87">
          <cell r="K87">
            <v>123665.02</v>
          </cell>
          <cell r="T87">
            <v>0</v>
          </cell>
        </row>
        <row r="88">
          <cell r="K88">
            <v>43172.38</v>
          </cell>
          <cell r="T88">
            <v>0</v>
          </cell>
        </row>
        <row r="89">
          <cell r="K89">
            <v>11319.17</v>
          </cell>
          <cell r="T89">
            <v>0</v>
          </cell>
        </row>
        <row r="90">
          <cell r="K90">
            <v>26800.86</v>
          </cell>
          <cell r="T90">
            <v>0</v>
          </cell>
        </row>
        <row r="91">
          <cell r="K91">
            <v>48032.12</v>
          </cell>
          <cell r="T91">
            <v>0</v>
          </cell>
        </row>
        <row r="92">
          <cell r="K92">
            <v>113625.78</v>
          </cell>
          <cell r="T92">
            <v>0</v>
          </cell>
        </row>
        <row r="93">
          <cell r="K93">
            <v>52653.22</v>
          </cell>
          <cell r="T93">
            <v>0</v>
          </cell>
        </row>
        <row r="94">
          <cell r="K94">
            <v>82304.570000000007</v>
          </cell>
          <cell r="T94">
            <v>0</v>
          </cell>
        </row>
        <row r="95">
          <cell r="K95">
            <v>16661.48</v>
          </cell>
          <cell r="T95">
            <v>0</v>
          </cell>
        </row>
        <row r="96">
          <cell r="K96">
            <v>35249.300000000003</v>
          </cell>
          <cell r="T96">
            <v>0</v>
          </cell>
        </row>
        <row r="97">
          <cell r="K97">
            <v>27303.26</v>
          </cell>
          <cell r="T97">
            <v>0</v>
          </cell>
        </row>
        <row r="98">
          <cell r="K98">
            <v>48370.92</v>
          </cell>
          <cell r="T98">
            <v>0</v>
          </cell>
        </row>
        <row r="99">
          <cell r="K99">
            <v>27902.97</v>
          </cell>
          <cell r="T99">
            <v>0</v>
          </cell>
        </row>
        <row r="100">
          <cell r="K100">
            <v>54077.84</v>
          </cell>
          <cell r="T100">
            <v>0</v>
          </cell>
        </row>
        <row r="101">
          <cell r="K101">
            <v>15313.01</v>
          </cell>
          <cell r="T101">
            <v>0</v>
          </cell>
        </row>
        <row r="102">
          <cell r="K102">
            <v>294.5</v>
          </cell>
          <cell r="T102">
            <v>0</v>
          </cell>
        </row>
        <row r="103">
          <cell r="K103">
            <v>44193.69</v>
          </cell>
          <cell r="T103">
            <v>0</v>
          </cell>
        </row>
        <row r="104">
          <cell r="K104">
            <v>12241.13</v>
          </cell>
          <cell r="T104">
            <v>0</v>
          </cell>
        </row>
        <row r="105">
          <cell r="K105">
            <v>24029.61</v>
          </cell>
          <cell r="T105">
            <v>0</v>
          </cell>
        </row>
        <row r="106">
          <cell r="K106">
            <v>63679.68</v>
          </cell>
          <cell r="T106">
            <v>0</v>
          </cell>
        </row>
        <row r="107">
          <cell r="K107">
            <v>63196.82</v>
          </cell>
          <cell r="T107">
            <v>0</v>
          </cell>
        </row>
        <row r="108">
          <cell r="K108">
            <v>97644.31</v>
          </cell>
          <cell r="T108">
            <v>0</v>
          </cell>
        </row>
        <row r="109">
          <cell r="K109">
            <v>47479.7</v>
          </cell>
          <cell r="T109">
            <v>0</v>
          </cell>
        </row>
        <row r="110">
          <cell r="K110">
            <v>22787.49</v>
          </cell>
          <cell r="T110">
            <v>0</v>
          </cell>
        </row>
        <row r="111">
          <cell r="K111">
            <v>29678.5</v>
          </cell>
          <cell r="T111">
            <v>0</v>
          </cell>
        </row>
        <row r="112">
          <cell r="K112">
            <v>62140.32</v>
          </cell>
          <cell r="T112">
            <v>0</v>
          </cell>
        </row>
        <row r="113">
          <cell r="K113">
            <v>61316.61</v>
          </cell>
          <cell r="T113">
            <v>0</v>
          </cell>
        </row>
        <row r="114">
          <cell r="K114">
            <v>82890.210000000006</v>
          </cell>
          <cell r="T114">
            <v>0</v>
          </cell>
        </row>
        <row r="115">
          <cell r="K115">
            <v>11411.96</v>
          </cell>
          <cell r="T115">
            <v>0</v>
          </cell>
        </row>
        <row r="116">
          <cell r="K116">
            <v>34763.300000000003</v>
          </cell>
          <cell r="T116">
            <v>0</v>
          </cell>
        </row>
        <row r="117">
          <cell r="K117">
            <v>30405.51</v>
          </cell>
          <cell r="T117">
            <v>0</v>
          </cell>
        </row>
        <row r="118">
          <cell r="K118">
            <v>18079.04</v>
          </cell>
          <cell r="T118">
            <v>0</v>
          </cell>
        </row>
        <row r="119">
          <cell r="K119">
            <v>22683.35</v>
          </cell>
          <cell r="T119">
            <v>0</v>
          </cell>
        </row>
        <row r="120">
          <cell r="K120">
            <v>14779.12</v>
          </cell>
          <cell r="T120">
            <v>0</v>
          </cell>
        </row>
        <row r="121">
          <cell r="K121">
            <v>27170.95</v>
          </cell>
          <cell r="T121">
            <v>0</v>
          </cell>
        </row>
        <row r="122">
          <cell r="K122">
            <v>31965.41</v>
          </cell>
          <cell r="T122">
            <v>0</v>
          </cell>
        </row>
        <row r="123">
          <cell r="K123">
            <v>46958.97</v>
          </cell>
          <cell r="T123" t="str">
            <v>1486-717</v>
          </cell>
        </row>
        <row r="124">
          <cell r="K124">
            <v>60871.62</v>
          </cell>
          <cell r="T124">
            <v>0</v>
          </cell>
        </row>
        <row r="125">
          <cell r="K125">
            <v>71258.95</v>
          </cell>
          <cell r="T125">
            <v>0</v>
          </cell>
        </row>
        <row r="126">
          <cell r="K126">
            <v>53192.38</v>
          </cell>
          <cell r="T126">
            <v>0</v>
          </cell>
        </row>
        <row r="127">
          <cell r="K127">
            <v>11146.39</v>
          </cell>
          <cell r="T127">
            <v>0</v>
          </cell>
        </row>
        <row r="128">
          <cell r="K128">
            <v>36501.57</v>
          </cell>
          <cell r="T128">
            <v>0</v>
          </cell>
        </row>
        <row r="129">
          <cell r="K129">
            <v>48443.25</v>
          </cell>
          <cell r="T129">
            <v>0</v>
          </cell>
        </row>
        <row r="130">
          <cell r="K130">
            <v>3714.28</v>
          </cell>
          <cell r="T130">
            <v>0</v>
          </cell>
        </row>
        <row r="131">
          <cell r="K131">
            <v>19505.919999999998</v>
          </cell>
          <cell r="T131">
            <v>0</v>
          </cell>
        </row>
        <row r="132">
          <cell r="K132">
            <v>47288.09</v>
          </cell>
          <cell r="T132">
            <v>0</v>
          </cell>
        </row>
        <row r="133">
          <cell r="K133">
            <v>181344.47</v>
          </cell>
          <cell r="T133">
            <v>0</v>
          </cell>
        </row>
        <row r="134">
          <cell r="K134">
            <v>47665.279999999999</v>
          </cell>
          <cell r="T134">
            <v>0</v>
          </cell>
        </row>
        <row r="135">
          <cell r="K135">
            <v>73121.53</v>
          </cell>
          <cell r="T135">
            <v>0</v>
          </cell>
        </row>
        <row r="136">
          <cell r="K136">
            <v>46259.13</v>
          </cell>
          <cell r="T136">
            <v>0</v>
          </cell>
        </row>
        <row r="137">
          <cell r="K137">
            <v>41564.199999999997</v>
          </cell>
          <cell r="T137">
            <v>0</v>
          </cell>
        </row>
        <row r="138">
          <cell r="K138">
            <v>37531.83</v>
          </cell>
          <cell r="T138">
            <v>0</v>
          </cell>
        </row>
        <row r="139">
          <cell r="K139">
            <v>66061.279999999999</v>
          </cell>
          <cell r="T139">
            <v>0</v>
          </cell>
        </row>
        <row r="140">
          <cell r="K140">
            <v>38149.72</v>
          </cell>
          <cell r="T140">
            <v>0</v>
          </cell>
        </row>
        <row r="141">
          <cell r="K141">
            <v>52361.38</v>
          </cell>
          <cell r="T141">
            <v>0</v>
          </cell>
        </row>
        <row r="142">
          <cell r="K142">
            <v>13592.92</v>
          </cell>
          <cell r="T142">
            <v>0</v>
          </cell>
        </row>
        <row r="143">
          <cell r="K143">
            <v>13078.03</v>
          </cell>
          <cell r="T143">
            <v>0</v>
          </cell>
        </row>
        <row r="144">
          <cell r="K144">
            <v>31240.49</v>
          </cell>
          <cell r="T144">
            <v>0</v>
          </cell>
        </row>
        <row r="145">
          <cell r="K145">
            <v>32192.13</v>
          </cell>
          <cell r="T145">
            <v>0</v>
          </cell>
        </row>
        <row r="146">
          <cell r="K146">
            <v>44187.33</v>
          </cell>
          <cell r="T146">
            <v>0</v>
          </cell>
        </row>
        <row r="147">
          <cell r="K147">
            <v>25064.86</v>
          </cell>
          <cell r="T147">
            <v>0</v>
          </cell>
        </row>
        <row r="148">
          <cell r="K148">
            <v>60934.64</v>
          </cell>
          <cell r="T148">
            <v>0</v>
          </cell>
        </row>
        <row r="149">
          <cell r="K149">
            <v>30371.63</v>
          </cell>
          <cell r="T149">
            <v>0</v>
          </cell>
        </row>
        <row r="150">
          <cell r="K150">
            <v>75925.119999999995</v>
          </cell>
          <cell r="T150">
            <v>0</v>
          </cell>
        </row>
        <row r="151">
          <cell r="K151">
            <v>17130.13</v>
          </cell>
          <cell r="T151">
            <v>0</v>
          </cell>
        </row>
        <row r="152">
          <cell r="K152">
            <v>24659.77</v>
          </cell>
          <cell r="T152">
            <v>0</v>
          </cell>
        </row>
        <row r="153">
          <cell r="K153">
            <v>17950</v>
          </cell>
          <cell r="T153">
            <v>0</v>
          </cell>
        </row>
        <row r="154">
          <cell r="K154">
            <v>45614.54</v>
          </cell>
          <cell r="T154">
            <v>0</v>
          </cell>
        </row>
        <row r="155">
          <cell r="K155">
            <v>53825.56</v>
          </cell>
          <cell r="T155">
            <v>0</v>
          </cell>
        </row>
        <row r="156">
          <cell r="K156">
            <v>65803.460000000006</v>
          </cell>
          <cell r="T156">
            <v>0</v>
          </cell>
        </row>
        <row r="157">
          <cell r="K157">
            <v>39087.550000000003</v>
          </cell>
          <cell r="T157">
            <v>0</v>
          </cell>
        </row>
        <row r="158">
          <cell r="K158">
            <v>82108.36</v>
          </cell>
          <cell r="T158">
            <v>0</v>
          </cell>
        </row>
        <row r="159">
          <cell r="K159">
            <v>21469.63</v>
          </cell>
          <cell r="T159">
            <v>0</v>
          </cell>
        </row>
        <row r="160">
          <cell r="K160">
            <v>29905.45</v>
          </cell>
          <cell r="T160">
            <v>0</v>
          </cell>
        </row>
        <row r="161">
          <cell r="K161">
            <v>137916.93</v>
          </cell>
          <cell r="T161">
            <v>0</v>
          </cell>
        </row>
        <row r="162">
          <cell r="K162">
            <v>5080.59</v>
          </cell>
          <cell r="T162">
            <v>0</v>
          </cell>
        </row>
        <row r="163">
          <cell r="K163">
            <v>25776.34</v>
          </cell>
          <cell r="T163">
            <v>0</v>
          </cell>
        </row>
        <row r="164">
          <cell r="K164">
            <v>41661.870000000003</v>
          </cell>
          <cell r="T164">
            <v>0</v>
          </cell>
        </row>
        <row r="165">
          <cell r="K165">
            <v>1793.01</v>
          </cell>
          <cell r="T165">
            <v>0</v>
          </cell>
        </row>
        <row r="166">
          <cell r="K166">
            <v>23444.84</v>
          </cell>
          <cell r="T166">
            <v>0</v>
          </cell>
        </row>
        <row r="167">
          <cell r="K167">
            <v>52411.29</v>
          </cell>
          <cell r="T167">
            <v>0</v>
          </cell>
        </row>
        <row r="168">
          <cell r="K168">
            <v>34598.17</v>
          </cell>
          <cell r="T168">
            <v>0</v>
          </cell>
        </row>
        <row r="169">
          <cell r="K169">
            <v>50094.62</v>
          </cell>
          <cell r="T169">
            <v>0</v>
          </cell>
        </row>
        <row r="170">
          <cell r="K170">
            <v>21562.76</v>
          </cell>
          <cell r="T170">
            <v>0</v>
          </cell>
        </row>
        <row r="171">
          <cell r="K171">
            <v>73929.399999999994</v>
          </cell>
          <cell r="T171">
            <v>0</v>
          </cell>
        </row>
        <row r="172">
          <cell r="K172">
            <v>48769.69</v>
          </cell>
          <cell r="T172">
            <v>0</v>
          </cell>
        </row>
        <row r="173">
          <cell r="K173">
            <v>45680.56</v>
          </cell>
          <cell r="T173">
            <v>0</v>
          </cell>
        </row>
        <row r="174">
          <cell r="K174">
            <v>37068.28</v>
          </cell>
          <cell r="T174">
            <v>0</v>
          </cell>
        </row>
        <row r="175">
          <cell r="K175">
            <v>35836.68</v>
          </cell>
          <cell r="T175">
            <v>0</v>
          </cell>
        </row>
        <row r="176">
          <cell r="K176">
            <v>52028.2</v>
          </cell>
          <cell r="T176">
            <v>0</v>
          </cell>
        </row>
        <row r="177">
          <cell r="K177">
            <v>81028.91</v>
          </cell>
          <cell r="T177">
            <v>0</v>
          </cell>
        </row>
        <row r="178">
          <cell r="K178">
            <v>50755.9</v>
          </cell>
          <cell r="T178">
            <v>0</v>
          </cell>
        </row>
        <row r="179">
          <cell r="K179">
            <v>66256.83</v>
          </cell>
          <cell r="T179">
            <v>0</v>
          </cell>
        </row>
        <row r="180">
          <cell r="K180">
            <v>52956.68</v>
          </cell>
          <cell r="T180">
            <v>0</v>
          </cell>
        </row>
        <row r="181">
          <cell r="K181">
            <v>50741.33</v>
          </cell>
          <cell r="T181">
            <v>0</v>
          </cell>
        </row>
        <row r="182">
          <cell r="K182">
            <v>49067.24</v>
          </cell>
          <cell r="T182">
            <v>0</v>
          </cell>
        </row>
        <row r="183">
          <cell r="K183">
            <v>5160.26</v>
          </cell>
          <cell r="T183">
            <v>0</v>
          </cell>
        </row>
        <row r="184">
          <cell r="K184">
            <v>64991.13</v>
          </cell>
          <cell r="T184">
            <v>0</v>
          </cell>
        </row>
        <row r="185">
          <cell r="K185">
            <v>1767.2</v>
          </cell>
          <cell r="T185">
            <v>0</v>
          </cell>
        </row>
        <row r="186">
          <cell r="K186">
            <v>26602.33</v>
          </cell>
          <cell r="T186">
            <v>0</v>
          </cell>
        </row>
        <row r="187">
          <cell r="K187">
            <v>9673.44</v>
          </cell>
          <cell r="T187">
            <v>0</v>
          </cell>
        </row>
        <row r="188">
          <cell r="K188">
            <v>86537</v>
          </cell>
          <cell r="T188">
            <v>0</v>
          </cell>
        </row>
        <row r="189">
          <cell r="K189">
            <v>28207.63</v>
          </cell>
          <cell r="T189">
            <v>0</v>
          </cell>
        </row>
        <row r="190">
          <cell r="K190">
            <v>35008.089999999997</v>
          </cell>
          <cell r="T190">
            <v>0</v>
          </cell>
        </row>
        <row r="191">
          <cell r="K191">
            <v>24670.23</v>
          </cell>
          <cell r="T191">
            <v>0</v>
          </cell>
        </row>
        <row r="192">
          <cell r="K192">
            <v>3610.71</v>
          </cell>
          <cell r="T192">
            <v>0</v>
          </cell>
        </row>
        <row r="193">
          <cell r="K193">
            <v>69543.03</v>
          </cell>
          <cell r="T193">
            <v>0</v>
          </cell>
        </row>
        <row r="194">
          <cell r="K194">
            <v>7810.33</v>
          </cell>
          <cell r="T194">
            <v>0</v>
          </cell>
        </row>
        <row r="195">
          <cell r="K195">
            <v>46684.17</v>
          </cell>
          <cell r="T195">
            <v>0</v>
          </cell>
        </row>
        <row r="196">
          <cell r="K196">
            <v>8909.2800000000007</v>
          </cell>
          <cell r="T196">
            <v>0</v>
          </cell>
        </row>
        <row r="197">
          <cell r="K197">
            <v>106691.25</v>
          </cell>
          <cell r="T197">
            <v>0</v>
          </cell>
        </row>
        <row r="198">
          <cell r="K198">
            <v>48761.84</v>
          </cell>
          <cell r="T198">
            <v>0</v>
          </cell>
        </row>
        <row r="199">
          <cell r="K199">
            <v>35791.660000000003</v>
          </cell>
          <cell r="T199">
            <v>0</v>
          </cell>
        </row>
        <row r="200">
          <cell r="K200">
            <v>29809.78</v>
          </cell>
          <cell r="T200">
            <v>0</v>
          </cell>
        </row>
        <row r="201">
          <cell r="K201">
            <v>37555.69</v>
          </cell>
          <cell r="T201">
            <v>0</v>
          </cell>
        </row>
        <row r="202">
          <cell r="K202">
            <v>34164.93</v>
          </cell>
          <cell r="T202">
            <v>0</v>
          </cell>
        </row>
        <row r="203">
          <cell r="K203">
            <v>20709.560000000001</v>
          </cell>
          <cell r="T203">
            <v>0</v>
          </cell>
        </row>
        <row r="204">
          <cell r="K204">
            <v>9080.0300000000007</v>
          </cell>
          <cell r="T204">
            <v>0</v>
          </cell>
        </row>
        <row r="205">
          <cell r="K205">
            <v>36261.919999999998</v>
          </cell>
          <cell r="T205">
            <v>0</v>
          </cell>
        </row>
        <row r="206">
          <cell r="K206">
            <v>24386.87</v>
          </cell>
          <cell r="T206">
            <v>0</v>
          </cell>
        </row>
        <row r="207">
          <cell r="K207">
            <v>82231.91</v>
          </cell>
          <cell r="T207">
            <v>0</v>
          </cell>
        </row>
        <row r="208">
          <cell r="K208">
            <v>6136.46</v>
          </cell>
          <cell r="T208">
            <v>0</v>
          </cell>
        </row>
        <row r="209">
          <cell r="K209">
            <v>10876</v>
          </cell>
          <cell r="T209">
            <v>0</v>
          </cell>
        </row>
        <row r="210">
          <cell r="K210">
            <v>4453.95</v>
          </cell>
          <cell r="T210">
            <v>0</v>
          </cell>
        </row>
        <row r="211">
          <cell r="K211">
            <v>76071.58</v>
          </cell>
          <cell r="T211">
            <v>0</v>
          </cell>
        </row>
        <row r="212">
          <cell r="K212">
            <v>71329.02</v>
          </cell>
          <cell r="T212">
            <v>0</v>
          </cell>
        </row>
        <row r="213">
          <cell r="K213">
            <v>25365.66</v>
          </cell>
          <cell r="T213">
            <v>0</v>
          </cell>
        </row>
        <row r="214">
          <cell r="K214">
            <v>15078.22</v>
          </cell>
          <cell r="T214">
            <v>0</v>
          </cell>
        </row>
        <row r="215">
          <cell r="K215">
            <v>4345.4799999999996</v>
          </cell>
          <cell r="T215">
            <v>0</v>
          </cell>
        </row>
        <row r="216">
          <cell r="K216">
            <v>41658.620000000003</v>
          </cell>
          <cell r="T216">
            <v>0</v>
          </cell>
        </row>
        <row r="217">
          <cell r="K217">
            <v>3031.82</v>
          </cell>
          <cell r="T217">
            <v>0</v>
          </cell>
        </row>
        <row r="218">
          <cell r="K218">
            <v>55456.83</v>
          </cell>
          <cell r="T218">
            <v>0</v>
          </cell>
        </row>
        <row r="219">
          <cell r="K219">
            <v>67149.45</v>
          </cell>
          <cell r="T219">
            <v>0</v>
          </cell>
        </row>
        <row r="220">
          <cell r="K220">
            <v>3186.67</v>
          </cell>
          <cell r="T220">
            <v>0</v>
          </cell>
        </row>
        <row r="221">
          <cell r="K221">
            <v>1904.35</v>
          </cell>
          <cell r="T221">
            <v>0</v>
          </cell>
        </row>
        <row r="222">
          <cell r="K222">
            <v>37878.39</v>
          </cell>
          <cell r="T222">
            <v>0</v>
          </cell>
        </row>
        <row r="223">
          <cell r="K223">
            <v>22723.48</v>
          </cell>
          <cell r="T223">
            <v>0</v>
          </cell>
        </row>
        <row r="224">
          <cell r="K224">
            <v>17036.689999999999</v>
          </cell>
          <cell r="T224">
            <v>0</v>
          </cell>
        </row>
        <row r="225">
          <cell r="K225">
            <v>36717.24</v>
          </cell>
          <cell r="T225">
            <v>0</v>
          </cell>
        </row>
        <row r="226">
          <cell r="K226">
            <v>43762.879999999997</v>
          </cell>
          <cell r="T226" t="str">
            <v>41238-26593</v>
          </cell>
        </row>
        <row r="227">
          <cell r="K227">
            <v>11735.79</v>
          </cell>
          <cell r="T227" t="str">
            <v>1486-717</v>
          </cell>
        </row>
        <row r="228">
          <cell r="K228">
            <v>14019.6</v>
          </cell>
          <cell r="T228">
            <v>0</v>
          </cell>
        </row>
        <row r="229">
          <cell r="K229">
            <v>68966.720000000001</v>
          </cell>
          <cell r="T229">
            <v>0</v>
          </cell>
        </row>
        <row r="230">
          <cell r="K230">
            <v>50747.93</v>
          </cell>
          <cell r="T230">
            <v>0</v>
          </cell>
        </row>
        <row r="231">
          <cell r="K231">
            <v>23356.35</v>
          </cell>
          <cell r="T231">
            <v>0</v>
          </cell>
        </row>
        <row r="232">
          <cell r="K232">
            <v>93566.5</v>
          </cell>
          <cell r="T232">
            <v>0</v>
          </cell>
        </row>
        <row r="233">
          <cell r="K233">
            <v>11917.43</v>
          </cell>
          <cell r="T233">
            <v>0</v>
          </cell>
        </row>
        <row r="234">
          <cell r="K234">
            <v>12866.01</v>
          </cell>
          <cell r="T234">
            <v>0</v>
          </cell>
        </row>
        <row r="235">
          <cell r="K235">
            <v>115656.6</v>
          </cell>
          <cell r="T235">
            <v>0</v>
          </cell>
        </row>
        <row r="236">
          <cell r="K236">
            <v>96444.47</v>
          </cell>
          <cell r="T236">
            <v>0</v>
          </cell>
        </row>
        <row r="237">
          <cell r="K237">
            <v>148586.81</v>
          </cell>
          <cell r="T237">
            <v>0</v>
          </cell>
        </row>
        <row r="238">
          <cell r="K238">
            <v>30360.59</v>
          </cell>
          <cell r="T238">
            <v>0</v>
          </cell>
        </row>
        <row r="239">
          <cell r="K239">
            <v>7975.34</v>
          </cell>
          <cell r="T239">
            <v>0</v>
          </cell>
        </row>
        <row r="240">
          <cell r="K240">
            <v>5414.14</v>
          </cell>
          <cell r="T240">
            <v>0</v>
          </cell>
        </row>
        <row r="241">
          <cell r="K241">
            <v>104051.65</v>
          </cell>
          <cell r="T241">
            <v>0</v>
          </cell>
        </row>
        <row r="242">
          <cell r="K242">
            <v>28856.79</v>
          </cell>
          <cell r="T242">
            <v>0</v>
          </cell>
        </row>
        <row r="243">
          <cell r="K243">
            <v>39911.25</v>
          </cell>
          <cell r="T243">
            <v>0</v>
          </cell>
        </row>
        <row r="244">
          <cell r="K244">
            <v>5473.75</v>
          </cell>
          <cell r="T244">
            <v>0</v>
          </cell>
        </row>
        <row r="245">
          <cell r="K245">
            <v>15153.58</v>
          </cell>
          <cell r="T245">
            <v>0</v>
          </cell>
        </row>
        <row r="246">
          <cell r="K246">
            <v>16814.91</v>
          </cell>
          <cell r="T246">
            <v>0</v>
          </cell>
        </row>
        <row r="247">
          <cell r="K247">
            <v>39772.04</v>
          </cell>
          <cell r="T247">
            <v>0</v>
          </cell>
        </row>
        <row r="248">
          <cell r="K248">
            <v>10017.530000000001</v>
          </cell>
          <cell r="T248">
            <v>0</v>
          </cell>
        </row>
        <row r="249">
          <cell r="K249">
            <v>11496.05</v>
          </cell>
          <cell r="T249">
            <v>0</v>
          </cell>
        </row>
        <row r="250">
          <cell r="K250">
            <v>2585.92</v>
          </cell>
          <cell r="T250">
            <v>0</v>
          </cell>
        </row>
        <row r="251">
          <cell r="K251">
            <v>14119.1</v>
          </cell>
          <cell r="T251">
            <v>0</v>
          </cell>
        </row>
        <row r="252">
          <cell r="K252">
            <v>24763.71</v>
          </cell>
          <cell r="T252">
            <v>0</v>
          </cell>
        </row>
        <row r="253">
          <cell r="K253">
            <v>21665.7</v>
          </cell>
          <cell r="T253">
            <v>0</v>
          </cell>
        </row>
        <row r="254">
          <cell r="K254">
            <v>70434.34</v>
          </cell>
          <cell r="T254">
            <v>0</v>
          </cell>
        </row>
        <row r="255">
          <cell r="K255">
            <v>33043.31</v>
          </cell>
          <cell r="T255">
            <v>0</v>
          </cell>
        </row>
        <row r="256">
          <cell r="K256">
            <v>531.34</v>
          </cell>
          <cell r="T256">
            <v>0</v>
          </cell>
        </row>
        <row r="257">
          <cell r="K257">
            <v>8251.9599999999991</v>
          </cell>
          <cell r="T257">
            <v>0</v>
          </cell>
        </row>
        <row r="258">
          <cell r="K258">
            <v>61354.22</v>
          </cell>
          <cell r="T258">
            <v>0</v>
          </cell>
        </row>
        <row r="259">
          <cell r="K259">
            <v>133281.85999999999</v>
          </cell>
          <cell r="T259">
            <v>0</v>
          </cell>
        </row>
        <row r="260">
          <cell r="K260">
            <v>20697.810000000001</v>
          </cell>
          <cell r="T260">
            <v>0</v>
          </cell>
        </row>
        <row r="261">
          <cell r="K261">
            <v>6923.83</v>
          </cell>
          <cell r="T261">
            <v>0</v>
          </cell>
        </row>
        <row r="262">
          <cell r="K262">
            <v>60896.78</v>
          </cell>
          <cell r="T262">
            <v>0</v>
          </cell>
        </row>
        <row r="263">
          <cell r="K263">
            <v>10192.06</v>
          </cell>
          <cell r="T263">
            <v>0</v>
          </cell>
        </row>
        <row r="264">
          <cell r="K264">
            <v>55176</v>
          </cell>
          <cell r="T264">
            <v>0</v>
          </cell>
        </row>
        <row r="265">
          <cell r="K265">
            <v>39084.089999999997</v>
          </cell>
          <cell r="T265">
            <v>0</v>
          </cell>
        </row>
        <row r="266">
          <cell r="K266">
            <v>46448.58</v>
          </cell>
          <cell r="T266">
            <v>0</v>
          </cell>
        </row>
        <row r="267">
          <cell r="K267">
            <v>2343.3000000000002</v>
          </cell>
          <cell r="T267">
            <v>0</v>
          </cell>
        </row>
        <row r="268">
          <cell r="K268">
            <v>1983.26</v>
          </cell>
          <cell r="T268">
            <v>0</v>
          </cell>
        </row>
        <row r="269">
          <cell r="K269">
            <v>30473.439999999999</v>
          </cell>
          <cell r="T269">
            <v>0</v>
          </cell>
        </row>
        <row r="270">
          <cell r="K270">
            <v>38754.69</v>
          </cell>
          <cell r="T270">
            <v>0</v>
          </cell>
        </row>
        <row r="271">
          <cell r="K271">
            <v>16458.18</v>
          </cell>
          <cell r="T271">
            <v>0</v>
          </cell>
        </row>
        <row r="272">
          <cell r="K272">
            <v>81696.600000000006</v>
          </cell>
          <cell r="T272">
            <v>0</v>
          </cell>
        </row>
        <row r="273">
          <cell r="K273">
            <v>95107.32</v>
          </cell>
          <cell r="T273">
            <v>0</v>
          </cell>
        </row>
        <row r="274">
          <cell r="K274">
            <v>2703.55</v>
          </cell>
          <cell r="T274">
            <v>0</v>
          </cell>
        </row>
        <row r="275">
          <cell r="K275">
            <v>32342.51</v>
          </cell>
          <cell r="T275">
            <v>0</v>
          </cell>
        </row>
        <row r="276">
          <cell r="K276">
            <v>91950</v>
          </cell>
          <cell r="T276">
            <v>0</v>
          </cell>
        </row>
        <row r="277">
          <cell r="K277">
            <v>55573.96</v>
          </cell>
          <cell r="T277">
            <v>0</v>
          </cell>
        </row>
        <row r="278">
          <cell r="K278">
            <v>33021.040000000001</v>
          </cell>
          <cell r="T278">
            <v>0</v>
          </cell>
        </row>
        <row r="279">
          <cell r="K279">
            <v>62727.47</v>
          </cell>
          <cell r="T279">
            <v>0</v>
          </cell>
        </row>
        <row r="280">
          <cell r="K280">
            <v>36990.68</v>
          </cell>
          <cell r="T280">
            <v>0</v>
          </cell>
        </row>
        <row r="281">
          <cell r="K281">
            <v>25230.560000000001</v>
          </cell>
          <cell r="T281">
            <v>0</v>
          </cell>
        </row>
        <row r="282">
          <cell r="K282">
            <v>47616.62</v>
          </cell>
          <cell r="T282">
            <v>0</v>
          </cell>
        </row>
        <row r="283">
          <cell r="K283">
            <v>19193.759999999998</v>
          </cell>
          <cell r="T283">
            <v>0</v>
          </cell>
        </row>
        <row r="284">
          <cell r="K284">
            <v>71474.559999999998</v>
          </cell>
          <cell r="T284">
            <v>0</v>
          </cell>
        </row>
        <row r="285">
          <cell r="K285">
            <v>127370.82</v>
          </cell>
          <cell r="T285">
            <v>0</v>
          </cell>
        </row>
        <row r="286">
          <cell r="K286">
            <v>29420.240000000002</v>
          </cell>
          <cell r="T286">
            <v>0</v>
          </cell>
        </row>
        <row r="287">
          <cell r="K287">
            <v>43198.98</v>
          </cell>
          <cell r="T287">
            <v>0</v>
          </cell>
        </row>
        <row r="288">
          <cell r="K288">
            <v>66314.84</v>
          </cell>
          <cell r="T288">
            <v>0</v>
          </cell>
        </row>
        <row r="289">
          <cell r="K289">
            <v>7574.78</v>
          </cell>
          <cell r="T289">
            <v>0</v>
          </cell>
        </row>
        <row r="290">
          <cell r="K290">
            <v>54893.63</v>
          </cell>
          <cell r="T290">
            <v>0</v>
          </cell>
        </row>
        <row r="291">
          <cell r="K291">
            <v>58240.08</v>
          </cell>
          <cell r="T291">
            <v>0</v>
          </cell>
        </row>
        <row r="292">
          <cell r="K292">
            <v>179507.41</v>
          </cell>
          <cell r="T292">
            <v>0</v>
          </cell>
        </row>
        <row r="293">
          <cell r="K293">
            <v>11013.04</v>
          </cell>
          <cell r="T293">
            <v>0</v>
          </cell>
        </row>
        <row r="294">
          <cell r="K294">
            <v>57965.88</v>
          </cell>
          <cell r="T294">
            <v>0</v>
          </cell>
        </row>
        <row r="295">
          <cell r="K295">
            <v>26755.4</v>
          </cell>
          <cell r="T295">
            <v>0</v>
          </cell>
        </row>
        <row r="296">
          <cell r="K296">
            <v>11671.64</v>
          </cell>
          <cell r="T296">
            <v>0</v>
          </cell>
        </row>
        <row r="297">
          <cell r="K297">
            <v>57862.5</v>
          </cell>
          <cell r="T297">
            <v>0</v>
          </cell>
        </row>
        <row r="298">
          <cell r="K298">
            <v>51337.83</v>
          </cell>
          <cell r="T298">
            <v>0</v>
          </cell>
        </row>
        <row r="299">
          <cell r="K299">
            <v>185816.39</v>
          </cell>
          <cell r="T299">
            <v>0</v>
          </cell>
        </row>
        <row r="300">
          <cell r="K300">
            <v>41687.599999999999</v>
          </cell>
          <cell r="T300">
            <v>0</v>
          </cell>
        </row>
        <row r="301">
          <cell r="K301">
            <v>14988.42</v>
          </cell>
          <cell r="T301">
            <v>0</v>
          </cell>
        </row>
        <row r="302">
          <cell r="K302">
            <v>17374.21</v>
          </cell>
          <cell r="T302">
            <v>0</v>
          </cell>
        </row>
        <row r="303">
          <cell r="K303">
            <v>33374.089999999997</v>
          </cell>
          <cell r="T303">
            <v>0</v>
          </cell>
        </row>
        <row r="304">
          <cell r="K304">
            <v>2746</v>
          </cell>
          <cell r="T304">
            <v>0</v>
          </cell>
        </row>
        <row r="305">
          <cell r="K305">
            <v>38494.04</v>
          </cell>
          <cell r="T305">
            <v>0</v>
          </cell>
        </row>
        <row r="306">
          <cell r="K306">
            <v>171149.86</v>
          </cell>
          <cell r="T306">
            <v>0</v>
          </cell>
        </row>
        <row r="307">
          <cell r="K307">
            <v>94710.91</v>
          </cell>
          <cell r="T307">
            <v>0</v>
          </cell>
        </row>
        <row r="308">
          <cell r="K308">
            <v>37209.019999999997</v>
          </cell>
          <cell r="T308">
            <v>0</v>
          </cell>
        </row>
        <row r="309">
          <cell r="K309">
            <v>50174.41</v>
          </cell>
          <cell r="T309">
            <v>0</v>
          </cell>
        </row>
        <row r="310">
          <cell r="K310">
            <v>38575.19</v>
          </cell>
          <cell r="T310">
            <v>0</v>
          </cell>
        </row>
        <row r="311">
          <cell r="K311">
            <v>72839.83</v>
          </cell>
          <cell r="T311">
            <v>0</v>
          </cell>
        </row>
        <row r="312">
          <cell r="K312">
            <v>119259.94</v>
          </cell>
          <cell r="T312">
            <v>0</v>
          </cell>
        </row>
        <row r="313">
          <cell r="K313">
            <v>31660.84</v>
          </cell>
          <cell r="T313">
            <v>0</v>
          </cell>
        </row>
        <row r="314">
          <cell r="K314">
            <v>83598.03</v>
          </cell>
          <cell r="T314">
            <v>0</v>
          </cell>
        </row>
        <row r="315">
          <cell r="K315">
            <v>65586.8</v>
          </cell>
          <cell r="T315">
            <v>0</v>
          </cell>
        </row>
        <row r="316">
          <cell r="K316">
            <v>135924.57999999999</v>
          </cell>
          <cell r="T316">
            <v>0</v>
          </cell>
        </row>
        <row r="317">
          <cell r="K317">
            <v>8758.92</v>
          </cell>
          <cell r="T317">
            <v>0</v>
          </cell>
        </row>
        <row r="318">
          <cell r="K318">
            <v>56607.31</v>
          </cell>
          <cell r="T318">
            <v>0</v>
          </cell>
        </row>
        <row r="319">
          <cell r="K319">
            <v>68939.64</v>
          </cell>
          <cell r="T319">
            <v>0</v>
          </cell>
        </row>
        <row r="320">
          <cell r="K320">
            <v>36767.81</v>
          </cell>
          <cell r="T320">
            <v>0</v>
          </cell>
        </row>
        <row r="321">
          <cell r="K321">
            <v>18383.900000000001</v>
          </cell>
          <cell r="T321">
            <v>0</v>
          </cell>
        </row>
        <row r="322">
          <cell r="K322">
            <v>257374.66</v>
          </cell>
          <cell r="T322">
            <v>0</v>
          </cell>
        </row>
        <row r="323">
          <cell r="K323">
            <v>2990.45</v>
          </cell>
          <cell r="T323">
            <v>0</v>
          </cell>
        </row>
        <row r="324">
          <cell r="K324">
            <v>2508.0700000000002</v>
          </cell>
          <cell r="T324">
            <v>0</v>
          </cell>
        </row>
        <row r="325">
          <cell r="K325">
            <v>34057.15</v>
          </cell>
          <cell r="T325">
            <v>0</v>
          </cell>
        </row>
        <row r="326">
          <cell r="K326">
            <v>15310.56</v>
          </cell>
          <cell r="T326">
            <v>0</v>
          </cell>
        </row>
        <row r="327">
          <cell r="K327">
            <v>45269.01</v>
          </cell>
          <cell r="T327">
            <v>0</v>
          </cell>
        </row>
        <row r="328">
          <cell r="K328">
            <v>28251.88</v>
          </cell>
          <cell r="T328">
            <v>0</v>
          </cell>
        </row>
        <row r="329">
          <cell r="K329">
            <v>40843.07</v>
          </cell>
          <cell r="T329">
            <v>0</v>
          </cell>
        </row>
        <row r="330">
          <cell r="K330">
            <v>23939.84</v>
          </cell>
          <cell r="T330">
            <v>0</v>
          </cell>
        </row>
        <row r="331">
          <cell r="K331">
            <v>8232.0499999999993</v>
          </cell>
          <cell r="T331">
            <v>0</v>
          </cell>
        </row>
        <row r="332">
          <cell r="K332">
            <v>50515.64</v>
          </cell>
          <cell r="T332">
            <v>0</v>
          </cell>
        </row>
        <row r="333">
          <cell r="K333">
            <v>59831.23</v>
          </cell>
          <cell r="T333">
            <v>0</v>
          </cell>
        </row>
        <row r="334">
          <cell r="K334">
            <v>37371.94</v>
          </cell>
          <cell r="T334">
            <v>0</v>
          </cell>
        </row>
        <row r="335">
          <cell r="K335">
            <v>46984.33</v>
          </cell>
          <cell r="T335">
            <v>0</v>
          </cell>
        </row>
        <row r="336">
          <cell r="K336">
            <v>73136.78</v>
          </cell>
          <cell r="T336">
            <v>0</v>
          </cell>
        </row>
        <row r="337">
          <cell r="K337">
            <v>91001.05</v>
          </cell>
          <cell r="T337">
            <v>0</v>
          </cell>
        </row>
        <row r="338">
          <cell r="K338">
            <v>0.01</v>
          </cell>
          <cell r="T338">
            <v>0</v>
          </cell>
        </row>
        <row r="339">
          <cell r="K339">
            <v>131256.57</v>
          </cell>
          <cell r="T339">
            <v>0</v>
          </cell>
        </row>
        <row r="340">
          <cell r="K340">
            <v>64364.2</v>
          </cell>
          <cell r="T340">
            <v>0</v>
          </cell>
        </row>
        <row r="341">
          <cell r="K341">
            <v>23940.58</v>
          </cell>
          <cell r="T341">
            <v>0</v>
          </cell>
        </row>
        <row r="342">
          <cell r="K342">
            <v>11296.35</v>
          </cell>
          <cell r="T342">
            <v>0</v>
          </cell>
        </row>
        <row r="343">
          <cell r="K343">
            <v>17676.400000000001</v>
          </cell>
          <cell r="T343">
            <v>0</v>
          </cell>
        </row>
        <row r="344">
          <cell r="K344">
            <v>24314.62</v>
          </cell>
          <cell r="T344">
            <v>0</v>
          </cell>
        </row>
        <row r="345">
          <cell r="K345">
            <v>35762.339999999997</v>
          </cell>
          <cell r="T345">
            <v>0</v>
          </cell>
        </row>
        <row r="346">
          <cell r="K346">
            <v>42292.87</v>
          </cell>
          <cell r="T346">
            <v>0</v>
          </cell>
        </row>
        <row r="347">
          <cell r="K347">
            <v>26395.47</v>
          </cell>
          <cell r="T347">
            <v>0</v>
          </cell>
        </row>
        <row r="348">
          <cell r="K348">
            <v>19201.78</v>
          </cell>
          <cell r="T348">
            <v>0</v>
          </cell>
        </row>
        <row r="349">
          <cell r="K349">
            <v>46574.61</v>
          </cell>
          <cell r="T349">
            <v>0</v>
          </cell>
        </row>
        <row r="350">
          <cell r="K350">
            <v>94255.57</v>
          </cell>
          <cell r="T350">
            <v>0</v>
          </cell>
        </row>
        <row r="351">
          <cell r="K351">
            <v>63222.07</v>
          </cell>
          <cell r="T351">
            <v>0</v>
          </cell>
        </row>
        <row r="352">
          <cell r="K352">
            <v>14050.28</v>
          </cell>
          <cell r="T352">
            <v>0</v>
          </cell>
        </row>
        <row r="353">
          <cell r="K353">
            <v>61265.2</v>
          </cell>
          <cell r="T353">
            <v>0</v>
          </cell>
        </row>
        <row r="354">
          <cell r="K354">
            <v>28519.77</v>
          </cell>
          <cell r="T354">
            <v>0</v>
          </cell>
        </row>
        <row r="355">
          <cell r="K355">
            <v>20733.45</v>
          </cell>
          <cell r="T355">
            <v>0</v>
          </cell>
        </row>
        <row r="356">
          <cell r="K356">
            <v>30449.03</v>
          </cell>
          <cell r="T356">
            <v>0</v>
          </cell>
        </row>
        <row r="357">
          <cell r="K357">
            <v>54408.14</v>
          </cell>
          <cell r="T357">
            <v>0</v>
          </cell>
        </row>
        <row r="358">
          <cell r="K358">
            <v>37185.050000000003</v>
          </cell>
          <cell r="T358">
            <v>0</v>
          </cell>
        </row>
        <row r="359">
          <cell r="K359">
            <v>16057.48</v>
          </cell>
          <cell r="T359">
            <v>0</v>
          </cell>
        </row>
        <row r="360">
          <cell r="K360">
            <v>6881.78</v>
          </cell>
          <cell r="T360">
            <v>0</v>
          </cell>
        </row>
        <row r="361">
          <cell r="K361">
            <v>2532.7199999999998</v>
          </cell>
          <cell r="T361">
            <v>0</v>
          </cell>
        </row>
        <row r="362">
          <cell r="T362">
            <v>0</v>
          </cell>
        </row>
        <row r="363">
          <cell r="K363">
            <v>58694.76</v>
          </cell>
          <cell r="T363">
            <v>0</v>
          </cell>
        </row>
        <row r="364">
          <cell r="T364">
            <v>0</v>
          </cell>
        </row>
        <row r="365">
          <cell r="T365">
            <v>0</v>
          </cell>
        </row>
        <row r="366">
          <cell r="T366">
            <v>0</v>
          </cell>
        </row>
        <row r="367">
          <cell r="T367">
            <v>0</v>
          </cell>
        </row>
        <row r="368">
          <cell r="T368">
            <v>0</v>
          </cell>
        </row>
        <row r="369">
          <cell r="T369">
            <v>0</v>
          </cell>
        </row>
        <row r="370">
          <cell r="T370">
            <v>0</v>
          </cell>
        </row>
        <row r="371">
          <cell r="T371">
            <v>0</v>
          </cell>
        </row>
        <row r="372">
          <cell r="T372">
            <v>0</v>
          </cell>
        </row>
        <row r="373">
          <cell r="T373">
            <v>0</v>
          </cell>
        </row>
        <row r="374">
          <cell r="T374">
            <v>0</v>
          </cell>
        </row>
        <row r="375">
          <cell r="T375">
            <v>0</v>
          </cell>
        </row>
        <row r="376">
          <cell r="T376">
            <v>0</v>
          </cell>
        </row>
        <row r="377">
          <cell r="T377">
            <v>0</v>
          </cell>
        </row>
        <row r="378">
          <cell r="T378">
            <v>0</v>
          </cell>
        </row>
        <row r="379">
          <cell r="T379">
            <v>0</v>
          </cell>
        </row>
        <row r="380">
          <cell r="T380">
            <v>0</v>
          </cell>
        </row>
        <row r="381">
          <cell r="T381">
            <v>0</v>
          </cell>
        </row>
        <row r="382">
          <cell r="T382">
            <v>0</v>
          </cell>
        </row>
        <row r="383">
          <cell r="T383">
            <v>0</v>
          </cell>
        </row>
        <row r="384">
          <cell r="T384">
            <v>0</v>
          </cell>
        </row>
        <row r="385">
          <cell r="T385">
            <v>0</v>
          </cell>
        </row>
        <row r="386">
          <cell r="T386">
            <v>0</v>
          </cell>
        </row>
        <row r="387">
          <cell r="T387">
            <v>0</v>
          </cell>
        </row>
        <row r="388">
          <cell r="T388">
            <v>0</v>
          </cell>
        </row>
        <row r="389">
          <cell r="T389">
            <v>0</v>
          </cell>
        </row>
        <row r="390">
          <cell r="T390">
            <v>0</v>
          </cell>
        </row>
        <row r="391">
          <cell r="T391">
            <v>0</v>
          </cell>
        </row>
        <row r="392">
          <cell r="T392">
            <v>0</v>
          </cell>
        </row>
        <row r="393">
          <cell r="T393">
            <v>0</v>
          </cell>
        </row>
        <row r="394">
          <cell r="T394">
            <v>0</v>
          </cell>
        </row>
        <row r="395">
          <cell r="T395">
            <v>0</v>
          </cell>
        </row>
        <row r="396">
          <cell r="T396">
            <v>0</v>
          </cell>
        </row>
        <row r="397">
          <cell r="T397">
            <v>0</v>
          </cell>
        </row>
        <row r="398">
          <cell r="T398">
            <v>0</v>
          </cell>
        </row>
        <row r="399">
          <cell r="T399">
            <v>0</v>
          </cell>
        </row>
        <row r="400">
          <cell r="T400">
            <v>0</v>
          </cell>
        </row>
        <row r="401">
          <cell r="T401">
            <v>0</v>
          </cell>
        </row>
        <row r="402">
          <cell r="T402">
            <v>0</v>
          </cell>
        </row>
        <row r="403">
          <cell r="T403">
            <v>0</v>
          </cell>
        </row>
        <row r="404">
          <cell r="T404">
            <v>0</v>
          </cell>
        </row>
        <row r="405">
          <cell r="T405">
            <v>0</v>
          </cell>
        </row>
        <row r="406">
          <cell r="T406">
            <v>0</v>
          </cell>
        </row>
        <row r="407">
          <cell r="T407">
            <v>0</v>
          </cell>
        </row>
        <row r="408">
          <cell r="T408">
            <v>0</v>
          </cell>
        </row>
        <row r="409">
          <cell r="T409">
            <v>0</v>
          </cell>
        </row>
        <row r="410">
          <cell r="T410">
            <v>0</v>
          </cell>
        </row>
        <row r="411">
          <cell r="T411">
            <v>0</v>
          </cell>
        </row>
        <row r="412">
          <cell r="T412">
            <v>0</v>
          </cell>
        </row>
        <row r="413">
          <cell r="T413">
            <v>0</v>
          </cell>
        </row>
        <row r="414">
          <cell r="T414">
            <v>0</v>
          </cell>
        </row>
        <row r="415">
          <cell r="T415">
            <v>0</v>
          </cell>
        </row>
        <row r="416">
          <cell r="T416">
            <v>0</v>
          </cell>
        </row>
        <row r="417">
          <cell r="T417">
            <v>0</v>
          </cell>
        </row>
        <row r="418">
          <cell r="T418">
            <v>0</v>
          </cell>
        </row>
        <row r="419">
          <cell r="T419">
            <v>0</v>
          </cell>
        </row>
        <row r="420">
          <cell r="T420">
            <v>0</v>
          </cell>
        </row>
        <row r="421">
          <cell r="T421">
            <v>0</v>
          </cell>
        </row>
        <row r="422">
          <cell r="T422">
            <v>0</v>
          </cell>
        </row>
        <row r="423">
          <cell r="T423">
            <v>0</v>
          </cell>
        </row>
        <row r="424">
          <cell r="T424">
            <v>0</v>
          </cell>
        </row>
        <row r="425">
          <cell r="T425">
            <v>0</v>
          </cell>
        </row>
        <row r="426">
          <cell r="T426">
            <v>0</v>
          </cell>
        </row>
        <row r="427">
          <cell r="T427">
            <v>0</v>
          </cell>
        </row>
        <row r="428">
          <cell r="T428">
            <v>0</v>
          </cell>
        </row>
        <row r="429">
          <cell r="T429">
            <v>0</v>
          </cell>
        </row>
        <row r="430">
          <cell r="T430">
            <v>0</v>
          </cell>
        </row>
        <row r="431">
          <cell r="T431">
            <v>0</v>
          </cell>
        </row>
        <row r="432">
          <cell r="T432">
            <v>0</v>
          </cell>
        </row>
        <row r="433">
          <cell r="T433">
            <v>0</v>
          </cell>
        </row>
        <row r="434">
          <cell r="T434">
            <v>0</v>
          </cell>
        </row>
        <row r="435">
          <cell r="T435">
            <v>0</v>
          </cell>
        </row>
        <row r="436">
          <cell r="T436">
            <v>0</v>
          </cell>
        </row>
        <row r="437">
          <cell r="T437">
            <v>0</v>
          </cell>
        </row>
        <row r="438">
          <cell r="T438">
            <v>0</v>
          </cell>
        </row>
        <row r="439">
          <cell r="T439">
            <v>0</v>
          </cell>
        </row>
        <row r="440">
          <cell r="T440">
            <v>0</v>
          </cell>
        </row>
        <row r="441">
          <cell r="T441">
            <v>0</v>
          </cell>
        </row>
        <row r="442">
          <cell r="T442">
            <v>0</v>
          </cell>
        </row>
        <row r="443">
          <cell r="T443">
            <v>0</v>
          </cell>
        </row>
        <row r="444">
          <cell r="T444">
            <v>0</v>
          </cell>
        </row>
        <row r="445">
          <cell r="T445">
            <v>0</v>
          </cell>
        </row>
        <row r="446">
          <cell r="T446">
            <v>0</v>
          </cell>
        </row>
        <row r="447">
          <cell r="T447">
            <v>0</v>
          </cell>
        </row>
        <row r="448">
          <cell r="T448">
            <v>0</v>
          </cell>
        </row>
        <row r="449">
          <cell r="T449">
            <v>0</v>
          </cell>
        </row>
        <row r="450">
          <cell r="T450">
            <v>0</v>
          </cell>
        </row>
        <row r="451">
          <cell r="T451">
            <v>0</v>
          </cell>
        </row>
        <row r="452">
          <cell r="T452">
            <v>0</v>
          </cell>
        </row>
        <row r="453">
          <cell r="T453">
            <v>0</v>
          </cell>
        </row>
        <row r="454">
          <cell r="T454">
            <v>0</v>
          </cell>
        </row>
        <row r="455">
          <cell r="T455">
            <v>0</v>
          </cell>
        </row>
        <row r="456">
          <cell r="T456">
            <v>0</v>
          </cell>
        </row>
        <row r="457">
          <cell r="T457">
            <v>0</v>
          </cell>
        </row>
        <row r="458">
          <cell r="T458">
            <v>0</v>
          </cell>
        </row>
        <row r="459">
          <cell r="T459">
            <v>0</v>
          </cell>
        </row>
        <row r="460">
          <cell r="T460">
            <v>0</v>
          </cell>
        </row>
        <row r="461">
          <cell r="T461">
            <v>0</v>
          </cell>
        </row>
        <row r="462">
          <cell r="T462">
            <v>0</v>
          </cell>
        </row>
        <row r="463">
          <cell r="T463">
            <v>0</v>
          </cell>
        </row>
        <row r="464">
          <cell r="T464">
            <v>0</v>
          </cell>
        </row>
        <row r="465">
          <cell r="T465">
            <v>0</v>
          </cell>
        </row>
        <row r="466">
          <cell r="T466">
            <v>0</v>
          </cell>
        </row>
        <row r="467">
          <cell r="T467">
            <v>0</v>
          </cell>
        </row>
        <row r="468">
          <cell r="T468">
            <v>0</v>
          </cell>
        </row>
        <row r="469">
          <cell r="T469">
            <v>0</v>
          </cell>
        </row>
        <row r="470">
          <cell r="T470">
            <v>0</v>
          </cell>
        </row>
        <row r="471">
          <cell r="T471">
            <v>0</v>
          </cell>
        </row>
        <row r="472">
          <cell r="T472">
            <v>0</v>
          </cell>
        </row>
        <row r="473">
          <cell r="T473">
            <v>0</v>
          </cell>
        </row>
        <row r="474">
          <cell r="T474">
            <v>0</v>
          </cell>
        </row>
        <row r="475">
          <cell r="T475">
            <v>0</v>
          </cell>
        </row>
        <row r="476">
          <cell r="T476">
            <v>0</v>
          </cell>
        </row>
        <row r="477">
          <cell r="T477">
            <v>0</v>
          </cell>
        </row>
        <row r="478">
          <cell r="T478">
            <v>0</v>
          </cell>
        </row>
        <row r="479">
          <cell r="T479">
            <v>0</v>
          </cell>
        </row>
        <row r="480">
          <cell r="T480">
            <v>0</v>
          </cell>
        </row>
        <row r="481">
          <cell r="T481">
            <v>0</v>
          </cell>
        </row>
        <row r="482">
          <cell r="T482">
            <v>0</v>
          </cell>
        </row>
        <row r="483">
          <cell r="T483">
            <v>0</v>
          </cell>
        </row>
        <row r="484">
          <cell r="T484">
            <v>0</v>
          </cell>
        </row>
        <row r="485">
          <cell r="T485">
            <v>0</v>
          </cell>
        </row>
        <row r="486">
          <cell r="T486">
            <v>0</v>
          </cell>
        </row>
        <row r="487">
          <cell r="T487">
            <v>0</v>
          </cell>
        </row>
        <row r="488">
          <cell r="T488">
            <v>0</v>
          </cell>
        </row>
        <row r="489">
          <cell r="T489">
            <v>0</v>
          </cell>
        </row>
        <row r="490">
          <cell r="T490">
            <v>0</v>
          </cell>
        </row>
        <row r="491">
          <cell r="T491">
            <v>0</v>
          </cell>
        </row>
        <row r="492">
          <cell r="T492">
            <v>0</v>
          </cell>
        </row>
        <row r="493">
          <cell r="T493">
            <v>0</v>
          </cell>
        </row>
        <row r="494">
          <cell r="T494">
            <v>0</v>
          </cell>
        </row>
        <row r="495">
          <cell r="T495">
            <v>0</v>
          </cell>
        </row>
        <row r="496">
          <cell r="T496">
            <v>0</v>
          </cell>
        </row>
        <row r="497">
          <cell r="T497">
            <v>0</v>
          </cell>
        </row>
        <row r="498">
          <cell r="T498">
            <v>0</v>
          </cell>
        </row>
        <row r="499">
          <cell r="T499">
            <v>0</v>
          </cell>
        </row>
        <row r="500">
          <cell r="T500">
            <v>0</v>
          </cell>
        </row>
        <row r="501">
          <cell r="T501">
            <v>0</v>
          </cell>
        </row>
        <row r="502">
          <cell r="T502">
            <v>0</v>
          </cell>
        </row>
        <row r="503">
          <cell r="T503">
            <v>0</v>
          </cell>
        </row>
        <row r="504">
          <cell r="T504">
            <v>0</v>
          </cell>
        </row>
        <row r="505">
          <cell r="T505">
            <v>0</v>
          </cell>
        </row>
        <row r="506">
          <cell r="T506">
            <v>0</v>
          </cell>
        </row>
        <row r="507">
          <cell r="T507">
            <v>0</v>
          </cell>
        </row>
        <row r="508">
          <cell r="T508">
            <v>0</v>
          </cell>
        </row>
        <row r="509">
          <cell r="T509">
            <v>0</v>
          </cell>
        </row>
        <row r="510">
          <cell r="T510">
            <v>0</v>
          </cell>
        </row>
        <row r="511">
          <cell r="T511">
            <v>0</v>
          </cell>
        </row>
        <row r="512">
          <cell r="T512">
            <v>0</v>
          </cell>
        </row>
        <row r="513">
          <cell r="T513">
            <v>0</v>
          </cell>
        </row>
        <row r="514">
          <cell r="T514">
            <v>0</v>
          </cell>
        </row>
        <row r="515">
          <cell r="T515">
            <v>0</v>
          </cell>
        </row>
        <row r="516">
          <cell r="T516">
            <v>0</v>
          </cell>
        </row>
        <row r="517">
          <cell r="T517">
            <v>0</v>
          </cell>
        </row>
        <row r="518">
          <cell r="T518">
            <v>0</v>
          </cell>
        </row>
        <row r="519">
          <cell r="T519">
            <v>0</v>
          </cell>
        </row>
        <row r="520">
          <cell r="T520">
            <v>0</v>
          </cell>
        </row>
        <row r="521">
          <cell r="T521">
            <v>0</v>
          </cell>
        </row>
        <row r="522">
          <cell r="T522">
            <v>0</v>
          </cell>
        </row>
        <row r="523">
          <cell r="T523">
            <v>0</v>
          </cell>
        </row>
        <row r="524">
          <cell r="T524">
            <v>0</v>
          </cell>
        </row>
        <row r="525">
          <cell r="T525">
            <v>0</v>
          </cell>
        </row>
        <row r="526">
          <cell r="T526">
            <v>0</v>
          </cell>
        </row>
        <row r="527">
          <cell r="T527">
            <v>0</v>
          </cell>
        </row>
        <row r="528">
          <cell r="T528">
            <v>0</v>
          </cell>
        </row>
        <row r="529">
          <cell r="T529">
            <v>0</v>
          </cell>
        </row>
        <row r="530">
          <cell r="T530">
            <v>0</v>
          </cell>
        </row>
        <row r="531">
          <cell r="T531">
            <v>0</v>
          </cell>
        </row>
        <row r="532">
          <cell r="T532">
            <v>0</v>
          </cell>
        </row>
        <row r="533">
          <cell r="T533">
            <v>0</v>
          </cell>
        </row>
        <row r="534">
          <cell r="T534">
            <v>0</v>
          </cell>
        </row>
        <row r="535">
          <cell r="T535">
            <v>0</v>
          </cell>
        </row>
        <row r="536">
          <cell r="T536">
            <v>0</v>
          </cell>
        </row>
        <row r="537">
          <cell r="T537">
            <v>0</v>
          </cell>
        </row>
        <row r="538">
          <cell r="T538">
            <v>0</v>
          </cell>
        </row>
        <row r="539">
          <cell r="T539">
            <v>0</v>
          </cell>
        </row>
        <row r="540">
          <cell r="T540">
            <v>0</v>
          </cell>
        </row>
        <row r="541">
          <cell r="T541">
            <v>0</v>
          </cell>
        </row>
        <row r="542">
          <cell r="T542">
            <v>0</v>
          </cell>
        </row>
        <row r="543">
          <cell r="T543">
            <v>0</v>
          </cell>
        </row>
        <row r="544">
          <cell r="T544">
            <v>0</v>
          </cell>
        </row>
        <row r="545">
          <cell r="T545">
            <v>0</v>
          </cell>
        </row>
        <row r="546">
          <cell r="T546">
            <v>0</v>
          </cell>
        </row>
        <row r="547">
          <cell r="T547">
            <v>0</v>
          </cell>
        </row>
        <row r="548">
          <cell r="T548">
            <v>0</v>
          </cell>
        </row>
        <row r="549">
          <cell r="T549">
            <v>0</v>
          </cell>
        </row>
        <row r="550">
          <cell r="T550">
            <v>0</v>
          </cell>
        </row>
        <row r="551">
          <cell r="T551">
            <v>0</v>
          </cell>
        </row>
        <row r="552">
          <cell r="T552">
            <v>0</v>
          </cell>
        </row>
        <row r="553">
          <cell r="T553">
            <v>0</v>
          </cell>
        </row>
        <row r="554">
          <cell r="T554">
            <v>0</v>
          </cell>
        </row>
        <row r="555">
          <cell r="T555">
            <v>0</v>
          </cell>
        </row>
        <row r="556">
          <cell r="T556">
            <v>0</v>
          </cell>
        </row>
        <row r="557">
          <cell r="T557">
            <v>0</v>
          </cell>
        </row>
        <row r="558">
          <cell r="T558">
            <v>0</v>
          </cell>
        </row>
        <row r="559">
          <cell r="T559">
            <v>0</v>
          </cell>
        </row>
        <row r="560">
          <cell r="T560">
            <v>0</v>
          </cell>
        </row>
        <row r="561">
          <cell r="T561">
            <v>0</v>
          </cell>
        </row>
        <row r="562">
          <cell r="T562">
            <v>0</v>
          </cell>
        </row>
        <row r="563">
          <cell r="T563">
            <v>0</v>
          </cell>
        </row>
        <row r="564">
          <cell r="T564">
            <v>0</v>
          </cell>
        </row>
        <row r="565">
          <cell r="T565">
            <v>0</v>
          </cell>
        </row>
        <row r="566">
          <cell r="T566">
            <v>0</v>
          </cell>
        </row>
        <row r="567">
          <cell r="T567">
            <v>0</v>
          </cell>
        </row>
        <row r="568">
          <cell r="T568">
            <v>0</v>
          </cell>
        </row>
        <row r="569">
          <cell r="T569">
            <v>0</v>
          </cell>
        </row>
        <row r="570">
          <cell r="T570">
            <v>0</v>
          </cell>
        </row>
        <row r="571">
          <cell r="T571">
            <v>0</v>
          </cell>
        </row>
        <row r="572">
          <cell r="T572">
            <v>0</v>
          </cell>
        </row>
        <row r="573">
          <cell r="T573">
            <v>0</v>
          </cell>
        </row>
        <row r="574">
          <cell r="T574">
            <v>0</v>
          </cell>
        </row>
        <row r="575">
          <cell r="T575">
            <v>0</v>
          </cell>
        </row>
        <row r="576">
          <cell r="T576">
            <v>0</v>
          </cell>
        </row>
        <row r="577">
          <cell r="T577">
            <v>0</v>
          </cell>
        </row>
        <row r="578">
          <cell r="T578">
            <v>0</v>
          </cell>
        </row>
        <row r="579">
          <cell r="T579">
            <v>0</v>
          </cell>
        </row>
        <row r="580">
          <cell r="T580">
            <v>0</v>
          </cell>
        </row>
        <row r="581">
          <cell r="T581">
            <v>0</v>
          </cell>
        </row>
        <row r="582">
          <cell r="T582">
            <v>0</v>
          </cell>
        </row>
        <row r="583">
          <cell r="T583">
            <v>0</v>
          </cell>
        </row>
        <row r="584">
          <cell r="T584">
            <v>0</v>
          </cell>
        </row>
        <row r="585">
          <cell r="T585">
            <v>0</v>
          </cell>
        </row>
        <row r="586">
          <cell r="T586">
            <v>0</v>
          </cell>
        </row>
        <row r="587">
          <cell r="T587">
            <v>0</v>
          </cell>
        </row>
        <row r="588">
          <cell r="T588">
            <v>0</v>
          </cell>
        </row>
        <row r="589">
          <cell r="T589">
            <v>0</v>
          </cell>
        </row>
        <row r="590">
          <cell r="T590">
            <v>0</v>
          </cell>
        </row>
        <row r="591">
          <cell r="T591">
            <v>0</v>
          </cell>
        </row>
        <row r="592">
          <cell r="T592">
            <v>0</v>
          </cell>
        </row>
        <row r="593">
          <cell r="T593">
            <v>0</v>
          </cell>
        </row>
        <row r="594">
          <cell r="T594">
            <v>0</v>
          </cell>
        </row>
        <row r="595">
          <cell r="T595">
            <v>0</v>
          </cell>
        </row>
        <row r="596">
          <cell r="T596">
            <v>0</v>
          </cell>
        </row>
        <row r="597">
          <cell r="T597">
            <v>0</v>
          </cell>
        </row>
        <row r="598">
          <cell r="T598">
            <v>0</v>
          </cell>
        </row>
        <row r="599">
          <cell r="T599">
            <v>0</v>
          </cell>
        </row>
        <row r="600">
          <cell r="T600">
            <v>0</v>
          </cell>
        </row>
        <row r="601">
          <cell r="T601">
            <v>0</v>
          </cell>
        </row>
        <row r="602">
          <cell r="T602">
            <v>0</v>
          </cell>
        </row>
        <row r="603">
          <cell r="T603">
            <v>0</v>
          </cell>
        </row>
        <row r="604">
          <cell r="T604">
            <v>0</v>
          </cell>
        </row>
        <row r="605">
          <cell r="T605">
            <v>0</v>
          </cell>
        </row>
        <row r="606">
          <cell r="T606">
            <v>0</v>
          </cell>
        </row>
        <row r="607">
          <cell r="T607">
            <v>0</v>
          </cell>
        </row>
        <row r="608">
          <cell r="T608">
            <v>0</v>
          </cell>
        </row>
        <row r="609">
          <cell r="T609">
            <v>0</v>
          </cell>
        </row>
        <row r="610">
          <cell r="T610">
            <v>0</v>
          </cell>
        </row>
        <row r="611">
          <cell r="T611">
            <v>0</v>
          </cell>
        </row>
        <row r="612">
          <cell r="T612">
            <v>0</v>
          </cell>
        </row>
        <row r="613">
          <cell r="T613">
            <v>0</v>
          </cell>
        </row>
        <row r="614">
          <cell r="T614">
            <v>0</v>
          </cell>
        </row>
        <row r="615">
          <cell r="T615">
            <v>0</v>
          </cell>
        </row>
        <row r="616">
          <cell r="T616">
            <v>0</v>
          </cell>
        </row>
        <row r="617">
          <cell r="T617">
            <v>0</v>
          </cell>
        </row>
        <row r="618">
          <cell r="T618">
            <v>0</v>
          </cell>
        </row>
        <row r="619">
          <cell r="T619">
            <v>0</v>
          </cell>
        </row>
        <row r="620">
          <cell r="T620">
            <v>0</v>
          </cell>
        </row>
        <row r="621">
          <cell r="T621">
            <v>0</v>
          </cell>
        </row>
        <row r="622">
          <cell r="T622">
            <v>0</v>
          </cell>
        </row>
        <row r="623">
          <cell r="T623">
            <v>0</v>
          </cell>
        </row>
        <row r="624">
          <cell r="T624">
            <v>0</v>
          </cell>
        </row>
        <row r="625">
          <cell r="T625">
            <v>0</v>
          </cell>
        </row>
        <row r="626">
          <cell r="T626">
            <v>0</v>
          </cell>
        </row>
        <row r="627">
          <cell r="T627">
            <v>0</v>
          </cell>
        </row>
        <row r="628">
          <cell r="T628">
            <v>0</v>
          </cell>
        </row>
        <row r="629">
          <cell r="T629">
            <v>0</v>
          </cell>
        </row>
        <row r="630">
          <cell r="T630">
            <v>0</v>
          </cell>
        </row>
        <row r="631">
          <cell r="T631">
            <v>0</v>
          </cell>
        </row>
        <row r="632">
          <cell r="T632">
            <v>0</v>
          </cell>
        </row>
        <row r="633">
          <cell r="T633">
            <v>0</v>
          </cell>
        </row>
        <row r="634">
          <cell r="T634">
            <v>0</v>
          </cell>
        </row>
        <row r="635">
          <cell r="T635">
            <v>0</v>
          </cell>
        </row>
        <row r="636">
          <cell r="T636">
            <v>0</v>
          </cell>
        </row>
        <row r="637">
          <cell r="T637">
            <v>0</v>
          </cell>
        </row>
        <row r="638">
          <cell r="T638">
            <v>0</v>
          </cell>
        </row>
        <row r="639">
          <cell r="T639">
            <v>0</v>
          </cell>
        </row>
        <row r="640">
          <cell r="T640">
            <v>0</v>
          </cell>
        </row>
        <row r="641">
          <cell r="T641">
            <v>0</v>
          </cell>
        </row>
        <row r="642">
          <cell r="T642">
            <v>0</v>
          </cell>
        </row>
        <row r="643">
          <cell r="T643">
            <v>0</v>
          </cell>
        </row>
        <row r="644">
          <cell r="T644">
            <v>0</v>
          </cell>
        </row>
        <row r="645">
          <cell r="T645">
            <v>0</v>
          </cell>
        </row>
        <row r="646">
          <cell r="T646">
            <v>0</v>
          </cell>
        </row>
        <row r="647">
          <cell r="T647">
            <v>0</v>
          </cell>
        </row>
        <row r="648">
          <cell r="T648">
            <v>0</v>
          </cell>
        </row>
        <row r="649">
          <cell r="T649">
            <v>0</v>
          </cell>
        </row>
        <row r="650">
          <cell r="T650">
            <v>0</v>
          </cell>
        </row>
        <row r="651">
          <cell r="T651">
            <v>0</v>
          </cell>
        </row>
        <row r="652">
          <cell r="T652">
            <v>0</v>
          </cell>
        </row>
        <row r="653">
          <cell r="T653">
            <v>0</v>
          </cell>
        </row>
        <row r="654">
          <cell r="T654">
            <v>0</v>
          </cell>
        </row>
        <row r="655">
          <cell r="T655">
            <v>0</v>
          </cell>
        </row>
        <row r="656">
          <cell r="T656">
            <v>0</v>
          </cell>
        </row>
        <row r="657">
          <cell r="T657">
            <v>0</v>
          </cell>
        </row>
        <row r="658">
          <cell r="T658">
            <v>0</v>
          </cell>
        </row>
        <row r="659">
          <cell r="T659">
            <v>0</v>
          </cell>
        </row>
        <row r="660">
          <cell r="T660">
            <v>0</v>
          </cell>
        </row>
        <row r="661">
          <cell r="T661">
            <v>0</v>
          </cell>
        </row>
        <row r="662">
          <cell r="T662">
            <v>0</v>
          </cell>
        </row>
        <row r="663">
          <cell r="T663">
            <v>0</v>
          </cell>
        </row>
        <row r="664">
          <cell r="T664">
            <v>0</v>
          </cell>
        </row>
        <row r="665">
          <cell r="T665">
            <v>0</v>
          </cell>
        </row>
        <row r="666">
          <cell r="T666">
            <v>0</v>
          </cell>
        </row>
        <row r="667">
          <cell r="T667">
            <v>0</v>
          </cell>
        </row>
        <row r="668">
          <cell r="T668">
            <v>0</v>
          </cell>
        </row>
        <row r="669">
          <cell r="T669">
            <v>0</v>
          </cell>
        </row>
        <row r="670">
          <cell r="T670">
            <v>0</v>
          </cell>
        </row>
        <row r="671">
          <cell r="T671">
            <v>0</v>
          </cell>
        </row>
        <row r="672">
          <cell r="T672">
            <v>0</v>
          </cell>
        </row>
        <row r="673">
          <cell r="T673">
            <v>0</v>
          </cell>
        </row>
        <row r="674">
          <cell r="T674">
            <v>0</v>
          </cell>
        </row>
        <row r="675">
          <cell r="T675">
            <v>0</v>
          </cell>
        </row>
        <row r="676">
          <cell r="T676">
            <v>0</v>
          </cell>
        </row>
        <row r="677">
          <cell r="T677">
            <v>0</v>
          </cell>
        </row>
        <row r="678">
          <cell r="T678">
            <v>0</v>
          </cell>
        </row>
        <row r="679">
          <cell r="T679">
            <v>0</v>
          </cell>
        </row>
        <row r="680">
          <cell r="T680">
            <v>0</v>
          </cell>
        </row>
        <row r="681">
          <cell r="T681">
            <v>0</v>
          </cell>
        </row>
        <row r="682">
          <cell r="T682">
            <v>0</v>
          </cell>
        </row>
        <row r="683">
          <cell r="T683">
            <v>0</v>
          </cell>
        </row>
        <row r="684">
          <cell r="T684">
            <v>0</v>
          </cell>
        </row>
        <row r="685">
          <cell r="T685">
            <v>0</v>
          </cell>
        </row>
        <row r="686">
          <cell r="T686">
            <v>0</v>
          </cell>
        </row>
        <row r="687">
          <cell r="T687">
            <v>0</v>
          </cell>
        </row>
        <row r="688">
          <cell r="T688">
            <v>0</v>
          </cell>
        </row>
        <row r="689">
          <cell r="T689">
            <v>0</v>
          </cell>
        </row>
        <row r="690">
          <cell r="T690">
            <v>0</v>
          </cell>
        </row>
        <row r="691">
          <cell r="T691">
            <v>0</v>
          </cell>
        </row>
        <row r="692">
          <cell r="T692">
            <v>0</v>
          </cell>
        </row>
        <row r="693">
          <cell r="T693">
            <v>0</v>
          </cell>
        </row>
        <row r="694">
          <cell r="T694">
            <v>0</v>
          </cell>
        </row>
        <row r="695">
          <cell r="T695">
            <v>0</v>
          </cell>
        </row>
        <row r="696">
          <cell r="T696">
            <v>0</v>
          </cell>
        </row>
        <row r="697">
          <cell r="T697">
            <v>0</v>
          </cell>
        </row>
        <row r="698">
          <cell r="T698">
            <v>0</v>
          </cell>
        </row>
        <row r="699">
          <cell r="T699">
            <v>0</v>
          </cell>
        </row>
        <row r="700">
          <cell r="T700">
            <v>0</v>
          </cell>
        </row>
        <row r="701">
          <cell r="T701">
            <v>0</v>
          </cell>
        </row>
        <row r="702">
          <cell r="T702">
            <v>0</v>
          </cell>
        </row>
        <row r="703">
          <cell r="T703">
            <v>0</v>
          </cell>
        </row>
        <row r="704">
          <cell r="T704">
            <v>0</v>
          </cell>
        </row>
        <row r="705">
          <cell r="T705">
            <v>0</v>
          </cell>
        </row>
        <row r="706">
          <cell r="T706">
            <v>0</v>
          </cell>
        </row>
        <row r="707">
          <cell r="T707">
            <v>0</v>
          </cell>
        </row>
        <row r="708">
          <cell r="T708">
            <v>0</v>
          </cell>
        </row>
        <row r="709">
          <cell r="T709">
            <v>0</v>
          </cell>
        </row>
        <row r="710">
          <cell r="T710">
            <v>0</v>
          </cell>
        </row>
        <row r="711">
          <cell r="T711">
            <v>0</v>
          </cell>
        </row>
        <row r="712">
          <cell r="T712">
            <v>0</v>
          </cell>
        </row>
        <row r="713">
          <cell r="T713">
            <v>0</v>
          </cell>
        </row>
        <row r="714">
          <cell r="T714">
            <v>0</v>
          </cell>
        </row>
        <row r="715">
          <cell r="T715">
            <v>0</v>
          </cell>
        </row>
        <row r="716">
          <cell r="T716">
            <v>0</v>
          </cell>
        </row>
        <row r="717">
          <cell r="T717">
            <v>0</v>
          </cell>
        </row>
        <row r="718">
          <cell r="T718">
            <v>0</v>
          </cell>
        </row>
        <row r="719">
          <cell r="T719">
            <v>0</v>
          </cell>
        </row>
        <row r="720">
          <cell r="T720">
            <v>0</v>
          </cell>
        </row>
        <row r="721">
          <cell r="T721">
            <v>0</v>
          </cell>
        </row>
        <row r="722">
          <cell r="T722">
            <v>0</v>
          </cell>
        </row>
        <row r="723">
          <cell r="T723">
            <v>0</v>
          </cell>
        </row>
        <row r="724">
          <cell r="T724">
            <v>0</v>
          </cell>
        </row>
        <row r="725">
          <cell r="T725">
            <v>0</v>
          </cell>
        </row>
        <row r="726">
          <cell r="T726">
            <v>0</v>
          </cell>
        </row>
        <row r="727">
          <cell r="T727">
            <v>0</v>
          </cell>
        </row>
        <row r="728">
          <cell r="T728">
            <v>0</v>
          </cell>
        </row>
        <row r="729">
          <cell r="T729">
            <v>0</v>
          </cell>
        </row>
        <row r="730">
          <cell r="T730">
            <v>0</v>
          </cell>
        </row>
        <row r="731">
          <cell r="T731">
            <v>0</v>
          </cell>
        </row>
        <row r="732">
          <cell r="T732">
            <v>0</v>
          </cell>
        </row>
        <row r="733">
          <cell r="T733">
            <v>0</v>
          </cell>
        </row>
        <row r="734">
          <cell r="T734">
            <v>0</v>
          </cell>
        </row>
        <row r="735">
          <cell r="T735">
            <v>0</v>
          </cell>
        </row>
        <row r="736">
          <cell r="T736">
            <v>0</v>
          </cell>
        </row>
        <row r="737">
          <cell r="T737">
            <v>0</v>
          </cell>
        </row>
        <row r="738">
          <cell r="T738">
            <v>0</v>
          </cell>
        </row>
        <row r="739">
          <cell r="T739">
            <v>0</v>
          </cell>
        </row>
        <row r="740">
          <cell r="T740">
            <v>0</v>
          </cell>
        </row>
        <row r="741">
          <cell r="T741">
            <v>0</v>
          </cell>
        </row>
        <row r="742">
          <cell r="T742">
            <v>0</v>
          </cell>
        </row>
        <row r="743">
          <cell r="T743">
            <v>0</v>
          </cell>
        </row>
        <row r="744">
          <cell r="T744">
            <v>0</v>
          </cell>
        </row>
        <row r="745">
          <cell r="T745">
            <v>0</v>
          </cell>
        </row>
        <row r="746">
          <cell r="T746">
            <v>0</v>
          </cell>
        </row>
        <row r="747">
          <cell r="T747">
            <v>0</v>
          </cell>
        </row>
        <row r="748">
          <cell r="T748">
            <v>0</v>
          </cell>
        </row>
        <row r="749">
          <cell r="T749">
            <v>0</v>
          </cell>
        </row>
        <row r="750">
          <cell r="T750">
            <v>0</v>
          </cell>
        </row>
        <row r="751">
          <cell r="T751">
            <v>0</v>
          </cell>
        </row>
        <row r="752">
          <cell r="T752">
            <v>0</v>
          </cell>
        </row>
        <row r="753">
          <cell r="T753">
            <v>0</v>
          </cell>
        </row>
        <row r="754">
          <cell r="T754">
            <v>0</v>
          </cell>
        </row>
        <row r="755">
          <cell r="T755">
            <v>0</v>
          </cell>
        </row>
        <row r="756">
          <cell r="T756">
            <v>0</v>
          </cell>
        </row>
        <row r="757">
          <cell r="T757">
            <v>0</v>
          </cell>
        </row>
        <row r="758">
          <cell r="T758">
            <v>0</v>
          </cell>
        </row>
        <row r="759">
          <cell r="T759">
            <v>0</v>
          </cell>
        </row>
        <row r="760">
          <cell r="T760">
            <v>0</v>
          </cell>
        </row>
        <row r="761">
          <cell r="T761">
            <v>0</v>
          </cell>
        </row>
        <row r="762">
          <cell r="T762">
            <v>0</v>
          </cell>
        </row>
        <row r="763">
          <cell r="T763">
            <v>0</v>
          </cell>
        </row>
        <row r="764">
          <cell r="T764">
            <v>0</v>
          </cell>
        </row>
        <row r="765">
          <cell r="T765">
            <v>0</v>
          </cell>
        </row>
        <row r="766">
          <cell r="T766">
            <v>0</v>
          </cell>
        </row>
        <row r="767">
          <cell r="T767">
            <v>0</v>
          </cell>
        </row>
        <row r="768">
          <cell r="T768">
            <v>0</v>
          </cell>
        </row>
        <row r="769">
          <cell r="T769">
            <v>0</v>
          </cell>
        </row>
        <row r="770">
          <cell r="T770">
            <v>0</v>
          </cell>
        </row>
        <row r="771">
          <cell r="T771">
            <v>0</v>
          </cell>
        </row>
        <row r="772">
          <cell r="T772">
            <v>0</v>
          </cell>
        </row>
        <row r="773">
          <cell r="T773">
            <v>0</v>
          </cell>
        </row>
        <row r="774">
          <cell r="T774">
            <v>0</v>
          </cell>
        </row>
        <row r="775">
          <cell r="T775">
            <v>0</v>
          </cell>
        </row>
        <row r="776">
          <cell r="T776">
            <v>0</v>
          </cell>
        </row>
        <row r="777">
          <cell r="T777">
            <v>0</v>
          </cell>
        </row>
        <row r="778">
          <cell r="T778">
            <v>0</v>
          </cell>
        </row>
        <row r="779">
          <cell r="T779">
            <v>0</v>
          </cell>
        </row>
        <row r="780">
          <cell r="T780">
            <v>0</v>
          </cell>
        </row>
        <row r="781">
          <cell r="T781">
            <v>0</v>
          </cell>
        </row>
        <row r="782">
          <cell r="T782">
            <v>0</v>
          </cell>
        </row>
        <row r="783">
          <cell r="T783">
            <v>0</v>
          </cell>
        </row>
        <row r="784">
          <cell r="T784">
            <v>0</v>
          </cell>
        </row>
        <row r="785">
          <cell r="T785">
            <v>0</v>
          </cell>
        </row>
        <row r="786">
          <cell r="T786">
            <v>0</v>
          </cell>
        </row>
        <row r="787">
          <cell r="T787">
            <v>0</v>
          </cell>
        </row>
        <row r="788">
          <cell r="T788">
            <v>0</v>
          </cell>
        </row>
        <row r="789">
          <cell r="T789">
            <v>0</v>
          </cell>
        </row>
        <row r="790">
          <cell r="T790">
            <v>0</v>
          </cell>
        </row>
        <row r="791">
          <cell r="T791">
            <v>0</v>
          </cell>
        </row>
        <row r="792">
          <cell r="T792">
            <v>0</v>
          </cell>
        </row>
        <row r="793">
          <cell r="T793">
            <v>0</v>
          </cell>
        </row>
        <row r="794">
          <cell r="T794">
            <v>0</v>
          </cell>
        </row>
        <row r="795">
          <cell r="T795">
            <v>0</v>
          </cell>
        </row>
        <row r="796">
          <cell r="T796">
            <v>0</v>
          </cell>
        </row>
        <row r="797">
          <cell r="T797">
            <v>0</v>
          </cell>
        </row>
        <row r="798">
          <cell r="T798">
            <v>0</v>
          </cell>
        </row>
        <row r="799">
          <cell r="T799">
            <v>0</v>
          </cell>
        </row>
        <row r="800">
          <cell r="T800">
            <v>0</v>
          </cell>
        </row>
        <row r="801">
          <cell r="T801">
            <v>0</v>
          </cell>
        </row>
        <row r="802">
          <cell r="T802">
            <v>0</v>
          </cell>
        </row>
        <row r="803">
          <cell r="T803">
            <v>0</v>
          </cell>
        </row>
        <row r="804">
          <cell r="T804">
            <v>0</v>
          </cell>
        </row>
        <row r="805">
          <cell r="T805">
            <v>0</v>
          </cell>
        </row>
        <row r="806">
          <cell r="T806">
            <v>0</v>
          </cell>
        </row>
        <row r="807">
          <cell r="T807">
            <v>0</v>
          </cell>
        </row>
        <row r="808">
          <cell r="T808">
            <v>0</v>
          </cell>
        </row>
        <row r="809">
          <cell r="T809">
            <v>0</v>
          </cell>
        </row>
        <row r="810">
          <cell r="T810">
            <v>0</v>
          </cell>
        </row>
        <row r="811">
          <cell r="T811">
            <v>0</v>
          </cell>
        </row>
        <row r="812">
          <cell r="T812">
            <v>0</v>
          </cell>
        </row>
        <row r="813">
          <cell r="T813">
            <v>0</v>
          </cell>
        </row>
        <row r="814">
          <cell r="T814">
            <v>0</v>
          </cell>
        </row>
        <row r="815">
          <cell r="T815">
            <v>0</v>
          </cell>
        </row>
        <row r="816">
          <cell r="T816">
            <v>0</v>
          </cell>
        </row>
        <row r="817">
          <cell r="T817">
            <v>0</v>
          </cell>
        </row>
        <row r="818">
          <cell r="T818">
            <v>0</v>
          </cell>
        </row>
        <row r="819">
          <cell r="T819">
            <v>0</v>
          </cell>
        </row>
        <row r="820">
          <cell r="T820">
            <v>0</v>
          </cell>
        </row>
        <row r="821">
          <cell r="T821">
            <v>0</v>
          </cell>
        </row>
        <row r="822">
          <cell r="T822">
            <v>0</v>
          </cell>
        </row>
        <row r="823">
          <cell r="T823">
            <v>0</v>
          </cell>
        </row>
        <row r="824">
          <cell r="T824">
            <v>0</v>
          </cell>
        </row>
        <row r="825">
          <cell r="T825">
            <v>0</v>
          </cell>
        </row>
        <row r="826">
          <cell r="T826">
            <v>0</v>
          </cell>
        </row>
        <row r="827">
          <cell r="T827">
            <v>0</v>
          </cell>
        </row>
        <row r="828">
          <cell r="T828">
            <v>0</v>
          </cell>
        </row>
        <row r="829">
          <cell r="T829">
            <v>0</v>
          </cell>
        </row>
        <row r="830">
          <cell r="T830">
            <v>0</v>
          </cell>
        </row>
        <row r="831">
          <cell r="T831">
            <v>0</v>
          </cell>
        </row>
        <row r="832">
          <cell r="T832">
            <v>0</v>
          </cell>
        </row>
        <row r="833">
          <cell r="T833">
            <v>0</v>
          </cell>
        </row>
        <row r="834">
          <cell r="T834">
            <v>0</v>
          </cell>
        </row>
        <row r="835">
          <cell r="T835">
            <v>0</v>
          </cell>
        </row>
        <row r="836">
          <cell r="T836">
            <v>0</v>
          </cell>
        </row>
        <row r="837">
          <cell r="T837">
            <v>0</v>
          </cell>
        </row>
        <row r="838">
          <cell r="T838">
            <v>0</v>
          </cell>
        </row>
        <row r="839">
          <cell r="T839">
            <v>0</v>
          </cell>
        </row>
        <row r="840">
          <cell r="T840">
            <v>0</v>
          </cell>
        </row>
        <row r="841">
          <cell r="T841">
            <v>0</v>
          </cell>
        </row>
        <row r="842">
          <cell r="T842">
            <v>0</v>
          </cell>
        </row>
        <row r="843">
          <cell r="T843">
            <v>0</v>
          </cell>
        </row>
        <row r="844">
          <cell r="T844">
            <v>0</v>
          </cell>
        </row>
        <row r="845">
          <cell r="T845">
            <v>0</v>
          </cell>
        </row>
        <row r="846">
          <cell r="T846">
            <v>0</v>
          </cell>
        </row>
        <row r="847">
          <cell r="T847">
            <v>0</v>
          </cell>
        </row>
        <row r="848">
          <cell r="T848">
            <v>0</v>
          </cell>
        </row>
        <row r="849">
          <cell r="T849">
            <v>0</v>
          </cell>
        </row>
        <row r="850">
          <cell r="T850">
            <v>0</v>
          </cell>
        </row>
        <row r="851">
          <cell r="T851">
            <v>0</v>
          </cell>
        </row>
        <row r="852">
          <cell r="T852">
            <v>0</v>
          </cell>
        </row>
        <row r="853">
          <cell r="T853">
            <v>0</v>
          </cell>
        </row>
        <row r="854">
          <cell r="T854">
            <v>0</v>
          </cell>
        </row>
        <row r="855">
          <cell r="T855">
            <v>0</v>
          </cell>
        </row>
        <row r="856">
          <cell r="T856">
            <v>0</v>
          </cell>
        </row>
        <row r="857">
          <cell r="T857">
            <v>0</v>
          </cell>
        </row>
        <row r="858">
          <cell r="T858">
            <v>0</v>
          </cell>
        </row>
        <row r="859">
          <cell r="T859">
            <v>0</v>
          </cell>
        </row>
        <row r="860">
          <cell r="T860">
            <v>0</v>
          </cell>
        </row>
        <row r="861">
          <cell r="T861">
            <v>0</v>
          </cell>
        </row>
        <row r="862">
          <cell r="T862">
            <v>0</v>
          </cell>
        </row>
        <row r="863">
          <cell r="T863">
            <v>0</v>
          </cell>
        </row>
        <row r="864">
          <cell r="T864">
            <v>0</v>
          </cell>
        </row>
        <row r="865">
          <cell r="T865">
            <v>0</v>
          </cell>
        </row>
        <row r="866">
          <cell r="T866">
            <v>0</v>
          </cell>
        </row>
        <row r="867">
          <cell r="T867">
            <v>0</v>
          </cell>
        </row>
        <row r="868">
          <cell r="T868">
            <v>0</v>
          </cell>
        </row>
        <row r="869">
          <cell r="T869">
            <v>0</v>
          </cell>
        </row>
        <row r="870">
          <cell r="T870">
            <v>0</v>
          </cell>
        </row>
        <row r="871">
          <cell r="T871">
            <v>0</v>
          </cell>
        </row>
        <row r="872">
          <cell r="T872">
            <v>0</v>
          </cell>
        </row>
        <row r="873">
          <cell r="T873">
            <v>0</v>
          </cell>
        </row>
        <row r="874">
          <cell r="T874">
            <v>0</v>
          </cell>
        </row>
        <row r="875">
          <cell r="T875">
            <v>0</v>
          </cell>
        </row>
        <row r="876">
          <cell r="T876">
            <v>0</v>
          </cell>
        </row>
        <row r="877">
          <cell r="T877">
            <v>0</v>
          </cell>
        </row>
        <row r="878">
          <cell r="T878">
            <v>0</v>
          </cell>
        </row>
        <row r="879">
          <cell r="T879">
            <v>0</v>
          </cell>
        </row>
        <row r="880">
          <cell r="T880">
            <v>0</v>
          </cell>
        </row>
        <row r="881">
          <cell r="T881">
            <v>0</v>
          </cell>
        </row>
        <row r="882">
          <cell r="T882">
            <v>0</v>
          </cell>
        </row>
        <row r="883">
          <cell r="T883">
            <v>0</v>
          </cell>
        </row>
        <row r="884">
          <cell r="T884">
            <v>0</v>
          </cell>
        </row>
        <row r="885">
          <cell r="T885">
            <v>0</v>
          </cell>
        </row>
        <row r="886">
          <cell r="T886">
            <v>0</v>
          </cell>
        </row>
        <row r="887">
          <cell r="T887">
            <v>0</v>
          </cell>
        </row>
        <row r="888">
          <cell r="T888">
            <v>0</v>
          </cell>
        </row>
        <row r="889">
          <cell r="T889">
            <v>0</v>
          </cell>
        </row>
        <row r="890">
          <cell r="T890">
            <v>0</v>
          </cell>
        </row>
        <row r="891">
          <cell r="T891">
            <v>0</v>
          </cell>
        </row>
        <row r="892">
          <cell r="T892">
            <v>0</v>
          </cell>
        </row>
        <row r="893">
          <cell r="T893">
            <v>0</v>
          </cell>
        </row>
        <row r="894">
          <cell r="T894">
            <v>0</v>
          </cell>
        </row>
        <row r="895">
          <cell r="T895">
            <v>0</v>
          </cell>
        </row>
        <row r="896">
          <cell r="T896">
            <v>0</v>
          </cell>
        </row>
        <row r="897">
          <cell r="T897">
            <v>0</v>
          </cell>
        </row>
        <row r="898">
          <cell r="T898">
            <v>0</v>
          </cell>
        </row>
        <row r="899">
          <cell r="T899">
            <v>0</v>
          </cell>
        </row>
        <row r="900">
          <cell r="T900">
            <v>0</v>
          </cell>
        </row>
        <row r="901">
          <cell r="T901">
            <v>0</v>
          </cell>
        </row>
        <row r="902">
          <cell r="T902">
            <v>0</v>
          </cell>
        </row>
        <row r="903">
          <cell r="T903">
            <v>0</v>
          </cell>
        </row>
        <row r="904">
          <cell r="T904">
            <v>0</v>
          </cell>
        </row>
        <row r="905">
          <cell r="T905">
            <v>0</v>
          </cell>
        </row>
        <row r="906">
          <cell r="T906">
            <v>0</v>
          </cell>
        </row>
        <row r="907">
          <cell r="T907">
            <v>0</v>
          </cell>
        </row>
        <row r="908">
          <cell r="T908">
            <v>0</v>
          </cell>
        </row>
        <row r="909">
          <cell r="T909">
            <v>0</v>
          </cell>
        </row>
        <row r="910">
          <cell r="T910">
            <v>0</v>
          </cell>
        </row>
        <row r="911">
          <cell r="T911">
            <v>0</v>
          </cell>
        </row>
        <row r="912">
          <cell r="T912">
            <v>0</v>
          </cell>
        </row>
        <row r="913">
          <cell r="T913">
            <v>0</v>
          </cell>
        </row>
        <row r="914">
          <cell r="T914">
            <v>0</v>
          </cell>
        </row>
        <row r="915">
          <cell r="T915">
            <v>0</v>
          </cell>
        </row>
        <row r="916">
          <cell r="T916">
            <v>0</v>
          </cell>
        </row>
        <row r="917">
          <cell r="T917">
            <v>0</v>
          </cell>
        </row>
        <row r="918">
          <cell r="T918">
            <v>0</v>
          </cell>
        </row>
        <row r="919">
          <cell r="T919">
            <v>0</v>
          </cell>
        </row>
        <row r="920">
          <cell r="T920">
            <v>0</v>
          </cell>
        </row>
        <row r="921">
          <cell r="T921">
            <v>0</v>
          </cell>
        </row>
        <row r="922">
          <cell r="T922">
            <v>0</v>
          </cell>
        </row>
        <row r="923">
          <cell r="T923">
            <v>0</v>
          </cell>
        </row>
        <row r="924">
          <cell r="T924">
            <v>0</v>
          </cell>
        </row>
        <row r="925">
          <cell r="T925">
            <v>0</v>
          </cell>
        </row>
        <row r="926">
          <cell r="T926">
            <v>0</v>
          </cell>
        </row>
        <row r="927">
          <cell r="T927">
            <v>0</v>
          </cell>
        </row>
        <row r="928">
          <cell r="T928">
            <v>0</v>
          </cell>
        </row>
        <row r="929">
          <cell r="T929">
            <v>0</v>
          </cell>
        </row>
        <row r="930">
          <cell r="T930">
            <v>0</v>
          </cell>
        </row>
        <row r="931">
          <cell r="T931">
            <v>0</v>
          </cell>
        </row>
        <row r="932">
          <cell r="T932">
            <v>0</v>
          </cell>
        </row>
        <row r="933">
          <cell r="T933">
            <v>0</v>
          </cell>
        </row>
        <row r="934">
          <cell r="T934">
            <v>0</v>
          </cell>
        </row>
        <row r="935">
          <cell r="T935">
            <v>0</v>
          </cell>
        </row>
        <row r="936">
          <cell r="T936">
            <v>0</v>
          </cell>
        </row>
        <row r="937">
          <cell r="T937">
            <v>0</v>
          </cell>
        </row>
        <row r="938">
          <cell r="T938">
            <v>0</v>
          </cell>
        </row>
        <row r="939">
          <cell r="T939">
            <v>0</v>
          </cell>
        </row>
        <row r="940">
          <cell r="T940">
            <v>0</v>
          </cell>
        </row>
        <row r="941">
          <cell r="T941">
            <v>0</v>
          </cell>
        </row>
        <row r="942">
          <cell r="T942">
            <v>0</v>
          </cell>
        </row>
        <row r="943">
          <cell r="T943">
            <v>0</v>
          </cell>
        </row>
        <row r="944">
          <cell r="T944">
            <v>0</v>
          </cell>
        </row>
        <row r="945">
          <cell r="T945">
            <v>0</v>
          </cell>
        </row>
        <row r="946">
          <cell r="T946">
            <v>0</v>
          </cell>
        </row>
        <row r="947">
          <cell r="T947">
            <v>0</v>
          </cell>
        </row>
        <row r="948">
          <cell r="T948">
            <v>0</v>
          </cell>
        </row>
        <row r="949">
          <cell r="T949">
            <v>0</v>
          </cell>
        </row>
        <row r="950">
          <cell r="T950">
            <v>0</v>
          </cell>
        </row>
        <row r="951">
          <cell r="T951">
            <v>0</v>
          </cell>
        </row>
        <row r="952">
          <cell r="T952">
            <v>0</v>
          </cell>
        </row>
        <row r="953">
          <cell r="T953">
            <v>0</v>
          </cell>
        </row>
        <row r="954">
          <cell r="T954">
            <v>0</v>
          </cell>
        </row>
        <row r="955">
          <cell r="T955">
            <v>0</v>
          </cell>
        </row>
        <row r="956">
          <cell r="T956">
            <v>0</v>
          </cell>
        </row>
        <row r="957">
          <cell r="T957">
            <v>0</v>
          </cell>
        </row>
        <row r="958">
          <cell r="T958">
            <v>0</v>
          </cell>
        </row>
        <row r="959">
          <cell r="T959">
            <v>0</v>
          </cell>
        </row>
        <row r="960">
          <cell r="T960">
            <v>0</v>
          </cell>
        </row>
        <row r="961">
          <cell r="T961">
            <v>0</v>
          </cell>
        </row>
        <row r="962">
          <cell r="T962">
            <v>0</v>
          </cell>
        </row>
        <row r="963">
          <cell r="T963">
            <v>0</v>
          </cell>
        </row>
        <row r="964">
          <cell r="T964">
            <v>0</v>
          </cell>
        </row>
        <row r="965">
          <cell r="T965">
            <v>0</v>
          </cell>
        </row>
        <row r="966">
          <cell r="T966">
            <v>0</v>
          </cell>
        </row>
        <row r="967">
          <cell r="T967">
            <v>0</v>
          </cell>
        </row>
        <row r="968">
          <cell r="T968">
            <v>0</v>
          </cell>
        </row>
        <row r="969">
          <cell r="T969">
            <v>0</v>
          </cell>
        </row>
        <row r="970">
          <cell r="T970">
            <v>0</v>
          </cell>
        </row>
        <row r="971">
          <cell r="T971">
            <v>0</v>
          </cell>
        </row>
        <row r="972">
          <cell r="T972">
            <v>0</v>
          </cell>
        </row>
        <row r="973">
          <cell r="T973">
            <v>0</v>
          </cell>
        </row>
        <row r="974">
          <cell r="T974">
            <v>0</v>
          </cell>
        </row>
        <row r="975">
          <cell r="T975">
            <v>0</v>
          </cell>
        </row>
        <row r="976">
          <cell r="T976">
            <v>0</v>
          </cell>
        </row>
        <row r="977">
          <cell r="T977">
            <v>0</v>
          </cell>
        </row>
        <row r="978">
          <cell r="T978">
            <v>0</v>
          </cell>
        </row>
        <row r="979">
          <cell r="T979">
            <v>0</v>
          </cell>
        </row>
        <row r="980">
          <cell r="T980">
            <v>0</v>
          </cell>
        </row>
        <row r="981">
          <cell r="T981">
            <v>0</v>
          </cell>
        </row>
        <row r="982">
          <cell r="T982">
            <v>0</v>
          </cell>
        </row>
        <row r="983">
          <cell r="T983">
            <v>0</v>
          </cell>
        </row>
        <row r="984">
          <cell r="T984">
            <v>0</v>
          </cell>
        </row>
        <row r="985">
          <cell r="T985">
            <v>0</v>
          </cell>
        </row>
        <row r="986">
          <cell r="T986">
            <v>0</v>
          </cell>
        </row>
        <row r="987">
          <cell r="T987">
            <v>0</v>
          </cell>
        </row>
        <row r="988">
          <cell r="T988">
            <v>0</v>
          </cell>
        </row>
        <row r="989">
          <cell r="T989">
            <v>0</v>
          </cell>
        </row>
        <row r="990">
          <cell r="T990">
            <v>0</v>
          </cell>
        </row>
        <row r="991">
          <cell r="T991">
            <v>0</v>
          </cell>
        </row>
        <row r="992">
          <cell r="T992">
            <v>0</v>
          </cell>
        </row>
        <row r="993">
          <cell r="T993">
            <v>0</v>
          </cell>
        </row>
        <row r="994">
          <cell r="T994">
            <v>0</v>
          </cell>
        </row>
        <row r="995">
          <cell r="T995">
            <v>0</v>
          </cell>
        </row>
        <row r="996">
          <cell r="T996">
            <v>0</v>
          </cell>
        </row>
        <row r="997">
          <cell r="T997">
            <v>0</v>
          </cell>
        </row>
        <row r="998">
          <cell r="T998">
            <v>0</v>
          </cell>
        </row>
        <row r="999">
          <cell r="T999">
            <v>0</v>
          </cell>
        </row>
        <row r="1000">
          <cell r="T1000">
            <v>0</v>
          </cell>
        </row>
        <row r="1001">
          <cell r="T1001">
            <v>0</v>
          </cell>
        </row>
        <row r="1002">
          <cell r="T1002">
            <v>0</v>
          </cell>
        </row>
        <row r="1003">
          <cell r="T1003">
            <v>0</v>
          </cell>
        </row>
        <row r="1004">
          <cell r="T1004">
            <v>0</v>
          </cell>
        </row>
        <row r="1005">
          <cell r="T1005">
            <v>0</v>
          </cell>
        </row>
        <row r="1006">
          <cell r="T1006">
            <v>0</v>
          </cell>
        </row>
        <row r="1007">
          <cell r="T1007">
            <v>0</v>
          </cell>
        </row>
        <row r="1008">
          <cell r="T1008">
            <v>0</v>
          </cell>
        </row>
        <row r="1009">
          <cell r="T1009">
            <v>0</v>
          </cell>
        </row>
        <row r="1010">
          <cell r="T1010">
            <v>0</v>
          </cell>
        </row>
        <row r="1011">
          <cell r="T1011">
            <v>0</v>
          </cell>
        </row>
        <row r="1012">
          <cell r="T1012">
            <v>0</v>
          </cell>
        </row>
        <row r="1013">
          <cell r="T1013">
            <v>0</v>
          </cell>
        </row>
        <row r="1014">
          <cell r="T1014">
            <v>0</v>
          </cell>
        </row>
        <row r="1015">
          <cell r="T1015">
            <v>0</v>
          </cell>
        </row>
        <row r="1016">
          <cell r="T1016">
            <v>0</v>
          </cell>
        </row>
        <row r="1017">
          <cell r="T1017">
            <v>0</v>
          </cell>
        </row>
        <row r="1018">
          <cell r="T1018">
            <v>0</v>
          </cell>
        </row>
        <row r="1019">
          <cell r="T1019">
            <v>0</v>
          </cell>
        </row>
        <row r="1020">
          <cell r="T1020">
            <v>0</v>
          </cell>
        </row>
        <row r="1021">
          <cell r="T1021">
            <v>0</v>
          </cell>
        </row>
        <row r="1022">
          <cell r="T1022">
            <v>0</v>
          </cell>
        </row>
        <row r="1023">
          <cell r="T1023">
            <v>0</v>
          </cell>
        </row>
        <row r="1024">
          <cell r="T1024">
            <v>0</v>
          </cell>
        </row>
        <row r="1025">
          <cell r="T1025">
            <v>0</v>
          </cell>
        </row>
        <row r="1026">
          <cell r="T1026">
            <v>0</v>
          </cell>
        </row>
        <row r="1027">
          <cell r="T1027">
            <v>0</v>
          </cell>
        </row>
        <row r="1028">
          <cell r="T1028">
            <v>0</v>
          </cell>
        </row>
        <row r="1029">
          <cell r="T1029">
            <v>0</v>
          </cell>
        </row>
        <row r="1030">
          <cell r="T1030">
            <v>0</v>
          </cell>
        </row>
        <row r="1031">
          <cell r="T1031">
            <v>0</v>
          </cell>
        </row>
        <row r="1032">
          <cell r="T1032">
            <v>0</v>
          </cell>
        </row>
        <row r="1033">
          <cell r="T1033">
            <v>0</v>
          </cell>
        </row>
        <row r="1034">
          <cell r="T1034">
            <v>0</v>
          </cell>
        </row>
        <row r="1035">
          <cell r="T1035">
            <v>0</v>
          </cell>
        </row>
        <row r="1036">
          <cell r="T1036">
            <v>0</v>
          </cell>
        </row>
        <row r="1037">
          <cell r="T1037">
            <v>0</v>
          </cell>
        </row>
        <row r="1038">
          <cell r="T1038">
            <v>0</v>
          </cell>
        </row>
        <row r="1039">
          <cell r="T1039">
            <v>0</v>
          </cell>
        </row>
        <row r="1040">
          <cell r="T1040">
            <v>0</v>
          </cell>
        </row>
        <row r="1041">
          <cell r="T1041">
            <v>0</v>
          </cell>
        </row>
        <row r="1042">
          <cell r="T1042">
            <v>0</v>
          </cell>
        </row>
        <row r="1043">
          <cell r="T1043">
            <v>0</v>
          </cell>
        </row>
        <row r="1044">
          <cell r="T1044">
            <v>0</v>
          </cell>
        </row>
        <row r="1045">
          <cell r="T1045">
            <v>0</v>
          </cell>
        </row>
        <row r="1046">
          <cell r="T1046">
            <v>0</v>
          </cell>
        </row>
        <row r="1047">
          <cell r="T1047">
            <v>0</v>
          </cell>
        </row>
        <row r="1048">
          <cell r="T1048">
            <v>0</v>
          </cell>
        </row>
        <row r="1049">
          <cell r="T1049">
            <v>0</v>
          </cell>
        </row>
        <row r="1050">
          <cell r="T1050">
            <v>0</v>
          </cell>
        </row>
        <row r="1051">
          <cell r="T1051">
            <v>0</v>
          </cell>
        </row>
        <row r="1052">
          <cell r="T1052">
            <v>0</v>
          </cell>
        </row>
        <row r="1053">
          <cell r="T1053">
            <v>0</v>
          </cell>
        </row>
        <row r="1054">
          <cell r="T1054">
            <v>0</v>
          </cell>
        </row>
        <row r="1055">
          <cell r="T1055">
            <v>0</v>
          </cell>
        </row>
        <row r="1056">
          <cell r="T1056">
            <v>0</v>
          </cell>
        </row>
        <row r="1057">
          <cell r="T1057">
            <v>0</v>
          </cell>
        </row>
        <row r="1058">
          <cell r="T1058">
            <v>0</v>
          </cell>
        </row>
        <row r="1059">
          <cell r="T1059">
            <v>0</v>
          </cell>
        </row>
        <row r="1060">
          <cell r="T1060">
            <v>0</v>
          </cell>
        </row>
        <row r="1061">
          <cell r="T1061">
            <v>0</v>
          </cell>
        </row>
        <row r="1062">
          <cell r="T1062">
            <v>0</v>
          </cell>
        </row>
        <row r="1063">
          <cell r="T1063">
            <v>0</v>
          </cell>
        </row>
        <row r="1064">
          <cell r="T1064">
            <v>0</v>
          </cell>
        </row>
        <row r="1065">
          <cell r="T1065">
            <v>0</v>
          </cell>
        </row>
        <row r="1066">
          <cell r="T1066">
            <v>0</v>
          </cell>
        </row>
        <row r="1067">
          <cell r="T1067">
            <v>0</v>
          </cell>
        </row>
        <row r="1068">
          <cell r="T1068">
            <v>0</v>
          </cell>
        </row>
        <row r="1069">
          <cell r="T1069">
            <v>0</v>
          </cell>
        </row>
        <row r="1070">
          <cell r="T1070">
            <v>0</v>
          </cell>
        </row>
        <row r="1071">
          <cell r="T1071">
            <v>0</v>
          </cell>
        </row>
        <row r="1072">
          <cell r="T1072">
            <v>0</v>
          </cell>
        </row>
        <row r="1073">
          <cell r="T1073">
            <v>0</v>
          </cell>
        </row>
        <row r="1074">
          <cell r="T1074">
            <v>0</v>
          </cell>
        </row>
        <row r="1075">
          <cell r="T1075">
            <v>0</v>
          </cell>
        </row>
        <row r="1076">
          <cell r="T1076">
            <v>0</v>
          </cell>
        </row>
        <row r="1077">
          <cell r="T1077">
            <v>0</v>
          </cell>
        </row>
        <row r="1078">
          <cell r="T1078">
            <v>0</v>
          </cell>
        </row>
        <row r="1079">
          <cell r="T1079">
            <v>0</v>
          </cell>
        </row>
        <row r="1080">
          <cell r="T1080">
            <v>0</v>
          </cell>
        </row>
        <row r="1081">
          <cell r="T1081">
            <v>0</v>
          </cell>
        </row>
        <row r="1082">
          <cell r="T1082">
            <v>0</v>
          </cell>
        </row>
        <row r="1083">
          <cell r="T1083">
            <v>0</v>
          </cell>
        </row>
        <row r="1084">
          <cell r="T1084">
            <v>0</v>
          </cell>
        </row>
        <row r="1085">
          <cell r="T1085">
            <v>0</v>
          </cell>
        </row>
        <row r="1086">
          <cell r="T1086">
            <v>0</v>
          </cell>
        </row>
        <row r="1087">
          <cell r="T1087">
            <v>0</v>
          </cell>
        </row>
        <row r="1088">
          <cell r="T1088">
            <v>0</v>
          </cell>
        </row>
        <row r="1089">
          <cell r="T1089">
            <v>0</v>
          </cell>
        </row>
        <row r="1090">
          <cell r="T1090">
            <v>0</v>
          </cell>
        </row>
        <row r="1091">
          <cell r="T1091">
            <v>0</v>
          </cell>
        </row>
        <row r="1092">
          <cell r="T1092">
            <v>0</v>
          </cell>
        </row>
        <row r="1093">
          <cell r="T1093">
            <v>0</v>
          </cell>
        </row>
        <row r="1094">
          <cell r="T1094">
            <v>0</v>
          </cell>
        </row>
        <row r="1095">
          <cell r="T1095">
            <v>0</v>
          </cell>
        </row>
        <row r="1096">
          <cell r="T1096">
            <v>0</v>
          </cell>
        </row>
        <row r="1097">
          <cell r="T1097">
            <v>0</v>
          </cell>
        </row>
        <row r="1098">
          <cell r="T1098">
            <v>0</v>
          </cell>
        </row>
        <row r="1099">
          <cell r="T1099">
            <v>0</v>
          </cell>
        </row>
        <row r="1100">
          <cell r="T1100">
            <v>0</v>
          </cell>
        </row>
        <row r="1101">
          <cell r="T1101">
            <v>0</v>
          </cell>
        </row>
        <row r="1102">
          <cell r="T1102">
            <v>0</v>
          </cell>
        </row>
        <row r="1103">
          <cell r="T1103">
            <v>0</v>
          </cell>
        </row>
        <row r="1104">
          <cell r="T1104">
            <v>0</v>
          </cell>
        </row>
        <row r="1105">
          <cell r="T1105">
            <v>0</v>
          </cell>
        </row>
        <row r="1106">
          <cell r="T1106">
            <v>0</v>
          </cell>
        </row>
        <row r="1107">
          <cell r="T1107">
            <v>0</v>
          </cell>
        </row>
        <row r="1108">
          <cell r="T1108">
            <v>0</v>
          </cell>
        </row>
        <row r="1109">
          <cell r="T1109">
            <v>0</v>
          </cell>
        </row>
        <row r="1110">
          <cell r="T1110">
            <v>0</v>
          </cell>
        </row>
        <row r="1111">
          <cell r="T1111">
            <v>0</v>
          </cell>
        </row>
        <row r="1112">
          <cell r="T1112">
            <v>0</v>
          </cell>
        </row>
        <row r="1113">
          <cell r="T1113">
            <v>0</v>
          </cell>
        </row>
        <row r="1114">
          <cell r="T1114">
            <v>0</v>
          </cell>
        </row>
        <row r="1115">
          <cell r="T1115">
            <v>0</v>
          </cell>
        </row>
        <row r="1116">
          <cell r="T1116">
            <v>0</v>
          </cell>
        </row>
        <row r="1117">
          <cell r="T1117">
            <v>0</v>
          </cell>
        </row>
        <row r="1118">
          <cell r="T1118">
            <v>0</v>
          </cell>
        </row>
        <row r="1119">
          <cell r="T1119">
            <v>0</v>
          </cell>
        </row>
        <row r="1120">
          <cell r="T1120">
            <v>0</v>
          </cell>
        </row>
        <row r="1121">
          <cell r="T1121">
            <v>0</v>
          </cell>
        </row>
        <row r="1122">
          <cell r="T1122">
            <v>0</v>
          </cell>
        </row>
        <row r="1123">
          <cell r="T1123">
            <v>0</v>
          </cell>
        </row>
        <row r="1124">
          <cell r="T1124">
            <v>0</v>
          </cell>
        </row>
        <row r="1125">
          <cell r="T1125">
            <v>0</v>
          </cell>
        </row>
        <row r="1126">
          <cell r="T1126">
            <v>0</v>
          </cell>
        </row>
        <row r="1127">
          <cell r="T1127">
            <v>0</v>
          </cell>
        </row>
        <row r="1128">
          <cell r="T1128">
            <v>0</v>
          </cell>
        </row>
        <row r="1129">
          <cell r="T1129">
            <v>0</v>
          </cell>
        </row>
        <row r="1130">
          <cell r="T1130">
            <v>0</v>
          </cell>
        </row>
        <row r="1131">
          <cell r="T1131">
            <v>0</v>
          </cell>
        </row>
        <row r="1132">
          <cell r="T1132">
            <v>0</v>
          </cell>
        </row>
        <row r="1133">
          <cell r="T1133">
            <v>0</v>
          </cell>
        </row>
        <row r="1134">
          <cell r="T1134">
            <v>0</v>
          </cell>
        </row>
        <row r="1135">
          <cell r="T1135">
            <v>0</v>
          </cell>
        </row>
        <row r="1136">
          <cell r="T1136">
            <v>0</v>
          </cell>
        </row>
        <row r="1137">
          <cell r="T1137">
            <v>0</v>
          </cell>
        </row>
        <row r="1138">
          <cell r="T1138">
            <v>0</v>
          </cell>
        </row>
        <row r="1139">
          <cell r="T1139">
            <v>0</v>
          </cell>
        </row>
        <row r="1140">
          <cell r="T1140">
            <v>0</v>
          </cell>
        </row>
        <row r="1141">
          <cell r="T1141">
            <v>0</v>
          </cell>
        </row>
        <row r="1142">
          <cell r="T1142">
            <v>0</v>
          </cell>
        </row>
        <row r="1143">
          <cell r="T1143">
            <v>0</v>
          </cell>
        </row>
        <row r="1144">
          <cell r="T1144">
            <v>0</v>
          </cell>
        </row>
        <row r="1145">
          <cell r="T1145">
            <v>0</v>
          </cell>
        </row>
        <row r="1146">
          <cell r="T1146">
            <v>0</v>
          </cell>
        </row>
        <row r="1147">
          <cell r="T1147">
            <v>0</v>
          </cell>
        </row>
        <row r="1148">
          <cell r="T1148">
            <v>0</v>
          </cell>
        </row>
        <row r="1149">
          <cell r="T1149">
            <v>0</v>
          </cell>
        </row>
        <row r="1150">
          <cell r="T1150">
            <v>0</v>
          </cell>
        </row>
        <row r="1151">
          <cell r="T1151">
            <v>0</v>
          </cell>
        </row>
        <row r="1152">
          <cell r="T1152">
            <v>0</v>
          </cell>
        </row>
        <row r="1153">
          <cell r="T1153">
            <v>0</v>
          </cell>
        </row>
        <row r="1154">
          <cell r="T1154">
            <v>0</v>
          </cell>
        </row>
        <row r="1155">
          <cell r="T1155">
            <v>0</v>
          </cell>
        </row>
        <row r="1156">
          <cell r="T1156">
            <v>0</v>
          </cell>
        </row>
        <row r="1157">
          <cell r="T1157">
            <v>0</v>
          </cell>
        </row>
        <row r="1158">
          <cell r="T1158">
            <v>0</v>
          </cell>
        </row>
        <row r="1159">
          <cell r="T1159">
            <v>0</v>
          </cell>
        </row>
        <row r="1160">
          <cell r="T1160">
            <v>0</v>
          </cell>
        </row>
        <row r="1161">
          <cell r="T1161">
            <v>0</v>
          </cell>
        </row>
        <row r="1162">
          <cell r="T1162">
            <v>0</v>
          </cell>
        </row>
        <row r="1163">
          <cell r="T1163">
            <v>0</v>
          </cell>
        </row>
        <row r="1164">
          <cell r="T1164">
            <v>0</v>
          </cell>
        </row>
        <row r="1165">
          <cell r="T1165">
            <v>0</v>
          </cell>
        </row>
        <row r="1166">
          <cell r="T1166">
            <v>0</v>
          </cell>
        </row>
        <row r="1167">
          <cell r="T1167">
            <v>0</v>
          </cell>
        </row>
        <row r="1168">
          <cell r="T1168">
            <v>0</v>
          </cell>
        </row>
        <row r="1169">
          <cell r="T1169">
            <v>0</v>
          </cell>
        </row>
        <row r="1170">
          <cell r="T1170">
            <v>0</v>
          </cell>
        </row>
        <row r="1171">
          <cell r="T1171">
            <v>0</v>
          </cell>
        </row>
        <row r="1172">
          <cell r="T1172">
            <v>0</v>
          </cell>
        </row>
        <row r="1173">
          <cell r="T1173">
            <v>0</v>
          </cell>
        </row>
        <row r="1174">
          <cell r="T1174">
            <v>0</v>
          </cell>
        </row>
        <row r="1175">
          <cell r="T1175">
            <v>0</v>
          </cell>
        </row>
        <row r="1176">
          <cell r="T1176">
            <v>0</v>
          </cell>
        </row>
        <row r="1177">
          <cell r="T1177">
            <v>0</v>
          </cell>
        </row>
        <row r="1178">
          <cell r="T1178">
            <v>0</v>
          </cell>
        </row>
        <row r="1179">
          <cell r="T1179">
            <v>0</v>
          </cell>
        </row>
        <row r="1180">
          <cell r="T1180">
            <v>0</v>
          </cell>
        </row>
        <row r="1181">
          <cell r="T1181">
            <v>0</v>
          </cell>
        </row>
        <row r="1182">
          <cell r="T1182">
            <v>0</v>
          </cell>
        </row>
        <row r="1183">
          <cell r="T1183">
            <v>0</v>
          </cell>
        </row>
        <row r="1184">
          <cell r="T1184">
            <v>0</v>
          </cell>
        </row>
        <row r="1185">
          <cell r="T1185">
            <v>0</v>
          </cell>
        </row>
        <row r="1186">
          <cell r="T1186">
            <v>0</v>
          </cell>
        </row>
        <row r="1187">
          <cell r="T1187">
            <v>0</v>
          </cell>
        </row>
        <row r="1188">
          <cell r="T1188">
            <v>0</v>
          </cell>
        </row>
        <row r="1189">
          <cell r="T1189">
            <v>0</v>
          </cell>
        </row>
        <row r="1190">
          <cell r="T1190">
            <v>0</v>
          </cell>
        </row>
        <row r="1191">
          <cell r="T1191">
            <v>0</v>
          </cell>
        </row>
        <row r="1192">
          <cell r="T1192">
            <v>0</v>
          </cell>
        </row>
        <row r="1193">
          <cell r="T1193">
            <v>0</v>
          </cell>
        </row>
        <row r="1194">
          <cell r="T1194">
            <v>0</v>
          </cell>
        </row>
        <row r="1195">
          <cell r="T1195">
            <v>0</v>
          </cell>
        </row>
        <row r="1196">
          <cell r="T1196">
            <v>0</v>
          </cell>
        </row>
        <row r="1197">
          <cell r="T1197">
            <v>0</v>
          </cell>
        </row>
        <row r="1198">
          <cell r="T1198">
            <v>0</v>
          </cell>
        </row>
        <row r="1199">
          <cell r="T1199">
            <v>0</v>
          </cell>
        </row>
        <row r="1200">
          <cell r="T1200">
            <v>0</v>
          </cell>
        </row>
        <row r="1201">
          <cell r="T1201">
            <v>0</v>
          </cell>
        </row>
        <row r="1202">
          <cell r="T1202">
            <v>0</v>
          </cell>
        </row>
        <row r="1203">
          <cell r="T1203">
            <v>0</v>
          </cell>
        </row>
        <row r="1204">
          <cell r="T1204">
            <v>0</v>
          </cell>
        </row>
        <row r="1205">
          <cell r="T1205">
            <v>0</v>
          </cell>
        </row>
        <row r="1206">
          <cell r="T1206">
            <v>0</v>
          </cell>
        </row>
        <row r="1207">
          <cell r="T1207">
            <v>0</v>
          </cell>
        </row>
        <row r="1208">
          <cell r="T1208">
            <v>0</v>
          </cell>
        </row>
        <row r="1209">
          <cell r="T1209">
            <v>0</v>
          </cell>
        </row>
        <row r="1210">
          <cell r="T1210">
            <v>0</v>
          </cell>
        </row>
        <row r="1211">
          <cell r="T1211">
            <v>0</v>
          </cell>
        </row>
        <row r="1212">
          <cell r="T1212">
            <v>0</v>
          </cell>
        </row>
        <row r="1213">
          <cell r="T1213">
            <v>0</v>
          </cell>
        </row>
        <row r="1214">
          <cell r="T1214">
            <v>0</v>
          </cell>
        </row>
        <row r="1215">
          <cell r="T1215">
            <v>0</v>
          </cell>
        </row>
        <row r="1216">
          <cell r="T1216">
            <v>0</v>
          </cell>
        </row>
        <row r="1217">
          <cell r="T1217">
            <v>0</v>
          </cell>
        </row>
        <row r="1218">
          <cell r="T1218">
            <v>0</v>
          </cell>
        </row>
        <row r="1219">
          <cell r="T1219">
            <v>0</v>
          </cell>
        </row>
        <row r="1220">
          <cell r="T1220">
            <v>0</v>
          </cell>
        </row>
        <row r="1221">
          <cell r="T1221">
            <v>0</v>
          </cell>
        </row>
        <row r="1222">
          <cell r="T1222">
            <v>0</v>
          </cell>
        </row>
        <row r="1223">
          <cell r="T1223">
            <v>0</v>
          </cell>
        </row>
        <row r="1224">
          <cell r="T1224">
            <v>0</v>
          </cell>
        </row>
        <row r="1225">
          <cell r="T1225">
            <v>0</v>
          </cell>
        </row>
        <row r="1226">
          <cell r="T1226">
            <v>0</v>
          </cell>
        </row>
        <row r="1227">
          <cell r="T1227">
            <v>0</v>
          </cell>
        </row>
        <row r="1228">
          <cell r="T1228">
            <v>0</v>
          </cell>
        </row>
        <row r="1229">
          <cell r="T1229">
            <v>0</v>
          </cell>
        </row>
        <row r="1230">
          <cell r="T1230">
            <v>0</v>
          </cell>
        </row>
        <row r="1231">
          <cell r="T1231">
            <v>0</v>
          </cell>
        </row>
        <row r="1232">
          <cell r="T1232">
            <v>0</v>
          </cell>
        </row>
        <row r="1233">
          <cell r="T1233">
            <v>0</v>
          </cell>
        </row>
        <row r="1234">
          <cell r="T1234">
            <v>0</v>
          </cell>
        </row>
        <row r="1235">
          <cell r="T1235">
            <v>0</v>
          </cell>
        </row>
        <row r="1236">
          <cell r="T1236">
            <v>0</v>
          </cell>
        </row>
        <row r="1237">
          <cell r="T1237">
            <v>0</v>
          </cell>
        </row>
        <row r="1238">
          <cell r="T1238">
            <v>0</v>
          </cell>
        </row>
        <row r="1239">
          <cell r="T1239">
            <v>0</v>
          </cell>
        </row>
        <row r="1240">
          <cell r="T1240">
            <v>0</v>
          </cell>
        </row>
        <row r="1241">
          <cell r="T1241">
            <v>0</v>
          </cell>
        </row>
        <row r="1242">
          <cell r="T1242">
            <v>0</v>
          </cell>
        </row>
        <row r="1243">
          <cell r="T1243">
            <v>0</v>
          </cell>
        </row>
        <row r="1244">
          <cell r="T1244">
            <v>0</v>
          </cell>
        </row>
        <row r="1245">
          <cell r="T1245">
            <v>0</v>
          </cell>
        </row>
        <row r="1246">
          <cell r="T1246">
            <v>0</v>
          </cell>
        </row>
        <row r="1247">
          <cell r="T1247">
            <v>0</v>
          </cell>
        </row>
        <row r="1248">
          <cell r="T1248">
            <v>0</v>
          </cell>
        </row>
        <row r="1249">
          <cell r="T1249">
            <v>0</v>
          </cell>
        </row>
        <row r="1250">
          <cell r="T1250">
            <v>0</v>
          </cell>
        </row>
        <row r="1251">
          <cell r="T1251">
            <v>0</v>
          </cell>
        </row>
        <row r="1252">
          <cell r="T1252">
            <v>0</v>
          </cell>
        </row>
        <row r="1253">
          <cell r="T1253">
            <v>0</v>
          </cell>
        </row>
        <row r="1254">
          <cell r="T1254">
            <v>0</v>
          </cell>
        </row>
        <row r="1255">
          <cell r="T1255">
            <v>0</v>
          </cell>
        </row>
        <row r="1256">
          <cell r="T1256">
            <v>0</v>
          </cell>
        </row>
        <row r="1257">
          <cell r="T1257">
            <v>0</v>
          </cell>
        </row>
        <row r="1258">
          <cell r="T1258">
            <v>0</v>
          </cell>
        </row>
        <row r="1259">
          <cell r="T1259">
            <v>0</v>
          </cell>
        </row>
        <row r="1260">
          <cell r="T1260">
            <v>0</v>
          </cell>
        </row>
        <row r="1261">
          <cell r="T1261">
            <v>0</v>
          </cell>
        </row>
        <row r="1262">
          <cell r="T1262">
            <v>0</v>
          </cell>
        </row>
        <row r="1263">
          <cell r="T1263">
            <v>0</v>
          </cell>
        </row>
        <row r="1264">
          <cell r="T1264">
            <v>0</v>
          </cell>
        </row>
        <row r="1265">
          <cell r="T1265">
            <v>0</v>
          </cell>
        </row>
        <row r="1266">
          <cell r="T1266">
            <v>0</v>
          </cell>
        </row>
        <row r="1267">
          <cell r="T1267">
            <v>0</v>
          </cell>
        </row>
        <row r="1268">
          <cell r="T1268">
            <v>0</v>
          </cell>
        </row>
        <row r="1269">
          <cell r="T1269">
            <v>0</v>
          </cell>
        </row>
        <row r="1270">
          <cell r="T1270">
            <v>0</v>
          </cell>
        </row>
        <row r="1271">
          <cell r="T1271">
            <v>0</v>
          </cell>
        </row>
        <row r="1272">
          <cell r="T1272">
            <v>0</v>
          </cell>
        </row>
        <row r="1273">
          <cell r="T1273">
            <v>0</v>
          </cell>
        </row>
        <row r="1274">
          <cell r="T1274">
            <v>0</v>
          </cell>
        </row>
        <row r="1275">
          <cell r="T1275">
            <v>0</v>
          </cell>
        </row>
        <row r="1276">
          <cell r="T1276">
            <v>0</v>
          </cell>
        </row>
        <row r="1277">
          <cell r="T1277">
            <v>0</v>
          </cell>
        </row>
        <row r="1278">
          <cell r="T1278">
            <v>0</v>
          </cell>
        </row>
        <row r="1279">
          <cell r="T1279">
            <v>0</v>
          </cell>
        </row>
        <row r="1280">
          <cell r="T1280">
            <v>0</v>
          </cell>
        </row>
        <row r="1281">
          <cell r="T1281">
            <v>0</v>
          </cell>
        </row>
        <row r="1282">
          <cell r="T1282">
            <v>0</v>
          </cell>
        </row>
        <row r="1283">
          <cell r="T1283">
            <v>0</v>
          </cell>
        </row>
        <row r="1284">
          <cell r="T1284">
            <v>0</v>
          </cell>
        </row>
        <row r="1285">
          <cell r="T1285">
            <v>0</v>
          </cell>
        </row>
        <row r="1286">
          <cell r="T1286">
            <v>0</v>
          </cell>
        </row>
        <row r="1287">
          <cell r="T1287">
            <v>0</v>
          </cell>
        </row>
        <row r="1288">
          <cell r="T1288">
            <v>0</v>
          </cell>
        </row>
        <row r="1289">
          <cell r="T1289">
            <v>0</v>
          </cell>
        </row>
        <row r="1290">
          <cell r="T1290">
            <v>0</v>
          </cell>
        </row>
        <row r="1291">
          <cell r="T1291">
            <v>0</v>
          </cell>
        </row>
        <row r="1292">
          <cell r="T1292">
            <v>0</v>
          </cell>
        </row>
        <row r="1293">
          <cell r="T1293">
            <v>0</v>
          </cell>
        </row>
        <row r="1294">
          <cell r="T1294">
            <v>0</v>
          </cell>
        </row>
        <row r="1295">
          <cell r="T1295">
            <v>0</v>
          </cell>
        </row>
        <row r="1296">
          <cell r="T1296">
            <v>0</v>
          </cell>
        </row>
        <row r="1297">
          <cell r="T1297">
            <v>0</v>
          </cell>
        </row>
        <row r="1298">
          <cell r="T1298">
            <v>0</v>
          </cell>
        </row>
        <row r="1299">
          <cell r="T1299">
            <v>0</v>
          </cell>
        </row>
        <row r="1300">
          <cell r="T1300">
            <v>0</v>
          </cell>
        </row>
        <row r="1301">
          <cell r="T1301">
            <v>0</v>
          </cell>
        </row>
        <row r="1302">
          <cell r="T1302">
            <v>0</v>
          </cell>
        </row>
        <row r="1303">
          <cell r="T1303">
            <v>0</v>
          </cell>
        </row>
        <row r="1304">
          <cell r="T1304">
            <v>0</v>
          </cell>
        </row>
        <row r="1305">
          <cell r="T1305">
            <v>0</v>
          </cell>
        </row>
        <row r="1306">
          <cell r="T1306">
            <v>0</v>
          </cell>
        </row>
        <row r="1307">
          <cell r="T1307">
            <v>0</v>
          </cell>
        </row>
        <row r="1308">
          <cell r="T1308">
            <v>0</v>
          </cell>
        </row>
        <row r="1309">
          <cell r="T1309">
            <v>0</v>
          </cell>
        </row>
        <row r="1310">
          <cell r="T1310">
            <v>0</v>
          </cell>
        </row>
        <row r="1311">
          <cell r="T1311">
            <v>0</v>
          </cell>
        </row>
        <row r="1312">
          <cell r="T1312">
            <v>0</v>
          </cell>
        </row>
        <row r="1313">
          <cell r="T1313">
            <v>0</v>
          </cell>
        </row>
        <row r="1314">
          <cell r="T1314">
            <v>0</v>
          </cell>
        </row>
        <row r="1315">
          <cell r="T1315">
            <v>0</v>
          </cell>
        </row>
        <row r="1316">
          <cell r="T1316">
            <v>0</v>
          </cell>
        </row>
        <row r="1317">
          <cell r="T1317">
            <v>0</v>
          </cell>
        </row>
        <row r="1318">
          <cell r="T1318">
            <v>0</v>
          </cell>
        </row>
        <row r="1319">
          <cell r="T1319">
            <v>0</v>
          </cell>
        </row>
        <row r="1320">
          <cell r="T1320">
            <v>0</v>
          </cell>
        </row>
        <row r="1321">
          <cell r="T1321">
            <v>0</v>
          </cell>
        </row>
        <row r="1322">
          <cell r="T1322">
            <v>0</v>
          </cell>
        </row>
        <row r="1323">
          <cell r="T1323">
            <v>0</v>
          </cell>
        </row>
        <row r="1324">
          <cell r="T1324">
            <v>0</v>
          </cell>
        </row>
        <row r="1325">
          <cell r="T1325">
            <v>0</v>
          </cell>
        </row>
        <row r="1326">
          <cell r="T1326">
            <v>0</v>
          </cell>
        </row>
        <row r="1327">
          <cell r="T1327">
            <v>0</v>
          </cell>
        </row>
        <row r="1328">
          <cell r="T1328">
            <v>0</v>
          </cell>
        </row>
        <row r="1329">
          <cell r="T1329">
            <v>0</v>
          </cell>
        </row>
        <row r="1330">
          <cell r="T1330">
            <v>0</v>
          </cell>
        </row>
        <row r="1331">
          <cell r="T1331">
            <v>0</v>
          </cell>
        </row>
        <row r="1332">
          <cell r="T1332">
            <v>0</v>
          </cell>
        </row>
        <row r="1333">
          <cell r="T1333">
            <v>0</v>
          </cell>
        </row>
        <row r="1334">
          <cell r="T1334">
            <v>0</v>
          </cell>
        </row>
        <row r="1335">
          <cell r="T1335">
            <v>0</v>
          </cell>
        </row>
        <row r="1336">
          <cell r="T1336">
            <v>0</v>
          </cell>
        </row>
        <row r="1337">
          <cell r="T1337">
            <v>0</v>
          </cell>
        </row>
        <row r="1338">
          <cell r="T1338">
            <v>0</v>
          </cell>
        </row>
        <row r="1339">
          <cell r="T1339">
            <v>0</v>
          </cell>
        </row>
        <row r="1340">
          <cell r="T1340">
            <v>0</v>
          </cell>
        </row>
        <row r="1341">
          <cell r="T1341">
            <v>0</v>
          </cell>
        </row>
        <row r="1342">
          <cell r="T1342">
            <v>0</v>
          </cell>
        </row>
        <row r="1343">
          <cell r="T1343">
            <v>0</v>
          </cell>
        </row>
        <row r="1344">
          <cell r="T1344">
            <v>0</v>
          </cell>
        </row>
        <row r="1345">
          <cell r="T1345">
            <v>0</v>
          </cell>
        </row>
        <row r="1346">
          <cell r="T1346">
            <v>0</v>
          </cell>
        </row>
        <row r="1347">
          <cell r="T1347">
            <v>0</v>
          </cell>
        </row>
        <row r="1348">
          <cell r="T1348">
            <v>0</v>
          </cell>
        </row>
        <row r="1349">
          <cell r="T1349">
            <v>0</v>
          </cell>
        </row>
        <row r="1350">
          <cell r="T1350">
            <v>0</v>
          </cell>
        </row>
        <row r="1351">
          <cell r="T1351">
            <v>0</v>
          </cell>
        </row>
        <row r="1352">
          <cell r="T1352">
            <v>0</v>
          </cell>
        </row>
        <row r="1353">
          <cell r="T1353">
            <v>0</v>
          </cell>
        </row>
        <row r="1354">
          <cell r="T1354">
            <v>0</v>
          </cell>
        </row>
        <row r="1355">
          <cell r="T1355">
            <v>0</v>
          </cell>
        </row>
        <row r="1356">
          <cell r="T1356">
            <v>0</v>
          </cell>
        </row>
        <row r="1357">
          <cell r="T1357">
            <v>0</v>
          </cell>
        </row>
        <row r="1358">
          <cell r="T1358">
            <v>0</v>
          </cell>
        </row>
        <row r="1359">
          <cell r="T1359">
            <v>0</v>
          </cell>
        </row>
        <row r="1360">
          <cell r="T1360">
            <v>0</v>
          </cell>
        </row>
        <row r="1361">
          <cell r="T1361">
            <v>0</v>
          </cell>
        </row>
        <row r="1362">
          <cell r="T1362">
            <v>0</v>
          </cell>
        </row>
        <row r="1363">
          <cell r="T1363">
            <v>0</v>
          </cell>
        </row>
        <row r="1364">
          <cell r="T1364">
            <v>0</v>
          </cell>
        </row>
        <row r="1365">
          <cell r="T1365">
            <v>0</v>
          </cell>
        </row>
        <row r="1366">
          <cell r="T1366">
            <v>0</v>
          </cell>
        </row>
        <row r="1367">
          <cell r="T1367">
            <v>0</v>
          </cell>
        </row>
        <row r="1368">
          <cell r="T1368">
            <v>0</v>
          </cell>
        </row>
        <row r="1369">
          <cell r="T1369">
            <v>0</v>
          </cell>
        </row>
        <row r="1370">
          <cell r="T1370">
            <v>0</v>
          </cell>
        </row>
        <row r="1371">
          <cell r="T1371">
            <v>0</v>
          </cell>
        </row>
        <row r="1372">
          <cell r="T1372">
            <v>0</v>
          </cell>
        </row>
        <row r="1373">
          <cell r="T1373">
            <v>0</v>
          </cell>
        </row>
        <row r="1374">
          <cell r="T1374">
            <v>0</v>
          </cell>
        </row>
        <row r="1375">
          <cell r="T1375">
            <v>0</v>
          </cell>
        </row>
        <row r="1376">
          <cell r="T1376">
            <v>0</v>
          </cell>
        </row>
        <row r="1377">
          <cell r="T1377">
            <v>0</v>
          </cell>
        </row>
        <row r="1378">
          <cell r="T1378">
            <v>0</v>
          </cell>
        </row>
        <row r="1379">
          <cell r="T1379">
            <v>0</v>
          </cell>
        </row>
        <row r="1380">
          <cell r="T1380">
            <v>0</v>
          </cell>
        </row>
        <row r="1381">
          <cell r="T1381">
            <v>0</v>
          </cell>
        </row>
        <row r="1382">
          <cell r="T1382">
            <v>0</v>
          </cell>
        </row>
        <row r="1383">
          <cell r="T1383">
            <v>0</v>
          </cell>
        </row>
        <row r="1384">
          <cell r="T1384">
            <v>0</v>
          </cell>
        </row>
        <row r="1385">
          <cell r="T1385">
            <v>0</v>
          </cell>
        </row>
        <row r="1386">
          <cell r="T1386">
            <v>0</v>
          </cell>
        </row>
        <row r="1387">
          <cell r="T1387">
            <v>0</v>
          </cell>
        </row>
        <row r="1388">
          <cell r="T1388">
            <v>0</v>
          </cell>
        </row>
        <row r="1389">
          <cell r="T1389">
            <v>0</v>
          </cell>
        </row>
        <row r="1390">
          <cell r="T1390">
            <v>0</v>
          </cell>
        </row>
        <row r="1391">
          <cell r="T1391">
            <v>0</v>
          </cell>
        </row>
        <row r="1392">
          <cell r="T1392">
            <v>0</v>
          </cell>
        </row>
        <row r="1393">
          <cell r="T1393">
            <v>0</v>
          </cell>
        </row>
        <row r="1394">
          <cell r="T1394">
            <v>0</v>
          </cell>
        </row>
        <row r="1395">
          <cell r="T1395">
            <v>0</v>
          </cell>
        </row>
        <row r="1396">
          <cell r="T1396">
            <v>0</v>
          </cell>
        </row>
        <row r="1397">
          <cell r="T1397">
            <v>0</v>
          </cell>
        </row>
        <row r="1398">
          <cell r="T1398">
            <v>0</v>
          </cell>
        </row>
        <row r="1399">
          <cell r="T1399">
            <v>0</v>
          </cell>
        </row>
        <row r="1400">
          <cell r="T1400">
            <v>0</v>
          </cell>
        </row>
        <row r="1401">
          <cell r="T1401">
            <v>0</v>
          </cell>
        </row>
        <row r="1402">
          <cell r="T1402">
            <v>0</v>
          </cell>
        </row>
        <row r="1403">
          <cell r="T1403">
            <v>0</v>
          </cell>
        </row>
        <row r="1404">
          <cell r="T1404">
            <v>0</v>
          </cell>
        </row>
        <row r="1405">
          <cell r="T1405">
            <v>0</v>
          </cell>
        </row>
        <row r="1406">
          <cell r="T1406">
            <v>0</v>
          </cell>
        </row>
        <row r="1407">
          <cell r="T1407">
            <v>0</v>
          </cell>
        </row>
      </sheetData>
      <sheetData sheetId="6" refreshError="1"/>
      <sheetData sheetId="7"/>
      <sheetData sheetId="8"/>
      <sheetData sheetId="9">
        <row r="2">
          <cell r="A2" t="str">
            <v>Correction des données et géolissage</v>
          </cell>
        </row>
        <row r="4">
          <cell r="B4" t="str">
            <v>Zone à alimenter à partir de l'export de la table sous l'onglet ListeEquip</v>
          </cell>
        </row>
        <row r="5">
          <cell r="B5" t="str">
            <v>Zone de saisie manuelle</v>
          </cell>
        </row>
        <row r="6">
          <cell r="B6" t="str">
            <v>Zone calculée ou à saisir manuellement</v>
          </cell>
        </row>
        <row r="8">
          <cell r="A8" t="str">
            <v>Num org.</v>
          </cell>
          <cell r="B8" t="str">
            <v>Numéro dossier AFC</v>
          </cell>
          <cell r="C8" t="str">
            <v>Activité équipement</v>
          </cell>
          <cell r="D8" t="str">
            <v>Nom équipement</v>
          </cell>
          <cell r="E8" t="str">
            <v>Statut juridique gest. PS</v>
          </cell>
          <cell r="F8" t="str">
            <v>Raison sociale gestionnaire PS</v>
          </cell>
          <cell r="G8" t="str">
            <v>Numéro commune équipement</v>
          </cell>
          <cell r="H8" t="str">
            <v>Nom commune équipement</v>
          </cell>
          <cell r="I8" t="str">
            <v>Numéro Siren Epci</v>
          </cell>
          <cell r="J8" t="str">
            <v>Pérennité droit PS</v>
          </cell>
          <cell r="K8" t="str">
            <v>Nombre de places Pso au 31/12</v>
          </cell>
          <cell r="L8" t="str">
            <v>Nb de places réservataires</v>
          </cell>
          <cell r="M8" t="str">
            <v>Nb places ajout</v>
          </cell>
          <cell r="N8" t="str">
            <v>Nb de places Pso au 31/12 - périmètre bonus</v>
          </cell>
          <cell r="O8" t="str">
            <v>Montant total aides</v>
          </cell>
          <cell r="P8" t="str">
            <v>Territoire de compétence</v>
          </cell>
          <cell r="Q8" t="str">
            <v>Nom du territoire / gestionnaire / équipement</v>
          </cell>
          <cell r="R8" t="str">
            <v xml:space="preserve">Equipement implanté en QPV / ZRR </v>
          </cell>
          <cell r="S8" t="str">
            <v>Numéro du territoire</v>
          </cell>
          <cell r="T8" t="str">
            <v>Numéro du territoire VALIDE</v>
          </cell>
          <cell r="U8" t="str">
            <v>Potentiel financier</v>
          </cell>
          <cell r="V8" t="str">
            <v>Médiane du niveau de vie</v>
          </cell>
          <cell r="W8" t="str">
            <v>Groupe</v>
          </cell>
        </row>
        <row r="9">
          <cell r="A9" t="str">
            <v>331</v>
          </cell>
          <cell r="B9" t="str">
            <v>1486-717</v>
          </cell>
        </row>
        <row r="10">
          <cell r="A10" t="str">
            <v>331</v>
          </cell>
          <cell r="B10" t="str">
            <v>41238-26593</v>
          </cell>
        </row>
      </sheetData>
      <sheetData sheetId="10" refreshError="1"/>
      <sheetData sheetId="11" refreshError="1"/>
      <sheetData sheetId="12">
        <row r="4">
          <cell r="E4" t="str">
            <v>Numéro dossier AFC</v>
          </cell>
          <cell r="F4" t="str">
            <v>Activité équipement</v>
          </cell>
          <cell r="G4" t="str">
            <v>Raison sociale Gestionnaire</v>
          </cell>
          <cell r="H4" t="str">
            <v>Nom équipement</v>
          </cell>
          <cell r="I4" t="str">
            <v>Groupe</v>
          </cell>
          <cell r="J4" t="str">
            <v>Equipement implanté en QPV / ZRR</v>
          </cell>
          <cell r="K4" t="str">
            <v>Nb places Pso 31/12 - périmètre bonus</v>
          </cell>
          <cell r="L4" t="str">
            <v xml:space="preserve"> Montant bonus offre existante par place</v>
          </cell>
          <cell r="O4" t="str">
            <v>Nb de places périmètre bonus</v>
          </cell>
          <cell r="P4" t="str">
            <v>Total des charges Maia</v>
          </cell>
          <cell r="Q4" t="str">
            <v>Participations familiales</v>
          </cell>
          <cell r="R4" t="str">
            <v>Montant du droit Psu dont h concertation</v>
          </cell>
          <cell r="S4" t="str">
            <v>Bonus handicap</v>
          </cell>
          <cell r="T4" t="str">
            <v>Bonus mixité</v>
          </cell>
          <cell r="U4" t="str">
            <v>Taux de financement par la Caf avant bonus Ctg</v>
          </cell>
          <cell r="V4" t="str">
            <v>Montant du bonus offre existante par place</v>
          </cell>
          <cell r="W4" t="str">
            <v>Montant gobal offre existante</v>
          </cell>
          <cell r="X4" t="str">
            <v>Montant du forfait offre nouvelle par place</v>
          </cell>
          <cell r="Y4" t="str">
            <v>Montant global offre nouvelle</v>
          </cell>
          <cell r="Z4" t="str">
            <v>Montant bonus territoire total</v>
          </cell>
          <cell r="AA4" t="str">
            <v>Montant bonus avec application du plafond à 90 %</v>
          </cell>
        </row>
        <row r="5">
          <cell r="E5" t="str">
            <v>1486-717</v>
          </cell>
        </row>
        <row r="6">
          <cell r="E6" t="str">
            <v>41238-26593</v>
          </cell>
        </row>
      </sheetData>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CalculetteGpComm"/>
      <sheetName val="Paramètres"/>
      <sheetName val="CALCUL PSU"/>
      <sheetName val="CALCUL BONUS Inclusion Handicap"/>
      <sheetName val="CALCUL BONUS Mixité Sociale"/>
    </sheetNames>
    <sheetDataSet>
      <sheetData sheetId="0">
        <row r="1">
          <cell r="A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NOM COMMUNE</v>
          </cell>
          <cell r="J2" t="str">
            <v>NOM EPCI</v>
          </cell>
          <cell r="Q2" t="str">
            <v>Nom groupe commune</v>
          </cell>
          <cell r="W2" t="str">
            <v>Nom du gestionnaire ou de l'équipement</v>
          </cell>
        </row>
        <row r="3">
          <cell r="A3" t="str">
            <v>ABZAC</v>
          </cell>
          <cell r="B3" t="str">
            <v>33001</v>
          </cell>
          <cell r="C3" t="str">
            <v>CA DU LIBOURNAIS</v>
          </cell>
          <cell r="D3" t="str">
            <v>200070092</v>
          </cell>
          <cell r="E3">
            <v>705</v>
          </cell>
          <cell r="F3">
            <v>2093</v>
          </cell>
          <cell r="G3">
            <v>19140</v>
          </cell>
          <cell r="H3">
            <v>846</v>
          </cell>
          <cell r="J3" t="str">
            <v>BORDEAUX METROPOLE</v>
          </cell>
          <cell r="K3" t="str">
            <v>243300316</v>
          </cell>
          <cell r="L3">
            <v>1396.1628740917972</v>
          </cell>
          <cell r="M3">
            <v>823759</v>
          </cell>
          <cell r="N3">
            <v>23321.371446853813</v>
          </cell>
          <cell r="O3">
            <v>362566</v>
          </cell>
          <cell r="AG3" t="str">
            <v>Groupe 1</v>
          </cell>
          <cell r="AH3">
            <v>1200</v>
          </cell>
          <cell r="AI3" t="str">
            <v>&gt;</v>
          </cell>
          <cell r="AJ3">
            <v>21300</v>
          </cell>
          <cell r="AK3">
            <v>400</v>
          </cell>
          <cell r="AL3">
            <v>2600</v>
          </cell>
        </row>
        <row r="4">
          <cell r="A4" t="str">
            <v>AILLAS</v>
          </cell>
          <cell r="J4" t="str">
            <v>CA BASSIN D'ARCACHON SUD (COBAS)</v>
          </cell>
          <cell r="AG4" t="str">
            <v>Groupe 2</v>
          </cell>
          <cell r="AH4">
            <v>1200</v>
          </cell>
          <cell r="AI4" t="str">
            <v>&lt;=</v>
          </cell>
          <cell r="AJ4">
            <v>21300</v>
          </cell>
          <cell r="AK4">
            <v>750</v>
          </cell>
          <cell r="AL4">
            <v>2650</v>
          </cell>
        </row>
        <row r="5">
          <cell r="A5" t="str">
            <v>AMBARES ET LAGRAVE</v>
          </cell>
          <cell r="J5" t="str">
            <v>CA DU BASSIN D'ARCACHON NORD</v>
          </cell>
          <cell r="AG5" t="str">
            <v>Groupe 3</v>
          </cell>
          <cell r="AH5">
            <v>900</v>
          </cell>
          <cell r="AI5" t="str">
            <v>&gt;</v>
          </cell>
          <cell r="AJ5">
            <v>20300</v>
          </cell>
          <cell r="AK5">
            <v>800</v>
          </cell>
          <cell r="AL5">
            <v>2700</v>
          </cell>
        </row>
        <row r="6">
          <cell r="A6" t="str">
            <v>AMBES</v>
          </cell>
          <cell r="J6" t="str">
            <v>CA DU LIBOURNAIS</v>
          </cell>
          <cell r="AG6" t="str">
            <v>Groupe 4</v>
          </cell>
          <cell r="AH6">
            <v>900</v>
          </cell>
          <cell r="AI6" t="str">
            <v>&lt;=</v>
          </cell>
          <cell r="AJ6">
            <v>20300</v>
          </cell>
          <cell r="AK6">
            <v>900</v>
          </cell>
          <cell r="AL6">
            <v>2750</v>
          </cell>
        </row>
        <row r="7">
          <cell r="A7" t="str">
            <v>ANDERNOS LES BAINS</v>
          </cell>
          <cell r="J7" t="str">
            <v>CC CASTILLON/PUJOLS</v>
          </cell>
          <cell r="AG7" t="str">
            <v>Groupe 5</v>
          </cell>
          <cell r="AH7">
            <v>700</v>
          </cell>
          <cell r="AI7" t="str">
            <v>&gt;</v>
          </cell>
          <cell r="AJ7">
            <v>19600</v>
          </cell>
          <cell r="AK7">
            <v>950</v>
          </cell>
          <cell r="AL7">
            <v>2800</v>
          </cell>
        </row>
        <row r="8">
          <cell r="A8" t="str">
            <v>ANGLADE</v>
          </cell>
          <cell r="J8" t="str">
            <v>CC CASTILLON/PUJOLS  - Communes du département 331 uniquement</v>
          </cell>
          <cell r="AG8" t="str">
            <v>Groupe 6</v>
          </cell>
          <cell r="AH8">
            <v>700</v>
          </cell>
          <cell r="AI8" t="str">
            <v>&lt;=</v>
          </cell>
          <cell r="AJ8">
            <v>19600</v>
          </cell>
          <cell r="AK8">
            <v>1100</v>
          </cell>
          <cell r="AL8">
            <v>2900</v>
          </cell>
        </row>
        <row r="9">
          <cell r="A9" t="str">
            <v>ARBANATS</v>
          </cell>
          <cell r="J9" t="str">
            <v>CC CONVERGENCE GARONNE</v>
          </cell>
          <cell r="AG9" t="str">
            <v>Groupe 7</v>
          </cell>
          <cell r="AH9"/>
          <cell r="AI9" t="str">
            <v>&gt;</v>
          </cell>
          <cell r="AJ9">
            <v>19300</v>
          </cell>
          <cell r="AK9">
            <v>1150</v>
          </cell>
          <cell r="AL9">
            <v>3000</v>
          </cell>
        </row>
        <row r="10">
          <cell r="A10" t="str">
            <v>ARCACHON</v>
          </cell>
          <cell r="J10" t="str">
            <v>CC DE BLAYE</v>
          </cell>
          <cell r="AG10" t="str">
            <v>Groupe 8</v>
          </cell>
          <cell r="AH10"/>
          <cell r="AI10" t="str">
            <v>&lt;=</v>
          </cell>
          <cell r="AJ10">
            <v>19300</v>
          </cell>
          <cell r="AK10">
            <v>1400</v>
          </cell>
          <cell r="AL10">
            <v>3300</v>
          </cell>
        </row>
        <row r="11">
          <cell r="A11" t="str">
            <v>ARCINS</v>
          </cell>
          <cell r="J11" t="str">
            <v>CC DE L'ESTUAIRE</v>
          </cell>
          <cell r="AG11" t="str">
            <v>Groupe 9 - QPV</v>
          </cell>
          <cell r="AH11" t="str">
            <v>-</v>
          </cell>
          <cell r="AI11"/>
          <cell r="AJ11" t="str">
            <v>-</v>
          </cell>
          <cell r="AK11">
            <v>1700</v>
          </cell>
          <cell r="AL11">
            <v>3600</v>
          </cell>
        </row>
        <row r="12">
          <cell r="A12" t="str">
            <v>ARES</v>
          </cell>
          <cell r="J12" t="str">
            <v>CC DE MONTESQUIEU</v>
          </cell>
        </row>
        <row r="13">
          <cell r="A13" t="str">
            <v>ARSAC</v>
          </cell>
          <cell r="J13" t="str">
            <v>CC DES PORTES DE L'ENTRE-DEUX-MERS</v>
          </cell>
        </row>
        <row r="14">
          <cell r="A14" t="str">
            <v>ARTIGUES PRES BORDEAUX</v>
          </cell>
          <cell r="J14" t="str">
            <v>CC DU BAZADAIS</v>
          </cell>
        </row>
        <row r="15">
          <cell r="A15" t="str">
            <v>ARVEYRES</v>
          </cell>
          <cell r="J15" t="str">
            <v>CC DU CREONNAIS</v>
          </cell>
        </row>
        <row r="16">
          <cell r="A16" t="str">
            <v>ASQUES</v>
          </cell>
          <cell r="J16" t="str">
            <v>CC DU FRONSADAIS</v>
          </cell>
        </row>
        <row r="17">
          <cell r="A17" t="str">
            <v>AUBIAC</v>
          </cell>
          <cell r="J17" t="str">
            <v>CC DU GRAND CUBZAGUAIS</v>
          </cell>
        </row>
        <row r="18">
          <cell r="A18" t="str">
            <v>AUDENGE</v>
          </cell>
          <cell r="J18" t="str">
            <v>CC DU GRAND SAINT EMILIONNAIS</v>
          </cell>
        </row>
        <row r="19">
          <cell r="A19" t="str">
            <v>AURIOLLES</v>
          </cell>
          <cell r="J19" t="str">
            <v>CC DU PAYS FOYEN</v>
          </cell>
        </row>
        <row r="20">
          <cell r="A20" t="str">
            <v>AUROS</v>
          </cell>
          <cell r="J20" t="str">
            <v>CC DU PAYS FOYEN  - Communes du département 331 uniquement</v>
          </cell>
        </row>
        <row r="21">
          <cell r="A21" t="str">
            <v>AVENSAN</v>
          </cell>
          <cell r="J21" t="str">
            <v>CC DU REOLAIS EN SUD GIRONDE</v>
          </cell>
        </row>
        <row r="22">
          <cell r="A22" t="str">
            <v>AYGUEMORTE LES GRAVES</v>
          </cell>
          <cell r="J22" t="str">
            <v>CC DU SUD GIRONDE</v>
          </cell>
        </row>
        <row r="23">
          <cell r="A23" t="str">
            <v>BAGAS</v>
          </cell>
          <cell r="J23" t="str">
            <v>CC DU VAL DE L'EYRE</v>
          </cell>
        </row>
        <row r="24">
          <cell r="A24" t="str">
            <v>BAIGNEAUX</v>
          </cell>
          <cell r="J24" t="str">
            <v>CC JALLE-EAU-BOURDE</v>
          </cell>
        </row>
        <row r="25">
          <cell r="A25" t="str">
            <v>BALIZAC</v>
          </cell>
          <cell r="J25" t="str">
            <v>CC LATITUDE NORD GIRONDE</v>
          </cell>
        </row>
        <row r="26">
          <cell r="A26" t="str">
            <v>BARIE</v>
          </cell>
          <cell r="J26" t="str">
            <v>CC LES COTEAUX BORDELAIS</v>
          </cell>
        </row>
        <row r="27">
          <cell r="A27" t="str">
            <v>BARON</v>
          </cell>
          <cell r="J27" t="str">
            <v>CC LES RIVES DE LA LAURENCE</v>
          </cell>
        </row>
        <row r="28">
          <cell r="A28" t="str">
            <v>BARSAC</v>
          </cell>
          <cell r="J28" t="str">
            <v>CC MEDOC ATLANTIQUE</v>
          </cell>
        </row>
        <row r="29">
          <cell r="A29" t="str">
            <v>BASSANNE</v>
          </cell>
          <cell r="J29" t="str">
            <v>CC MEDOC COEUR DE PRESQU'ILE</v>
          </cell>
        </row>
        <row r="30">
          <cell r="A30" t="str">
            <v>BASSENS</v>
          </cell>
          <cell r="J30" t="str">
            <v>CC MEDOC ESTUAIRE</v>
          </cell>
        </row>
        <row r="31">
          <cell r="A31" t="str">
            <v>BAURECH</v>
          </cell>
          <cell r="J31" t="str">
            <v>CC MEDULLIENNE</v>
          </cell>
        </row>
        <row r="32">
          <cell r="A32" t="str">
            <v>BAYAS</v>
          </cell>
          <cell r="J32" t="str">
            <v>CC RURALES DE L'ENTRE-DEUX-MERS</v>
          </cell>
        </row>
        <row r="33">
          <cell r="A33" t="str">
            <v>BAYON SUR GIRONDE</v>
          </cell>
        </row>
        <row r="34">
          <cell r="A34" t="str">
            <v>BAZAS</v>
          </cell>
        </row>
        <row r="35">
          <cell r="A35" t="str">
            <v>BEAUTIRAN</v>
          </cell>
        </row>
        <row r="36">
          <cell r="A36" t="str">
            <v>BEGADAN</v>
          </cell>
        </row>
        <row r="37">
          <cell r="A37" t="str">
            <v>BEGLES</v>
          </cell>
        </row>
        <row r="38">
          <cell r="A38" t="str">
            <v>BEGUEY</v>
          </cell>
        </row>
        <row r="39">
          <cell r="A39" t="str">
            <v>BELIN BELIET</v>
          </cell>
        </row>
        <row r="40">
          <cell r="A40" t="str">
            <v>BELLEBAT</v>
          </cell>
        </row>
        <row r="41">
          <cell r="A41" t="str">
            <v>BELLEFOND</v>
          </cell>
        </row>
        <row r="42">
          <cell r="A42" t="str">
            <v>BELVES DE CASTILLON</v>
          </cell>
        </row>
        <row r="43">
          <cell r="A43" t="str">
            <v>BERNOS BEAULAC</v>
          </cell>
        </row>
        <row r="44">
          <cell r="A44" t="str">
            <v>BERSON</v>
          </cell>
        </row>
        <row r="45">
          <cell r="A45" t="str">
            <v>BERTHEZ</v>
          </cell>
        </row>
        <row r="46">
          <cell r="A46" t="str">
            <v>BEYCHAC ET CAILLAU</v>
          </cell>
        </row>
        <row r="47">
          <cell r="A47" t="str">
            <v>BIEUJAC</v>
          </cell>
        </row>
        <row r="48">
          <cell r="A48" t="str">
            <v>BIGANOS</v>
          </cell>
        </row>
        <row r="49">
          <cell r="A49" t="str">
            <v>BIRAC</v>
          </cell>
        </row>
        <row r="50">
          <cell r="A50" t="str">
            <v>BLAIGNAC</v>
          </cell>
        </row>
        <row r="51">
          <cell r="A51" t="str">
            <v>BLAIGNAN PRIGNAC</v>
          </cell>
        </row>
        <row r="52">
          <cell r="A52" t="str">
            <v>BLANQUEFORT</v>
          </cell>
        </row>
        <row r="53">
          <cell r="A53" t="str">
            <v>BLASIMON</v>
          </cell>
        </row>
        <row r="54">
          <cell r="A54" t="str">
            <v>BLAYE</v>
          </cell>
        </row>
        <row r="55">
          <cell r="A55" t="str">
            <v>BLESIGNAC</v>
          </cell>
        </row>
        <row r="56">
          <cell r="A56" t="str">
            <v>BOMMES</v>
          </cell>
        </row>
        <row r="57">
          <cell r="A57" t="str">
            <v>BONNETAN</v>
          </cell>
        </row>
        <row r="58">
          <cell r="A58" t="str">
            <v>BONZAC</v>
          </cell>
        </row>
        <row r="59">
          <cell r="A59" t="str">
            <v>BORDEAUX</v>
          </cell>
        </row>
        <row r="60">
          <cell r="A60" t="str">
            <v>BOSSUGAN</v>
          </cell>
        </row>
        <row r="61">
          <cell r="A61" t="str">
            <v>BOULIAC</v>
          </cell>
        </row>
        <row r="62">
          <cell r="A62" t="str">
            <v>BOURDELLES</v>
          </cell>
        </row>
        <row r="63">
          <cell r="A63" t="str">
            <v>BOURG</v>
          </cell>
        </row>
        <row r="64">
          <cell r="A64" t="str">
            <v>BOURIDEYS</v>
          </cell>
        </row>
        <row r="65">
          <cell r="A65" t="str">
            <v>BRACH</v>
          </cell>
        </row>
        <row r="66">
          <cell r="A66" t="str">
            <v>BRANNE</v>
          </cell>
        </row>
        <row r="67">
          <cell r="A67" t="str">
            <v>BRANNENS</v>
          </cell>
        </row>
        <row r="68">
          <cell r="A68" t="str">
            <v>BRAUD ET SAINT LOUIS</v>
          </cell>
        </row>
        <row r="69">
          <cell r="A69" t="str">
            <v>BROUQUEYRAN</v>
          </cell>
        </row>
        <row r="70">
          <cell r="A70" t="str">
            <v>BRUGES</v>
          </cell>
        </row>
        <row r="71">
          <cell r="A71" t="str">
            <v>BUDOS</v>
          </cell>
        </row>
        <row r="72">
          <cell r="A72" t="str">
            <v>CABANAC ET VILLAGRAINS</v>
          </cell>
        </row>
        <row r="73">
          <cell r="A73" t="str">
            <v>CABARA</v>
          </cell>
        </row>
        <row r="74">
          <cell r="A74" t="str">
            <v>CADARSAC</v>
          </cell>
        </row>
        <row r="75">
          <cell r="A75" t="str">
            <v>CADAUJAC</v>
          </cell>
        </row>
        <row r="76">
          <cell r="A76" t="str">
            <v>CADILLAC</v>
          </cell>
        </row>
        <row r="77">
          <cell r="A77" t="str">
            <v>CADILLAC EN FRONSADAIS</v>
          </cell>
        </row>
        <row r="78">
          <cell r="A78" t="str">
            <v>CAMARSAC</v>
          </cell>
        </row>
        <row r="79">
          <cell r="A79" t="str">
            <v>CAMBES</v>
          </cell>
        </row>
        <row r="80">
          <cell r="A80" t="str">
            <v>CAMBLANES ET MEYNAC</v>
          </cell>
        </row>
        <row r="81">
          <cell r="A81" t="str">
            <v>CAMIAC ET SAINT DENIS</v>
          </cell>
        </row>
        <row r="82">
          <cell r="A82" t="str">
            <v>CAMIRAN</v>
          </cell>
        </row>
        <row r="83">
          <cell r="A83" t="str">
            <v>CAMPS SUR L ISLE</v>
          </cell>
        </row>
        <row r="84">
          <cell r="A84" t="str">
            <v>CAMPUGNAN</v>
          </cell>
        </row>
        <row r="85">
          <cell r="A85" t="str">
            <v>CANEJAN</v>
          </cell>
        </row>
        <row r="86">
          <cell r="A86" t="str">
            <v>CAPIAN</v>
          </cell>
        </row>
        <row r="87">
          <cell r="A87" t="str">
            <v>CAPLONG</v>
          </cell>
        </row>
        <row r="88">
          <cell r="A88" t="str">
            <v>CAPTIEUX</v>
          </cell>
        </row>
        <row r="89">
          <cell r="A89" t="str">
            <v>CARBON BLANC</v>
          </cell>
        </row>
        <row r="90">
          <cell r="A90" t="str">
            <v>CARCANS</v>
          </cell>
        </row>
        <row r="91">
          <cell r="A91" t="str">
            <v>CARDAN</v>
          </cell>
        </row>
        <row r="92">
          <cell r="A92" t="str">
            <v>CARIGNAN DE BORDEAUX</v>
          </cell>
        </row>
        <row r="93">
          <cell r="A93" t="str">
            <v>CARS</v>
          </cell>
        </row>
        <row r="94">
          <cell r="A94" t="str">
            <v>CARTELEGUE</v>
          </cell>
        </row>
        <row r="95">
          <cell r="A95" t="str">
            <v>CASSEUIL</v>
          </cell>
        </row>
        <row r="96">
          <cell r="A96" t="str">
            <v>CASTELMORON D ALBRET</v>
          </cell>
        </row>
        <row r="97">
          <cell r="A97" t="str">
            <v>CASTELNAU DE MEDOC</v>
          </cell>
        </row>
        <row r="98">
          <cell r="A98" t="str">
            <v>CASTELVIEL</v>
          </cell>
        </row>
        <row r="99">
          <cell r="A99" t="str">
            <v>CASTETS ET CASTILLON</v>
          </cell>
        </row>
        <row r="100">
          <cell r="A100" t="str">
            <v>CASTILLON LA BATAILLE</v>
          </cell>
        </row>
        <row r="101">
          <cell r="A101" t="str">
            <v>CASTRES GIRONDE</v>
          </cell>
        </row>
        <row r="102">
          <cell r="A102" t="str">
            <v>CAUDROT</v>
          </cell>
        </row>
        <row r="103">
          <cell r="A103" t="str">
            <v>CAUMONT</v>
          </cell>
        </row>
        <row r="104">
          <cell r="A104" t="str">
            <v>CAUVIGNAC</v>
          </cell>
        </row>
        <row r="105">
          <cell r="A105" t="str">
            <v>CAVIGNAC</v>
          </cell>
        </row>
        <row r="106">
          <cell r="A106" t="str">
            <v>CAZALIS</v>
          </cell>
        </row>
        <row r="107">
          <cell r="A107" t="str">
            <v>CAZATS</v>
          </cell>
        </row>
        <row r="108">
          <cell r="A108" t="str">
            <v>CAZAUGITAT</v>
          </cell>
        </row>
        <row r="109">
          <cell r="A109" t="str">
            <v>CENAC</v>
          </cell>
        </row>
        <row r="110">
          <cell r="A110" t="str">
            <v>CENON</v>
          </cell>
        </row>
        <row r="111">
          <cell r="A111" t="str">
            <v>CERONS</v>
          </cell>
        </row>
        <row r="112">
          <cell r="A112" t="str">
            <v>CESSAC</v>
          </cell>
        </row>
        <row r="113">
          <cell r="A113" t="str">
            <v>CESTAS</v>
          </cell>
        </row>
        <row r="114">
          <cell r="A114" t="str">
            <v>CEZAC</v>
          </cell>
        </row>
        <row r="115">
          <cell r="A115" t="str">
            <v>CHAMADELLE</v>
          </cell>
        </row>
        <row r="116">
          <cell r="A116" t="str">
            <v>CISSAC MEDOC</v>
          </cell>
        </row>
        <row r="117">
          <cell r="A117" t="str">
            <v>CIVRAC DE BLAYE</v>
          </cell>
        </row>
        <row r="118">
          <cell r="A118" t="str">
            <v>CIVRAC EN MEDOC</v>
          </cell>
        </row>
        <row r="119">
          <cell r="A119" t="str">
            <v>CIVRAC SUR DORDOGNE</v>
          </cell>
        </row>
        <row r="120">
          <cell r="A120" t="str">
            <v>CLEYRAC</v>
          </cell>
        </row>
        <row r="121">
          <cell r="A121" t="str">
            <v>COIMERES</v>
          </cell>
        </row>
        <row r="122">
          <cell r="A122" t="str">
            <v>COIRAC</v>
          </cell>
        </row>
        <row r="123">
          <cell r="A123" t="str">
            <v>COMPS</v>
          </cell>
        </row>
        <row r="124">
          <cell r="A124" t="str">
            <v>COUBEYRAC</v>
          </cell>
        </row>
        <row r="125">
          <cell r="A125" t="str">
            <v>COUQUEQUES</v>
          </cell>
        </row>
        <row r="126">
          <cell r="A126" t="str">
            <v>COURPIAC</v>
          </cell>
        </row>
        <row r="127">
          <cell r="A127" t="str">
            <v>COURS DE MONSEGUR</v>
          </cell>
        </row>
        <row r="128">
          <cell r="A128" t="str">
            <v>COURS LES BAINS</v>
          </cell>
        </row>
        <row r="129">
          <cell r="A129" t="str">
            <v>COUTRAS</v>
          </cell>
        </row>
        <row r="130">
          <cell r="A130" t="str">
            <v>COUTURES</v>
          </cell>
        </row>
        <row r="131">
          <cell r="A131" t="str">
            <v>CREON</v>
          </cell>
        </row>
        <row r="132">
          <cell r="A132" t="str">
            <v>CROIGNON</v>
          </cell>
        </row>
        <row r="133">
          <cell r="A133" t="str">
            <v>CUBNEZAIS</v>
          </cell>
        </row>
        <row r="134">
          <cell r="A134" t="str">
            <v>CUBZAC LES PONTS</v>
          </cell>
        </row>
        <row r="135">
          <cell r="A135" t="str">
            <v>CUDOS</v>
          </cell>
        </row>
        <row r="136">
          <cell r="A136" t="str">
            <v>CURSAN</v>
          </cell>
        </row>
        <row r="137">
          <cell r="A137" t="str">
            <v>CUSSAC FORT MEDOC</v>
          </cell>
        </row>
        <row r="138">
          <cell r="A138" t="str">
            <v>DAIGNAC</v>
          </cell>
        </row>
        <row r="139">
          <cell r="A139" t="str">
            <v>DARDENAC</v>
          </cell>
        </row>
        <row r="140">
          <cell r="A140" t="str">
            <v>DAUBEZE</v>
          </cell>
        </row>
        <row r="141">
          <cell r="A141" t="str">
            <v>DIEULIVOL</v>
          </cell>
        </row>
        <row r="142">
          <cell r="A142" t="str">
            <v>DONNEZAC</v>
          </cell>
        </row>
        <row r="143">
          <cell r="A143" t="str">
            <v>DONZAC</v>
          </cell>
        </row>
        <row r="144">
          <cell r="A144" t="str">
            <v>DOULEZON</v>
          </cell>
        </row>
        <row r="145">
          <cell r="A145" t="str">
            <v>ESCAUDES</v>
          </cell>
        </row>
        <row r="146">
          <cell r="A146" t="str">
            <v>ESCOUSSANS</v>
          </cell>
        </row>
        <row r="147">
          <cell r="A147" t="str">
            <v>ESPIET</v>
          </cell>
        </row>
        <row r="148">
          <cell r="A148" t="str">
            <v>ETAULIERS</v>
          </cell>
        </row>
        <row r="149">
          <cell r="A149" t="str">
            <v>EYNESSE</v>
          </cell>
        </row>
        <row r="150">
          <cell r="A150" t="str">
            <v>EYRANS</v>
          </cell>
        </row>
        <row r="151">
          <cell r="A151" t="str">
            <v>EYSINES</v>
          </cell>
        </row>
        <row r="152">
          <cell r="A152" t="str">
            <v>FALEYRAS</v>
          </cell>
        </row>
        <row r="153">
          <cell r="A153" t="str">
            <v>FARGUES</v>
          </cell>
        </row>
        <row r="154">
          <cell r="A154" t="str">
            <v>FARGUES SAINT HILAIRE</v>
          </cell>
        </row>
        <row r="155">
          <cell r="A155" t="str">
            <v>FLAUJAGUES</v>
          </cell>
        </row>
        <row r="156">
          <cell r="A156" t="str">
            <v>FLOIRAC</v>
          </cell>
        </row>
        <row r="157">
          <cell r="A157" t="str">
            <v>FLOUDES</v>
          </cell>
        </row>
        <row r="158">
          <cell r="A158" t="str">
            <v>FONTET</v>
          </cell>
        </row>
        <row r="159">
          <cell r="A159" t="str">
            <v>FOSSES ET BALEYSSAC</v>
          </cell>
        </row>
        <row r="160">
          <cell r="A160" t="str">
            <v>FOURS</v>
          </cell>
        </row>
        <row r="161">
          <cell r="A161" t="str">
            <v>FRANCS</v>
          </cell>
        </row>
        <row r="162">
          <cell r="A162" t="str">
            <v>FRONSAC</v>
          </cell>
        </row>
        <row r="163">
          <cell r="A163" t="str">
            <v>FRONTENAC</v>
          </cell>
        </row>
        <row r="164">
          <cell r="A164" t="str">
            <v>GABARNAC</v>
          </cell>
        </row>
        <row r="165">
          <cell r="A165" t="str">
            <v>GAILLAN EN MEDOC</v>
          </cell>
        </row>
        <row r="166">
          <cell r="A166" t="str">
            <v>GAJAC</v>
          </cell>
        </row>
        <row r="167">
          <cell r="A167" t="str">
            <v>GALGON</v>
          </cell>
        </row>
        <row r="168">
          <cell r="A168" t="str">
            <v>GANS</v>
          </cell>
        </row>
        <row r="169">
          <cell r="A169" t="str">
            <v>GARDEGAN ET TOURTIRAC</v>
          </cell>
        </row>
        <row r="170">
          <cell r="A170" t="str">
            <v>GAURIAC</v>
          </cell>
        </row>
        <row r="171">
          <cell r="A171" t="str">
            <v>GAURIAGUET</v>
          </cell>
        </row>
        <row r="172">
          <cell r="A172" t="str">
            <v>GENERAC</v>
          </cell>
        </row>
        <row r="173">
          <cell r="A173" t="str">
            <v>GENISSAC</v>
          </cell>
        </row>
        <row r="174">
          <cell r="A174" t="str">
            <v>GENSAC</v>
          </cell>
        </row>
        <row r="175">
          <cell r="A175" t="str">
            <v>GIRONDE SUR DROPT</v>
          </cell>
        </row>
        <row r="176">
          <cell r="A176" t="str">
            <v>GISCOS</v>
          </cell>
        </row>
        <row r="177">
          <cell r="A177" t="str">
            <v>GORNAC</v>
          </cell>
        </row>
        <row r="178">
          <cell r="A178" t="str">
            <v>GOUALADE</v>
          </cell>
        </row>
        <row r="179">
          <cell r="A179" t="str">
            <v>GOURS</v>
          </cell>
        </row>
        <row r="180">
          <cell r="A180" t="str">
            <v>GRADIGNAN</v>
          </cell>
        </row>
        <row r="181">
          <cell r="A181" t="str">
            <v>GRAYAN ET L HOPITAL</v>
          </cell>
        </row>
        <row r="182">
          <cell r="A182" t="str">
            <v>GREZILLAC</v>
          </cell>
        </row>
        <row r="183">
          <cell r="A183" t="str">
            <v>GRIGNOLS</v>
          </cell>
        </row>
        <row r="184">
          <cell r="A184" t="str">
            <v>GUILLAC</v>
          </cell>
        </row>
        <row r="185">
          <cell r="A185" t="str">
            <v>GUILLOS</v>
          </cell>
        </row>
        <row r="186">
          <cell r="A186" t="str">
            <v>GUITRES</v>
          </cell>
        </row>
        <row r="187">
          <cell r="A187" t="str">
            <v>GUJAN MESTRAS</v>
          </cell>
        </row>
        <row r="188">
          <cell r="A188" t="str">
            <v>HAUX</v>
          </cell>
        </row>
        <row r="189">
          <cell r="A189" t="str">
            <v>HOSTENS</v>
          </cell>
        </row>
        <row r="190">
          <cell r="A190" t="str">
            <v>HOURTIN</v>
          </cell>
        </row>
        <row r="191">
          <cell r="A191" t="str">
            <v>HURE</v>
          </cell>
        </row>
        <row r="192">
          <cell r="A192" t="str">
            <v>ILLATS</v>
          </cell>
        </row>
        <row r="193">
          <cell r="A193" t="str">
            <v>ISLE SAINT GEORGES</v>
          </cell>
        </row>
        <row r="194">
          <cell r="A194" t="str">
            <v>IZON</v>
          </cell>
        </row>
        <row r="195">
          <cell r="A195" t="str">
            <v>JAU DIGNAC ET LOIRAC</v>
          </cell>
        </row>
        <row r="196">
          <cell r="A196" t="str">
            <v>JUGAZAN</v>
          </cell>
        </row>
        <row r="197">
          <cell r="A197" t="str">
            <v>JUILLAC</v>
          </cell>
        </row>
        <row r="198">
          <cell r="A198" t="str">
            <v>LA BREDE</v>
          </cell>
        </row>
        <row r="199">
          <cell r="A199" t="str">
            <v>LA LANDE DE FRONSAC</v>
          </cell>
        </row>
        <row r="200">
          <cell r="A200" t="str">
            <v>LA REOLE</v>
          </cell>
        </row>
        <row r="201">
          <cell r="A201" t="str">
            <v>LA RIVIERE</v>
          </cell>
        </row>
        <row r="202">
          <cell r="A202" t="str">
            <v>LA ROQUILLE</v>
          </cell>
        </row>
        <row r="203">
          <cell r="A203" t="str">
            <v>LA SAUVE</v>
          </cell>
        </row>
        <row r="204">
          <cell r="A204" t="str">
            <v>LA TESTE DE BUCH</v>
          </cell>
        </row>
        <row r="205">
          <cell r="A205" t="str">
            <v>LABARDE</v>
          </cell>
        </row>
        <row r="206">
          <cell r="A206" t="str">
            <v>LABESCAU</v>
          </cell>
        </row>
        <row r="207">
          <cell r="A207" t="str">
            <v>LACANAU</v>
          </cell>
        </row>
        <row r="208">
          <cell r="A208" t="str">
            <v>LADAUX</v>
          </cell>
        </row>
        <row r="209">
          <cell r="A209" t="str">
            <v>LADOS</v>
          </cell>
        </row>
        <row r="210">
          <cell r="A210" t="str">
            <v>LAGORCE</v>
          </cell>
        </row>
        <row r="211">
          <cell r="A211" t="str">
            <v>LALANDE DE POMEROL</v>
          </cell>
        </row>
        <row r="212">
          <cell r="A212" t="str">
            <v>LAMARQUE</v>
          </cell>
        </row>
        <row r="213">
          <cell r="A213" t="str">
            <v>LAMOTHE LANDERRON</v>
          </cell>
        </row>
        <row r="214">
          <cell r="A214" t="str">
            <v>LANDERROUAT</v>
          </cell>
        </row>
        <row r="215">
          <cell r="A215" t="str">
            <v>LANDERROUET SUR SEGUR</v>
          </cell>
        </row>
        <row r="216">
          <cell r="A216" t="str">
            <v>LANDIRAS</v>
          </cell>
        </row>
        <row r="217">
          <cell r="A217" t="str">
            <v>LANGOIRAN</v>
          </cell>
        </row>
        <row r="218">
          <cell r="A218" t="str">
            <v>LANGON</v>
          </cell>
        </row>
        <row r="219">
          <cell r="A219" t="str">
            <v>LANSAC</v>
          </cell>
        </row>
        <row r="220">
          <cell r="A220" t="str">
            <v>LANTON</v>
          </cell>
        </row>
        <row r="221">
          <cell r="A221" t="str">
            <v>LAPOUYADE</v>
          </cell>
        </row>
        <row r="222">
          <cell r="A222" t="str">
            <v>LAROQUE</v>
          </cell>
        </row>
        <row r="223">
          <cell r="A223" t="str">
            <v>LARTIGUE</v>
          </cell>
        </row>
        <row r="224">
          <cell r="A224" t="str">
            <v>LARUSCADE</v>
          </cell>
        </row>
        <row r="225">
          <cell r="A225" t="str">
            <v>LATRESNE</v>
          </cell>
        </row>
        <row r="226">
          <cell r="A226" t="str">
            <v>LAVAZAN</v>
          </cell>
        </row>
        <row r="227">
          <cell r="A227" t="str">
            <v>LE BARP</v>
          </cell>
        </row>
        <row r="228">
          <cell r="A228" t="str">
            <v>LE BOUSCAT</v>
          </cell>
        </row>
        <row r="229">
          <cell r="A229" t="str">
            <v>LE FIEU</v>
          </cell>
        </row>
        <row r="230">
          <cell r="A230" t="str">
            <v>LE HAILLAN</v>
          </cell>
        </row>
        <row r="231">
          <cell r="A231" t="str">
            <v>LE NIZAN</v>
          </cell>
        </row>
        <row r="232">
          <cell r="A232" t="str">
            <v>LE PIAN MEDOC</v>
          </cell>
        </row>
        <row r="233">
          <cell r="A233" t="str">
            <v>LE PIAN SUR GARONNE</v>
          </cell>
        </row>
        <row r="234">
          <cell r="A234" t="str">
            <v>LE PORGE</v>
          </cell>
        </row>
        <row r="235">
          <cell r="A235" t="str">
            <v>LE POUT</v>
          </cell>
        </row>
        <row r="236">
          <cell r="A236" t="str">
            <v>LE PUY</v>
          </cell>
        </row>
        <row r="237">
          <cell r="A237" t="str">
            <v>LE TAILLAN MEDOC</v>
          </cell>
        </row>
        <row r="238">
          <cell r="A238" t="str">
            <v>LE TEICH</v>
          </cell>
        </row>
        <row r="239">
          <cell r="A239" t="str">
            <v>LE TEMPLE</v>
          </cell>
        </row>
        <row r="240">
          <cell r="A240" t="str">
            <v>LE TOURNE</v>
          </cell>
        </row>
        <row r="241">
          <cell r="A241" t="str">
            <v>LE TUZAN</v>
          </cell>
        </row>
        <row r="242">
          <cell r="A242" t="str">
            <v>LE VERDON SUR MER</v>
          </cell>
        </row>
        <row r="243">
          <cell r="A243" t="str">
            <v>LEGE CAP FERRET</v>
          </cell>
        </row>
        <row r="244">
          <cell r="A244" t="str">
            <v>LEOGEATS</v>
          </cell>
        </row>
        <row r="245">
          <cell r="A245" t="str">
            <v>LEOGNAN</v>
          </cell>
        </row>
        <row r="246">
          <cell r="A246" t="str">
            <v>LERM ET MUSSET</v>
          </cell>
        </row>
        <row r="247">
          <cell r="A247" t="str">
            <v>LES ARTIGUES DE LUSSAC</v>
          </cell>
        </row>
        <row r="248">
          <cell r="A248" t="str">
            <v>LES BILLAUX</v>
          </cell>
        </row>
        <row r="249">
          <cell r="A249" t="str">
            <v>LES EGLISOTTES ET CHALAURES</v>
          </cell>
        </row>
        <row r="250">
          <cell r="A250" t="str">
            <v>LES ESSEINTES</v>
          </cell>
        </row>
        <row r="251">
          <cell r="A251" t="str">
            <v>LES LEVES ET THOUMEYRAGUES</v>
          </cell>
        </row>
        <row r="252">
          <cell r="A252" t="str">
            <v>LES PEINTURES</v>
          </cell>
        </row>
        <row r="253">
          <cell r="A253" t="str">
            <v>LES SALLES DE CASTILLON</v>
          </cell>
        </row>
        <row r="254">
          <cell r="A254" t="str">
            <v>LESPARRE MEDOC</v>
          </cell>
        </row>
        <row r="255">
          <cell r="A255" t="str">
            <v>LESTIAC SUR GARONNE</v>
          </cell>
        </row>
        <row r="256">
          <cell r="A256" t="str">
            <v>LIBOURNE</v>
          </cell>
        </row>
        <row r="257">
          <cell r="A257" t="str">
            <v>LIGNAN DE BAZAS</v>
          </cell>
        </row>
        <row r="258">
          <cell r="A258" t="str">
            <v>LIGNAN DE BORDEAUX</v>
          </cell>
        </row>
        <row r="259">
          <cell r="A259" t="str">
            <v>LIGUEUX</v>
          </cell>
        </row>
        <row r="260">
          <cell r="A260" t="str">
            <v>LISTRAC DE DUREZE</v>
          </cell>
        </row>
        <row r="261">
          <cell r="A261" t="str">
            <v>LISTRAC MEDOC</v>
          </cell>
        </row>
        <row r="262">
          <cell r="A262" t="str">
            <v>LORMONT</v>
          </cell>
        </row>
        <row r="263">
          <cell r="A263" t="str">
            <v>LOUBENS</v>
          </cell>
        </row>
        <row r="264">
          <cell r="A264" t="str">
            <v>LOUCHATS</v>
          </cell>
        </row>
        <row r="265">
          <cell r="A265" t="str">
            <v>LOUPES</v>
          </cell>
        </row>
        <row r="266">
          <cell r="A266" t="str">
            <v>LOUPIAC</v>
          </cell>
        </row>
        <row r="267">
          <cell r="A267" t="str">
            <v>LOUPIAC DE LA REOLE</v>
          </cell>
        </row>
        <row r="268">
          <cell r="A268" t="str">
            <v>LUCMAU</v>
          </cell>
        </row>
        <row r="269">
          <cell r="A269" t="str">
            <v>LUDON MEDOC</v>
          </cell>
        </row>
        <row r="270">
          <cell r="A270" t="str">
            <v>LUGAIGNAC</v>
          </cell>
        </row>
        <row r="271">
          <cell r="A271" t="str">
            <v>LUGASSON</v>
          </cell>
        </row>
        <row r="272">
          <cell r="A272" t="str">
            <v>LUGON ET L ILE DU CARNAY</v>
          </cell>
        </row>
        <row r="273">
          <cell r="A273" t="str">
            <v>LUGOS</v>
          </cell>
        </row>
        <row r="274">
          <cell r="A274" t="str">
            <v>LUSSAC</v>
          </cell>
        </row>
        <row r="275">
          <cell r="A275" t="str">
            <v>MACAU</v>
          </cell>
        </row>
        <row r="276">
          <cell r="A276" t="str">
            <v>MADIRAC</v>
          </cell>
        </row>
        <row r="277">
          <cell r="A277" t="str">
            <v>MARANSIN</v>
          </cell>
        </row>
        <row r="278">
          <cell r="A278" t="str">
            <v>MARCENAIS</v>
          </cell>
        </row>
        <row r="279">
          <cell r="A279" t="str">
            <v>MARCHEPRIME</v>
          </cell>
        </row>
        <row r="280">
          <cell r="A280" t="str">
            <v>MARGAUX CANTENAC</v>
          </cell>
        </row>
        <row r="281">
          <cell r="A281" t="str">
            <v>MARGUERON</v>
          </cell>
        </row>
        <row r="282">
          <cell r="A282" t="str">
            <v>MARIMBAULT</v>
          </cell>
        </row>
        <row r="283">
          <cell r="A283" t="str">
            <v>MARIONS</v>
          </cell>
        </row>
        <row r="284">
          <cell r="A284" t="str">
            <v>MARSAS</v>
          </cell>
        </row>
        <row r="285">
          <cell r="A285" t="str">
            <v>MARTIGNAS SUR JALLE</v>
          </cell>
        </row>
        <row r="286">
          <cell r="A286" t="str">
            <v>MARTILLAC</v>
          </cell>
        </row>
        <row r="287">
          <cell r="A287" t="str">
            <v>MARTRES</v>
          </cell>
        </row>
        <row r="288">
          <cell r="A288" t="str">
            <v>MASSEILLES</v>
          </cell>
        </row>
        <row r="289">
          <cell r="A289" t="str">
            <v>MASSUGAS</v>
          </cell>
        </row>
        <row r="290">
          <cell r="A290" t="str">
            <v>MAURIAC</v>
          </cell>
        </row>
        <row r="291">
          <cell r="A291" t="str">
            <v>MAZERES</v>
          </cell>
        </row>
        <row r="292">
          <cell r="A292" t="str">
            <v>MAZION</v>
          </cell>
        </row>
        <row r="293">
          <cell r="A293" t="str">
            <v>MERIGNAC</v>
          </cell>
        </row>
        <row r="294">
          <cell r="A294" t="str">
            <v>MERIGNAS</v>
          </cell>
        </row>
        <row r="295">
          <cell r="A295" t="str">
            <v>MESTERRIEUX</v>
          </cell>
        </row>
        <row r="296">
          <cell r="A296" t="str">
            <v>MIOS</v>
          </cell>
        </row>
        <row r="297">
          <cell r="A297" t="str">
            <v>MOMBRIER</v>
          </cell>
        </row>
        <row r="298">
          <cell r="A298" t="str">
            <v>MONGAUZY</v>
          </cell>
        </row>
        <row r="299">
          <cell r="A299" t="str">
            <v>MONPRIMBLANC</v>
          </cell>
        </row>
        <row r="300">
          <cell r="A300" t="str">
            <v>MONSEGUR</v>
          </cell>
        </row>
        <row r="301">
          <cell r="A301" t="str">
            <v>MONTAGNE</v>
          </cell>
        </row>
        <row r="302">
          <cell r="A302" t="str">
            <v>MONTAGOUDIN</v>
          </cell>
        </row>
        <row r="303">
          <cell r="A303" t="str">
            <v>MONTIGNAC</v>
          </cell>
        </row>
        <row r="304">
          <cell r="A304" t="str">
            <v>MONTUSSAN</v>
          </cell>
        </row>
        <row r="305">
          <cell r="A305" t="str">
            <v>MORIZES</v>
          </cell>
        </row>
        <row r="306">
          <cell r="A306" t="str">
            <v>MOUILLAC</v>
          </cell>
        </row>
        <row r="307">
          <cell r="A307" t="str">
            <v>MOULIETS ET VILLEMARTIN</v>
          </cell>
        </row>
        <row r="308">
          <cell r="A308" t="str">
            <v>MOULIS EN MEDOC</v>
          </cell>
        </row>
        <row r="309">
          <cell r="A309" t="str">
            <v>MOULON</v>
          </cell>
        </row>
        <row r="310">
          <cell r="A310" t="str">
            <v>MOURENS</v>
          </cell>
        </row>
        <row r="311">
          <cell r="A311" t="str">
            <v>NAUJAC SUR MER</v>
          </cell>
        </row>
        <row r="312">
          <cell r="A312" t="str">
            <v>NAUJAN ET POSTIAC</v>
          </cell>
        </row>
        <row r="313">
          <cell r="A313" t="str">
            <v>NEAC</v>
          </cell>
        </row>
        <row r="314">
          <cell r="A314" t="str">
            <v>NERIGEAN</v>
          </cell>
        </row>
        <row r="315">
          <cell r="A315" t="str">
            <v>NEUFFONS</v>
          </cell>
        </row>
        <row r="316">
          <cell r="A316" t="str">
            <v>NOAILLAC</v>
          </cell>
        </row>
        <row r="317">
          <cell r="A317" t="str">
            <v>NOAILLAN</v>
          </cell>
        </row>
        <row r="318">
          <cell r="A318" t="str">
            <v>OMET</v>
          </cell>
        </row>
        <row r="319">
          <cell r="A319" t="str">
            <v>ORDONNAC</v>
          </cell>
        </row>
        <row r="320">
          <cell r="A320" t="str">
            <v>ORIGNE</v>
          </cell>
        </row>
        <row r="321">
          <cell r="A321" t="str">
            <v>PAILLET</v>
          </cell>
        </row>
        <row r="322">
          <cell r="A322" t="str">
            <v>PAREMPUYRE</v>
          </cell>
        </row>
        <row r="323">
          <cell r="A323" t="str">
            <v>PAUILLAC</v>
          </cell>
        </row>
        <row r="324">
          <cell r="A324" t="str">
            <v>PELLEGRUE</v>
          </cell>
        </row>
        <row r="325">
          <cell r="A325" t="str">
            <v>PERISSAC</v>
          </cell>
        </row>
        <row r="326">
          <cell r="A326" t="str">
            <v>PESSAC</v>
          </cell>
        </row>
        <row r="327">
          <cell r="A327" t="str">
            <v>PESSAC SUR DORDOGNE</v>
          </cell>
        </row>
        <row r="328">
          <cell r="A328" t="str">
            <v>PETIT PALAIS ET CORNEMPS</v>
          </cell>
        </row>
        <row r="329">
          <cell r="A329" t="str">
            <v>PEUJARD</v>
          </cell>
        </row>
        <row r="330">
          <cell r="A330" t="str">
            <v>PINEUILH</v>
          </cell>
        </row>
        <row r="331">
          <cell r="A331" t="str">
            <v>PLASSAC</v>
          </cell>
        </row>
        <row r="332">
          <cell r="A332" t="str">
            <v>PLEINE SELVE</v>
          </cell>
        </row>
        <row r="333">
          <cell r="A333" t="str">
            <v>PODENSAC</v>
          </cell>
        </row>
        <row r="334">
          <cell r="A334" t="str">
            <v>POMEROL</v>
          </cell>
        </row>
        <row r="335">
          <cell r="A335" t="str">
            <v>POMPEJAC</v>
          </cell>
        </row>
        <row r="336">
          <cell r="A336" t="str">
            <v>POMPIGNAC</v>
          </cell>
        </row>
        <row r="337">
          <cell r="A337" t="str">
            <v>PONDAURAT</v>
          </cell>
        </row>
        <row r="338">
          <cell r="A338" t="str">
            <v>PORCHERES</v>
          </cell>
        </row>
        <row r="339">
          <cell r="A339" t="str">
            <v>PORTE DE BENAUGE</v>
          </cell>
        </row>
        <row r="340">
          <cell r="A340" t="str">
            <v>PORTETS</v>
          </cell>
        </row>
        <row r="341">
          <cell r="A341" t="str">
            <v>PRECHAC</v>
          </cell>
        </row>
        <row r="342">
          <cell r="A342" t="str">
            <v>PREIGNAC</v>
          </cell>
        </row>
        <row r="343">
          <cell r="A343" t="str">
            <v>PRIGNAC ET MARCAMPS</v>
          </cell>
        </row>
        <row r="344">
          <cell r="A344" t="str">
            <v>PUGNAC</v>
          </cell>
        </row>
        <row r="345">
          <cell r="A345" t="str">
            <v>PUISSEGUIN</v>
          </cell>
        </row>
        <row r="346">
          <cell r="A346" t="str">
            <v>PUJOLS</v>
          </cell>
        </row>
        <row r="347">
          <cell r="A347" t="str">
            <v>PUJOLS SUR CIRON</v>
          </cell>
        </row>
        <row r="348">
          <cell r="A348" t="str">
            <v>PUYBARBAN</v>
          </cell>
        </row>
        <row r="349">
          <cell r="A349" t="str">
            <v>PUYNORMAND</v>
          </cell>
        </row>
        <row r="350">
          <cell r="A350" t="str">
            <v>QUEYRAC</v>
          </cell>
        </row>
        <row r="351">
          <cell r="A351" t="str">
            <v>QUINSAC</v>
          </cell>
        </row>
        <row r="352">
          <cell r="A352" t="str">
            <v>RAUZAN</v>
          </cell>
        </row>
        <row r="353">
          <cell r="A353" t="str">
            <v>REIGNAC</v>
          </cell>
        </row>
        <row r="354">
          <cell r="A354" t="str">
            <v>RIMONS</v>
          </cell>
        </row>
        <row r="355">
          <cell r="A355" t="str">
            <v>RIOCAUD</v>
          </cell>
        </row>
        <row r="356">
          <cell r="A356" t="str">
            <v>RIONS</v>
          </cell>
        </row>
        <row r="357">
          <cell r="A357" t="str">
            <v>ROAILLAN</v>
          </cell>
        </row>
        <row r="358">
          <cell r="A358" t="str">
            <v>ROMAGNE</v>
          </cell>
        </row>
        <row r="359">
          <cell r="A359" t="str">
            <v>ROQUEBRUNE</v>
          </cell>
        </row>
        <row r="360">
          <cell r="A360" t="str">
            <v>RUCH</v>
          </cell>
        </row>
        <row r="361">
          <cell r="A361" t="str">
            <v>SABLONS</v>
          </cell>
        </row>
        <row r="362">
          <cell r="A362" t="str">
            <v>SADIRAC</v>
          </cell>
        </row>
        <row r="363">
          <cell r="A363" t="str">
            <v>SAILLANS</v>
          </cell>
        </row>
        <row r="364">
          <cell r="A364" t="str">
            <v>SAINT AIGNAN</v>
          </cell>
        </row>
        <row r="365">
          <cell r="A365" t="str">
            <v>SAINT ANDRE DE CUBZAC</v>
          </cell>
        </row>
        <row r="366">
          <cell r="A366" t="str">
            <v>SAINT ANDRE DU BOIS</v>
          </cell>
        </row>
        <row r="367">
          <cell r="A367" t="str">
            <v>SAINT ANDRE ET APPELLES</v>
          </cell>
        </row>
        <row r="368">
          <cell r="A368" t="str">
            <v>SAINT ANDRONY</v>
          </cell>
        </row>
        <row r="369">
          <cell r="A369" t="str">
            <v>SAINT ANTOINE DU QUEYRET</v>
          </cell>
        </row>
        <row r="370">
          <cell r="A370" t="str">
            <v>SAINT ANTOINE SUR L ISLE</v>
          </cell>
        </row>
        <row r="371">
          <cell r="A371" t="str">
            <v>SAINT AUBIN DE BLAYE</v>
          </cell>
        </row>
        <row r="372">
          <cell r="A372" t="str">
            <v>SAINT AUBIN DE BRANNE</v>
          </cell>
        </row>
        <row r="373">
          <cell r="A373" t="str">
            <v>SAINT AUBIN DE MEDOC</v>
          </cell>
        </row>
        <row r="374">
          <cell r="A374" t="str">
            <v>SAINT AVIT DE SOULEGE</v>
          </cell>
        </row>
        <row r="375">
          <cell r="A375" t="str">
            <v>SAINT AVIT SAINT NAZAIRE</v>
          </cell>
        </row>
        <row r="376">
          <cell r="A376" t="str">
            <v>SAINT BRICE</v>
          </cell>
        </row>
        <row r="377">
          <cell r="A377" t="str">
            <v>SAINT CAPRAIS DE BORDEAUX</v>
          </cell>
        </row>
        <row r="378">
          <cell r="A378" t="str">
            <v>SAINT CHRISTOLY DE BLAYE</v>
          </cell>
        </row>
        <row r="379">
          <cell r="A379" t="str">
            <v>SAINT CHRISTOLY MEDOC</v>
          </cell>
        </row>
        <row r="380">
          <cell r="A380" t="str">
            <v>SAINT CHRISTOPHE DE DOUBLE</v>
          </cell>
        </row>
        <row r="381">
          <cell r="A381" t="str">
            <v>SAINT CHRISTOPHE DES BARDES</v>
          </cell>
        </row>
        <row r="382">
          <cell r="A382" t="str">
            <v>SAINT CIBARD</v>
          </cell>
        </row>
        <row r="383">
          <cell r="A383" t="str">
            <v>SAINT CIERS D ABZAC</v>
          </cell>
        </row>
        <row r="384">
          <cell r="A384" t="str">
            <v>SAINT CIERS DE CANESSE</v>
          </cell>
        </row>
        <row r="385">
          <cell r="A385" t="str">
            <v>SAINT CIERS SUR GIRONDE</v>
          </cell>
        </row>
        <row r="386">
          <cell r="A386" t="str">
            <v>SAINT COME</v>
          </cell>
        </row>
        <row r="387">
          <cell r="A387" t="str">
            <v>SAINT DENIS DE PILE</v>
          </cell>
        </row>
        <row r="388">
          <cell r="A388" t="str">
            <v>SAINT EMILION</v>
          </cell>
        </row>
        <row r="389">
          <cell r="A389" t="str">
            <v>SAINT ESTEPHE</v>
          </cell>
        </row>
        <row r="390">
          <cell r="A390" t="str">
            <v>SAINT ETIENNE DE LISSE</v>
          </cell>
        </row>
        <row r="391">
          <cell r="A391" t="str">
            <v>SAINT EXUPERY</v>
          </cell>
        </row>
        <row r="392">
          <cell r="A392" t="str">
            <v>SAINT FELIX DE FONCAUDE</v>
          </cell>
        </row>
        <row r="393">
          <cell r="A393" t="str">
            <v>SAINT FERME</v>
          </cell>
        </row>
        <row r="394">
          <cell r="A394" t="str">
            <v>SAINT GENES DE BLAYE</v>
          </cell>
        </row>
        <row r="395">
          <cell r="A395" t="str">
            <v>SAINT GENES DE CASTILLON</v>
          </cell>
        </row>
        <row r="396">
          <cell r="A396" t="str">
            <v>SAINT GENES DE FRONSAC</v>
          </cell>
        </row>
        <row r="397">
          <cell r="A397" t="str">
            <v>SAINT GENES DE LOMBAUD</v>
          </cell>
        </row>
        <row r="398">
          <cell r="A398" t="str">
            <v>SAINT GENIS DU BOIS</v>
          </cell>
        </row>
        <row r="399">
          <cell r="A399" t="str">
            <v>SAINT GERMAIN D ESTEUIL</v>
          </cell>
        </row>
        <row r="400">
          <cell r="A400" t="str">
            <v>SAINT GERMAIN DE GRAVE</v>
          </cell>
        </row>
        <row r="401">
          <cell r="A401" t="str">
            <v>SAINT GERMAIN DE LA RIVIERE</v>
          </cell>
        </row>
        <row r="402">
          <cell r="A402" t="str">
            <v>SAINT GERMAIN DU PUCH</v>
          </cell>
        </row>
        <row r="403">
          <cell r="A403" t="str">
            <v>SAINT GERVAIS</v>
          </cell>
        </row>
        <row r="404">
          <cell r="A404" t="str">
            <v>SAINT GIRONS D AIGUEVIVES</v>
          </cell>
        </row>
        <row r="405">
          <cell r="A405" t="str">
            <v>SAINT HILAIRE DE LA NOAILLE</v>
          </cell>
        </row>
        <row r="406">
          <cell r="A406" t="str">
            <v>SAINT HILAIRE DU BOIS</v>
          </cell>
        </row>
        <row r="407">
          <cell r="A407" t="str">
            <v>SAINT HIPPOLYTE</v>
          </cell>
        </row>
        <row r="408">
          <cell r="A408" t="str">
            <v>SAINT JEAN D ILLAC</v>
          </cell>
        </row>
        <row r="409">
          <cell r="A409" t="str">
            <v>SAINT JEAN DE BLAIGNAC</v>
          </cell>
        </row>
        <row r="410">
          <cell r="A410" t="str">
            <v>SAINT JULIEN BEYCHEVELLE</v>
          </cell>
        </row>
        <row r="411">
          <cell r="A411" t="str">
            <v>SAINT LAURENT D ARCE</v>
          </cell>
        </row>
        <row r="412">
          <cell r="A412" t="str">
            <v>SAINT LAURENT DES COMBES</v>
          </cell>
        </row>
        <row r="413">
          <cell r="A413" t="str">
            <v>SAINT LAURENT DU BOIS</v>
          </cell>
        </row>
        <row r="414">
          <cell r="A414" t="str">
            <v>SAINT LAURENT DU PLAN</v>
          </cell>
        </row>
        <row r="415">
          <cell r="A415" t="str">
            <v>SAINT LAURENT MEDOC</v>
          </cell>
        </row>
        <row r="416">
          <cell r="A416" t="str">
            <v>SAINT LEGER DE BALSON</v>
          </cell>
        </row>
        <row r="417">
          <cell r="A417" t="str">
            <v>SAINT LEON</v>
          </cell>
        </row>
        <row r="418">
          <cell r="A418" t="str">
            <v>SAINT LOUBERT</v>
          </cell>
        </row>
        <row r="419">
          <cell r="A419" t="str">
            <v>SAINT LOUBES</v>
          </cell>
        </row>
        <row r="420">
          <cell r="A420" t="str">
            <v>SAINT LOUIS DE MONTFERRAND</v>
          </cell>
        </row>
        <row r="421">
          <cell r="A421" t="str">
            <v>SAINT MACAIRE</v>
          </cell>
        </row>
        <row r="422">
          <cell r="A422" t="str">
            <v>SAINT MAGNE</v>
          </cell>
        </row>
        <row r="423">
          <cell r="A423" t="str">
            <v>SAINT MAGNE DE CASTILLON</v>
          </cell>
        </row>
        <row r="424">
          <cell r="A424" t="str">
            <v>SAINT MAIXANT</v>
          </cell>
        </row>
        <row r="425">
          <cell r="A425" t="str">
            <v>SAINT MARIENS</v>
          </cell>
        </row>
        <row r="426">
          <cell r="A426" t="str">
            <v>SAINT MARTIAL</v>
          </cell>
        </row>
        <row r="427">
          <cell r="A427" t="str">
            <v>SAINT MARTIN DE LAYE</v>
          </cell>
        </row>
        <row r="428">
          <cell r="A428" t="str">
            <v>SAINT MARTIN DE LERM</v>
          </cell>
        </row>
        <row r="429">
          <cell r="A429" t="str">
            <v>SAINT MARTIN DE SESCAS</v>
          </cell>
        </row>
        <row r="430">
          <cell r="A430" t="str">
            <v>SAINT MARTIN DU BOIS</v>
          </cell>
        </row>
        <row r="431">
          <cell r="A431" t="str">
            <v>SAINT MARTIN DU PUY</v>
          </cell>
        </row>
        <row r="432">
          <cell r="A432" t="str">
            <v>SAINT MARTIN LACAUSSADE</v>
          </cell>
        </row>
        <row r="433">
          <cell r="A433" t="str">
            <v>SAINT MEDARD D EYRANS</v>
          </cell>
        </row>
        <row r="434">
          <cell r="A434" t="str">
            <v>SAINT MEDARD DE GUIZIERES</v>
          </cell>
        </row>
        <row r="435">
          <cell r="A435" t="str">
            <v>SAINT MEDARD EN JALLES</v>
          </cell>
        </row>
        <row r="436">
          <cell r="A436" t="str">
            <v>SAINT MICHEL DE CASTELNAU</v>
          </cell>
        </row>
        <row r="437">
          <cell r="A437" t="str">
            <v>SAINT MICHEL DE FRONSAC</v>
          </cell>
        </row>
        <row r="438">
          <cell r="A438" t="str">
            <v>SAINT MICHEL DE LAPUJADE</v>
          </cell>
        </row>
        <row r="439">
          <cell r="A439" t="str">
            <v>SAINT MICHEL DE RIEUFRET</v>
          </cell>
        </row>
        <row r="440">
          <cell r="A440" t="str">
            <v>SAINT MORILLON</v>
          </cell>
        </row>
        <row r="441">
          <cell r="A441" t="str">
            <v>SAINT PALAIS</v>
          </cell>
        </row>
        <row r="442">
          <cell r="A442" t="str">
            <v>SAINT PARDON DE CONQUES</v>
          </cell>
        </row>
        <row r="443">
          <cell r="A443" t="str">
            <v>SAINT PAUL</v>
          </cell>
        </row>
        <row r="444">
          <cell r="A444" t="str">
            <v>SAINT PEY D ARMENS</v>
          </cell>
        </row>
        <row r="445">
          <cell r="A445" t="str">
            <v>SAINT PEY DE CASTETS</v>
          </cell>
        </row>
        <row r="446">
          <cell r="A446" t="str">
            <v>SAINT PHILIPPE D AIGUILLE</v>
          </cell>
        </row>
        <row r="447">
          <cell r="A447" t="str">
            <v>SAINT PHILIPPE DU SEIGNAL</v>
          </cell>
        </row>
        <row r="448">
          <cell r="A448" t="str">
            <v>SAINT PIERRE D AURILLAC</v>
          </cell>
        </row>
        <row r="449">
          <cell r="A449" t="str">
            <v>SAINT PIERRE DE BAT</v>
          </cell>
        </row>
        <row r="450">
          <cell r="A450" t="str">
            <v>SAINT PIERRE DE MONS</v>
          </cell>
        </row>
        <row r="451">
          <cell r="A451" t="str">
            <v>SAINT QUENTIN DE BARON</v>
          </cell>
        </row>
        <row r="452">
          <cell r="A452" t="str">
            <v>SAINT QUENTIN DE CAPLONG</v>
          </cell>
        </row>
        <row r="453">
          <cell r="A453" t="str">
            <v>SAINT ROMAIN LA VIRVEE</v>
          </cell>
        </row>
        <row r="454">
          <cell r="A454" t="str">
            <v>SAINT SAUVEUR</v>
          </cell>
        </row>
        <row r="455">
          <cell r="A455" t="str">
            <v>SAINT SAUVEUR DE PUYNORMAND</v>
          </cell>
        </row>
        <row r="456">
          <cell r="A456" t="str">
            <v>SAINT SAVIN</v>
          </cell>
        </row>
        <row r="457">
          <cell r="A457" t="str">
            <v>SAINT SELVE</v>
          </cell>
        </row>
        <row r="458">
          <cell r="A458" t="str">
            <v>SAINT SEURIN DE BOURG</v>
          </cell>
        </row>
        <row r="459">
          <cell r="A459" t="str">
            <v>SAINT SEURIN DE CADOURNE</v>
          </cell>
        </row>
        <row r="460">
          <cell r="A460" t="str">
            <v>SAINT SEURIN DE CURSAC</v>
          </cell>
        </row>
        <row r="461">
          <cell r="A461" t="str">
            <v>SAINT SEURIN SUR L ISLE</v>
          </cell>
        </row>
        <row r="462">
          <cell r="A462" t="str">
            <v>SAINT SEVE</v>
          </cell>
        </row>
        <row r="463">
          <cell r="A463" t="str">
            <v>SAINT SULPICE DE FALEYRENS</v>
          </cell>
        </row>
        <row r="464">
          <cell r="A464" t="str">
            <v>SAINT SULPICE DE GUILLERAGUES</v>
          </cell>
        </row>
        <row r="465">
          <cell r="A465" t="str">
            <v>SAINT SULPICE DE POMMIERS</v>
          </cell>
        </row>
        <row r="466">
          <cell r="A466" t="str">
            <v>SAINT SULPICE ET CAMEYRAC</v>
          </cell>
        </row>
        <row r="467">
          <cell r="A467" t="str">
            <v>SAINT SYMPHORIEN</v>
          </cell>
        </row>
        <row r="468">
          <cell r="A468" t="str">
            <v>SAINT TROJAN</v>
          </cell>
        </row>
        <row r="469">
          <cell r="A469" t="str">
            <v>SAINT VINCENT DE PAUL</v>
          </cell>
        </row>
        <row r="470">
          <cell r="A470" t="str">
            <v>SAINT VINCENT DE PERTIGNAS</v>
          </cell>
        </row>
        <row r="471">
          <cell r="A471" t="str">
            <v>SAINT VIVIEN DE BLAYE</v>
          </cell>
        </row>
        <row r="472">
          <cell r="A472" t="str">
            <v>SAINT VIVIEN DE MEDOC</v>
          </cell>
        </row>
        <row r="473">
          <cell r="A473" t="str">
            <v>SAINT VIVIEN DE MONSEGUR</v>
          </cell>
        </row>
        <row r="474">
          <cell r="A474" t="str">
            <v>SAINT YZAN DE SOUDIAC</v>
          </cell>
        </row>
        <row r="475">
          <cell r="A475" t="str">
            <v>SAINT YZANS DE MEDOC</v>
          </cell>
        </row>
        <row r="476">
          <cell r="A476" t="str">
            <v>SAINTE COLOMBE</v>
          </cell>
        </row>
        <row r="477">
          <cell r="A477" t="str">
            <v>SAINTE CROIX DU MONT</v>
          </cell>
        </row>
        <row r="478">
          <cell r="A478" t="str">
            <v>SAINTE EULALIE</v>
          </cell>
        </row>
        <row r="479">
          <cell r="A479" t="str">
            <v>SAINTE FLORENCE</v>
          </cell>
        </row>
        <row r="480">
          <cell r="A480" t="str">
            <v>SAINTE FOY LA GRANDE</v>
          </cell>
        </row>
        <row r="481">
          <cell r="A481" t="str">
            <v>SAINTE FOY LA LONGUE</v>
          </cell>
        </row>
        <row r="482">
          <cell r="A482" t="str">
            <v>SAINTE GEMME</v>
          </cell>
        </row>
        <row r="483">
          <cell r="A483" t="str">
            <v>SAINTE HELENE</v>
          </cell>
        </row>
        <row r="484">
          <cell r="A484" t="str">
            <v>SAINTE RADEGONDE</v>
          </cell>
        </row>
        <row r="485">
          <cell r="A485" t="str">
            <v>SAINTE TERRE</v>
          </cell>
        </row>
        <row r="486">
          <cell r="A486" t="str">
            <v>SALAUNES</v>
          </cell>
        </row>
        <row r="487">
          <cell r="A487" t="str">
            <v>SALLEBOEUF</v>
          </cell>
        </row>
        <row r="488">
          <cell r="A488" t="str">
            <v>SALLES</v>
          </cell>
        </row>
        <row r="489">
          <cell r="A489" t="str">
            <v>SAMONAC</v>
          </cell>
        </row>
        <row r="490">
          <cell r="A490" t="str">
            <v>SAUCATS</v>
          </cell>
        </row>
        <row r="491">
          <cell r="A491" t="str">
            <v>SAUGON</v>
          </cell>
        </row>
        <row r="492">
          <cell r="A492" t="str">
            <v>SAUMOS</v>
          </cell>
        </row>
        <row r="493">
          <cell r="A493" t="str">
            <v>SAUTERNES</v>
          </cell>
        </row>
        <row r="494">
          <cell r="A494" t="str">
            <v>SAUVETERRE DE GUYENNE</v>
          </cell>
        </row>
        <row r="495">
          <cell r="A495" t="str">
            <v>SAUVIAC</v>
          </cell>
        </row>
        <row r="496">
          <cell r="A496" t="str">
            <v>SAVIGNAC</v>
          </cell>
        </row>
        <row r="497">
          <cell r="A497" t="str">
            <v>SAVIGNAC DE L ISLE</v>
          </cell>
        </row>
        <row r="498">
          <cell r="A498" t="str">
            <v>SEMENS</v>
          </cell>
        </row>
        <row r="499">
          <cell r="A499" t="str">
            <v>SENDETS</v>
          </cell>
        </row>
        <row r="500">
          <cell r="A500" t="str">
            <v>SIGALENS</v>
          </cell>
        </row>
        <row r="501">
          <cell r="A501" t="str">
            <v>SILLAS</v>
          </cell>
        </row>
        <row r="502">
          <cell r="A502" t="str">
            <v>SOULAC SUR MER</v>
          </cell>
        </row>
        <row r="503">
          <cell r="A503" t="str">
            <v>SOULIGNAC</v>
          </cell>
        </row>
        <row r="504">
          <cell r="A504" t="str">
            <v>SOUSSAC</v>
          </cell>
        </row>
        <row r="505">
          <cell r="A505" t="str">
            <v>SOUSSANS</v>
          </cell>
        </row>
        <row r="506">
          <cell r="A506" t="str">
            <v>TABANAC</v>
          </cell>
        </row>
        <row r="507">
          <cell r="A507" t="str">
            <v>TAILLECAVAT</v>
          </cell>
        </row>
        <row r="508">
          <cell r="A508" t="str">
            <v>TALAIS</v>
          </cell>
        </row>
        <row r="509">
          <cell r="A509" t="str">
            <v>TALENCE</v>
          </cell>
        </row>
        <row r="510">
          <cell r="A510" t="str">
            <v>TARGON</v>
          </cell>
        </row>
        <row r="511">
          <cell r="A511" t="str">
            <v>TARNES</v>
          </cell>
        </row>
        <row r="512">
          <cell r="A512" t="str">
            <v>TAURIAC</v>
          </cell>
        </row>
        <row r="513">
          <cell r="A513" t="str">
            <v>TAYAC</v>
          </cell>
        </row>
        <row r="514">
          <cell r="A514" t="str">
            <v>TEUILLAC</v>
          </cell>
        </row>
        <row r="515">
          <cell r="A515" t="str">
            <v>TIZAC DE CURTON</v>
          </cell>
        </row>
        <row r="516">
          <cell r="A516" t="str">
            <v>TIZAC DE LAPOUYADE</v>
          </cell>
        </row>
        <row r="517">
          <cell r="A517" t="str">
            <v>TOULENNE</v>
          </cell>
        </row>
        <row r="518">
          <cell r="A518" t="str">
            <v>TRESSES</v>
          </cell>
        </row>
        <row r="519">
          <cell r="A519" t="str">
            <v>UZESTE</v>
          </cell>
        </row>
        <row r="520">
          <cell r="A520" t="str">
            <v>VAL DE LIVENNE</v>
          </cell>
        </row>
        <row r="521">
          <cell r="A521" t="str">
            <v>VAL DE VIRVEE</v>
          </cell>
        </row>
        <row r="522">
          <cell r="A522" t="str">
            <v>VALEYRAC</v>
          </cell>
        </row>
        <row r="523">
          <cell r="A523" t="str">
            <v>VAYRES</v>
          </cell>
        </row>
        <row r="524">
          <cell r="A524" t="str">
            <v>VENDAYS MONTALIVET</v>
          </cell>
        </row>
        <row r="525">
          <cell r="A525" t="str">
            <v>VENSAC</v>
          </cell>
        </row>
        <row r="526">
          <cell r="A526" t="str">
            <v>VERAC</v>
          </cell>
        </row>
        <row r="527">
          <cell r="A527" t="str">
            <v>VERDELAIS</v>
          </cell>
        </row>
        <row r="528">
          <cell r="A528" t="str">
            <v>VERTHEUIL</v>
          </cell>
        </row>
        <row r="529">
          <cell r="A529" t="str">
            <v>VIGNONET</v>
          </cell>
        </row>
        <row r="530">
          <cell r="A530" t="str">
            <v>VILLANDRAUT</v>
          </cell>
        </row>
        <row r="531">
          <cell r="A531" t="str">
            <v>VILLEGOUGE</v>
          </cell>
        </row>
        <row r="532">
          <cell r="A532" t="str">
            <v>VILLENAVE D ORNON</v>
          </cell>
        </row>
        <row r="533">
          <cell r="A533" t="str">
            <v>VILLENAVE DE RIONS</v>
          </cell>
        </row>
        <row r="534">
          <cell r="A534" t="str">
            <v>VILLENEUVE</v>
          </cell>
        </row>
        <row r="535">
          <cell r="A535" t="str">
            <v>VIRELADE</v>
          </cell>
        </row>
        <row r="536">
          <cell r="A536" t="str">
            <v>VIRSAC</v>
          </cell>
        </row>
        <row r="537">
          <cell r="A537" t="str">
            <v>YVRAC</v>
          </cell>
        </row>
      </sheetData>
      <sheetData sheetId="1"/>
      <sheetData sheetId="2">
        <row r="2">
          <cell r="B2">
            <v>2</v>
          </cell>
        </row>
      </sheetData>
      <sheetData sheetId="3">
        <row r="10">
          <cell r="G10" t="str">
            <v>Oui</v>
          </cell>
        </row>
      </sheetData>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2"/>
  <sheetViews>
    <sheetView workbookViewId="0">
      <selection activeCell="A18" sqref="A18"/>
    </sheetView>
  </sheetViews>
  <sheetFormatPr baseColWidth="10" defaultColWidth="11.453125" defaultRowHeight="14.5" x14ac:dyDescent="0.35"/>
  <cols>
    <col min="1" max="1" width="43.453125" customWidth="1"/>
    <col min="2" max="2" width="59" customWidth="1"/>
    <col min="3" max="3" width="30" style="5" customWidth="1"/>
    <col min="4" max="4" width="64.1796875" customWidth="1"/>
    <col min="5" max="5" width="62.26953125" customWidth="1"/>
  </cols>
  <sheetData>
    <row r="2" spans="1:5" ht="17" x14ac:dyDescent="0.4">
      <c r="A2" s="2" t="s">
        <v>0</v>
      </c>
      <c r="B2" s="2"/>
    </row>
    <row r="4" spans="1:5" x14ac:dyDescent="0.35">
      <c r="A4" s="11" t="s">
        <v>1</v>
      </c>
      <c r="B4" s="12" t="s">
        <v>2</v>
      </c>
      <c r="C4" s="13" t="s">
        <v>3</v>
      </c>
      <c r="D4" s="14" t="s">
        <v>4</v>
      </c>
      <c r="E4" s="14" t="s">
        <v>5</v>
      </c>
    </row>
    <row r="5" spans="1:5" x14ac:dyDescent="0.35">
      <c r="A5" s="15" t="s">
        <v>6</v>
      </c>
      <c r="B5" s="16" t="s">
        <v>7</v>
      </c>
      <c r="C5" s="17" t="s">
        <v>8</v>
      </c>
      <c r="D5" s="18" t="s">
        <v>9</v>
      </c>
      <c r="E5" s="18"/>
    </row>
    <row r="6" spans="1:5" x14ac:dyDescent="0.35">
      <c r="A6" s="15" t="s">
        <v>10</v>
      </c>
      <c r="B6" s="16" t="s">
        <v>11</v>
      </c>
      <c r="C6" s="17" t="s">
        <v>8</v>
      </c>
      <c r="D6" s="18" t="s">
        <v>9</v>
      </c>
      <c r="E6" s="18"/>
    </row>
    <row r="7" spans="1:5" x14ac:dyDescent="0.35">
      <c r="A7" s="15" t="s">
        <v>12</v>
      </c>
      <c r="B7" s="16" t="s">
        <v>13</v>
      </c>
      <c r="C7" s="17" t="s">
        <v>8</v>
      </c>
      <c r="D7" s="18" t="s">
        <v>9</v>
      </c>
      <c r="E7" s="18"/>
    </row>
    <row r="8" spans="1:5" x14ac:dyDescent="0.35">
      <c r="A8" s="15" t="s">
        <v>14</v>
      </c>
      <c r="B8" s="16" t="s">
        <v>15</v>
      </c>
      <c r="C8" s="17" t="s">
        <v>8</v>
      </c>
      <c r="D8" s="18" t="s">
        <v>9</v>
      </c>
      <c r="E8" s="18"/>
    </row>
    <row r="9" spans="1:5" ht="43.5" x14ac:dyDescent="0.35">
      <c r="A9" s="15" t="s">
        <v>16</v>
      </c>
      <c r="B9" s="16" t="s">
        <v>17</v>
      </c>
      <c r="C9" s="17" t="s">
        <v>18</v>
      </c>
      <c r="D9" s="18" t="s">
        <v>19</v>
      </c>
      <c r="E9" s="38" t="s">
        <v>20</v>
      </c>
    </row>
    <row r="10" spans="1:5" x14ac:dyDescent="0.35">
      <c r="A10" s="15" t="s">
        <v>21</v>
      </c>
      <c r="B10" s="16" t="s">
        <v>21</v>
      </c>
      <c r="C10" s="17" t="s">
        <v>18</v>
      </c>
      <c r="D10" s="18" t="s">
        <v>19</v>
      </c>
      <c r="E10" s="18"/>
    </row>
    <row r="11" spans="1:5" x14ac:dyDescent="0.35">
      <c r="A11" s="15" t="s">
        <v>22</v>
      </c>
      <c r="B11" s="16" t="s">
        <v>23</v>
      </c>
      <c r="C11" s="17" t="s">
        <v>24</v>
      </c>
      <c r="D11" s="18" t="s">
        <v>25</v>
      </c>
      <c r="E11" s="18"/>
    </row>
    <row r="12" spans="1:5" ht="29" x14ac:dyDescent="0.35">
      <c r="A12" s="15" t="s">
        <v>26</v>
      </c>
      <c r="B12" s="16" t="s">
        <v>27</v>
      </c>
      <c r="C12" s="17" t="s">
        <v>24</v>
      </c>
      <c r="D12" s="18" t="s">
        <v>25</v>
      </c>
      <c r="E12" s="18"/>
    </row>
    <row r="13" spans="1:5" ht="35.25" customHeight="1" x14ac:dyDescent="0.35">
      <c r="A13" s="312" t="s">
        <v>28</v>
      </c>
      <c r="B13" s="7" t="s">
        <v>29</v>
      </c>
      <c r="C13" s="315" t="s">
        <v>24</v>
      </c>
      <c r="D13" s="318" t="s">
        <v>25</v>
      </c>
      <c r="E13" s="321" t="s">
        <v>30</v>
      </c>
    </row>
    <row r="14" spans="1:5" ht="43.5" x14ac:dyDescent="0.35">
      <c r="A14" s="313"/>
      <c r="B14" s="8" t="s">
        <v>31</v>
      </c>
      <c r="C14" s="316"/>
      <c r="D14" s="319"/>
      <c r="E14" s="322"/>
    </row>
    <row r="15" spans="1:5" x14ac:dyDescent="0.35">
      <c r="A15" s="313"/>
      <c r="B15" s="9" t="s">
        <v>32</v>
      </c>
      <c r="C15" s="316"/>
      <c r="D15" s="319"/>
      <c r="E15" s="322"/>
    </row>
    <row r="16" spans="1:5" ht="101.5" x14ac:dyDescent="0.35">
      <c r="A16" s="314"/>
      <c r="B16" s="10" t="s">
        <v>33</v>
      </c>
      <c r="C16" s="317"/>
      <c r="D16" s="320"/>
      <c r="E16" s="323"/>
    </row>
    <row r="17" spans="1:5" ht="29" x14ac:dyDescent="0.35">
      <c r="A17" s="19" t="s">
        <v>34</v>
      </c>
      <c r="B17" s="16" t="s">
        <v>35</v>
      </c>
      <c r="C17" s="17" t="s">
        <v>36</v>
      </c>
      <c r="D17" s="18" t="s">
        <v>37</v>
      </c>
      <c r="E17" s="18"/>
    </row>
    <row r="18" spans="1:5" ht="63.75" customHeight="1" x14ac:dyDescent="0.35">
      <c r="A18" s="19" t="s">
        <v>38</v>
      </c>
      <c r="B18" s="16" t="s">
        <v>39</v>
      </c>
      <c r="C18" s="17" t="s">
        <v>40</v>
      </c>
      <c r="D18" s="37" t="s">
        <v>41</v>
      </c>
      <c r="E18" s="36" t="s">
        <v>42</v>
      </c>
    </row>
    <row r="19" spans="1:5" ht="145" x14ac:dyDescent="0.35">
      <c r="A19" s="19" t="s">
        <v>43</v>
      </c>
      <c r="B19" s="16" t="s">
        <v>44</v>
      </c>
      <c r="C19" s="35" t="s">
        <v>45</v>
      </c>
      <c r="D19" s="37" t="s">
        <v>41</v>
      </c>
      <c r="E19" s="36" t="s">
        <v>46</v>
      </c>
    </row>
    <row r="20" spans="1:5" x14ac:dyDescent="0.35">
      <c r="A20" s="15" t="s">
        <v>47</v>
      </c>
      <c r="B20" s="16" t="s">
        <v>48</v>
      </c>
      <c r="C20" s="17" t="s">
        <v>49</v>
      </c>
      <c r="D20" s="18"/>
      <c r="E20" s="18" t="s">
        <v>46</v>
      </c>
    </row>
    <row r="21" spans="1:5" x14ac:dyDescent="0.35">
      <c r="A21" s="15" t="s">
        <v>50</v>
      </c>
      <c r="B21" s="16" t="s">
        <v>51</v>
      </c>
      <c r="C21" s="35" t="s">
        <v>52</v>
      </c>
      <c r="D21" s="18"/>
      <c r="E21" s="18" t="s">
        <v>46</v>
      </c>
    </row>
    <row r="22" spans="1:5" ht="101.5" x14ac:dyDescent="0.35">
      <c r="A22" s="15" t="s">
        <v>53</v>
      </c>
      <c r="B22" s="16" t="s">
        <v>54</v>
      </c>
      <c r="C22" s="35" t="s">
        <v>55</v>
      </c>
      <c r="D22" s="18"/>
      <c r="E22" s="18" t="s">
        <v>46</v>
      </c>
    </row>
  </sheetData>
  <mergeCells count="4">
    <mergeCell ref="A13:A16"/>
    <mergeCell ref="C13:C16"/>
    <mergeCell ref="D13:D16"/>
    <mergeCell ref="E13: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2EE6-0860-4B20-85F0-712C64B9AADC}">
  <dimension ref="A1:L25"/>
  <sheetViews>
    <sheetView workbookViewId="0">
      <selection activeCell="C20" sqref="C20"/>
    </sheetView>
  </sheetViews>
  <sheetFormatPr baseColWidth="10" defaultColWidth="11.453125" defaultRowHeight="15.5" x14ac:dyDescent="0.35"/>
  <cols>
    <col min="1" max="1" width="26.81640625" style="82" customWidth="1"/>
    <col min="2" max="2" width="8.54296875" style="82" customWidth="1"/>
    <col min="3" max="3" width="33" style="82" customWidth="1"/>
    <col min="4" max="5" width="25.1796875" style="82" customWidth="1"/>
    <col min="6" max="7" width="11.453125" style="82"/>
    <col min="8" max="8" width="25.453125" style="82" bestFit="1" customWidth="1"/>
    <col min="9" max="9" width="30" style="82" bestFit="1" customWidth="1"/>
    <col min="10" max="10" width="15.26953125" style="90" bestFit="1" customWidth="1"/>
    <col min="11" max="11" width="13" style="90" bestFit="1" customWidth="1"/>
    <col min="12" max="12" width="8" style="87" bestFit="1" customWidth="1"/>
    <col min="13" max="256" width="11.453125" style="82"/>
    <col min="257" max="257" width="26.81640625" style="82" customWidth="1"/>
    <col min="258" max="258" width="8.54296875" style="82" customWidth="1"/>
    <col min="259" max="259" width="33" style="82" customWidth="1"/>
    <col min="260" max="261" width="25.1796875" style="82" customWidth="1"/>
    <col min="262" max="263" width="11.453125" style="82"/>
    <col min="264" max="264" width="25.453125" style="82" bestFit="1" customWidth="1"/>
    <col min="265" max="265" width="30" style="82" bestFit="1" customWidth="1"/>
    <col min="266" max="266" width="15.26953125" style="82" bestFit="1" customWidth="1"/>
    <col min="267" max="267" width="13" style="82" bestFit="1" customWidth="1"/>
    <col min="268" max="268" width="8" style="82" bestFit="1" customWidth="1"/>
    <col min="269" max="512" width="11.453125" style="82"/>
    <col min="513" max="513" width="26.81640625" style="82" customWidth="1"/>
    <col min="514" max="514" width="8.54296875" style="82" customWidth="1"/>
    <col min="515" max="515" width="33" style="82" customWidth="1"/>
    <col min="516" max="517" width="25.1796875" style="82" customWidth="1"/>
    <col min="518" max="519" width="11.453125" style="82"/>
    <col min="520" max="520" width="25.453125" style="82" bestFit="1" customWidth="1"/>
    <col min="521" max="521" width="30" style="82" bestFit="1" customWidth="1"/>
    <col min="522" max="522" width="15.26953125" style="82" bestFit="1" customWidth="1"/>
    <col min="523" max="523" width="13" style="82" bestFit="1" customWidth="1"/>
    <col min="524" max="524" width="8" style="82" bestFit="1" customWidth="1"/>
    <col min="525" max="768" width="11.453125" style="82"/>
    <col min="769" max="769" width="26.81640625" style="82" customWidth="1"/>
    <col min="770" max="770" width="8.54296875" style="82" customWidth="1"/>
    <col min="771" max="771" width="33" style="82" customWidth="1"/>
    <col min="772" max="773" width="25.1796875" style="82" customWidth="1"/>
    <col min="774" max="775" width="11.453125" style="82"/>
    <col min="776" max="776" width="25.453125" style="82" bestFit="1" customWidth="1"/>
    <col min="777" max="777" width="30" style="82" bestFit="1" customWidth="1"/>
    <col min="778" max="778" width="15.26953125" style="82" bestFit="1" customWidth="1"/>
    <col min="779" max="779" width="13" style="82" bestFit="1" customWidth="1"/>
    <col min="780" max="780" width="8" style="82" bestFit="1" customWidth="1"/>
    <col min="781" max="1024" width="11.453125" style="82"/>
    <col min="1025" max="1025" width="26.81640625" style="82" customWidth="1"/>
    <col min="1026" max="1026" width="8.54296875" style="82" customWidth="1"/>
    <col min="1027" max="1027" width="33" style="82" customWidth="1"/>
    <col min="1028" max="1029" width="25.1796875" style="82" customWidth="1"/>
    <col min="1030" max="1031" width="11.453125" style="82"/>
    <col min="1032" max="1032" width="25.453125" style="82" bestFit="1" customWidth="1"/>
    <col min="1033" max="1033" width="30" style="82" bestFit="1" customWidth="1"/>
    <col min="1034" max="1034" width="15.26953125" style="82" bestFit="1" customWidth="1"/>
    <col min="1035" max="1035" width="13" style="82" bestFit="1" customWidth="1"/>
    <col min="1036" max="1036" width="8" style="82" bestFit="1" customWidth="1"/>
    <col min="1037" max="1280" width="11.453125" style="82"/>
    <col min="1281" max="1281" width="26.81640625" style="82" customWidth="1"/>
    <col min="1282" max="1282" width="8.54296875" style="82" customWidth="1"/>
    <col min="1283" max="1283" width="33" style="82" customWidth="1"/>
    <col min="1284" max="1285" width="25.1796875" style="82" customWidth="1"/>
    <col min="1286" max="1287" width="11.453125" style="82"/>
    <col min="1288" max="1288" width="25.453125" style="82" bestFit="1" customWidth="1"/>
    <col min="1289" max="1289" width="30" style="82" bestFit="1" customWidth="1"/>
    <col min="1290" max="1290" width="15.26953125" style="82" bestFit="1" customWidth="1"/>
    <col min="1291" max="1291" width="13" style="82" bestFit="1" customWidth="1"/>
    <col min="1292" max="1292" width="8" style="82" bestFit="1" customWidth="1"/>
    <col min="1293" max="1536" width="11.453125" style="82"/>
    <col min="1537" max="1537" width="26.81640625" style="82" customWidth="1"/>
    <col min="1538" max="1538" width="8.54296875" style="82" customWidth="1"/>
    <col min="1539" max="1539" width="33" style="82" customWidth="1"/>
    <col min="1540" max="1541" width="25.1796875" style="82" customWidth="1"/>
    <col min="1542" max="1543" width="11.453125" style="82"/>
    <col min="1544" max="1544" width="25.453125" style="82" bestFit="1" customWidth="1"/>
    <col min="1545" max="1545" width="30" style="82" bestFit="1" customWidth="1"/>
    <col min="1546" max="1546" width="15.26953125" style="82" bestFit="1" customWidth="1"/>
    <col min="1547" max="1547" width="13" style="82" bestFit="1" customWidth="1"/>
    <col min="1548" max="1548" width="8" style="82" bestFit="1" customWidth="1"/>
    <col min="1549" max="1792" width="11.453125" style="82"/>
    <col min="1793" max="1793" width="26.81640625" style="82" customWidth="1"/>
    <col min="1794" max="1794" width="8.54296875" style="82" customWidth="1"/>
    <col min="1795" max="1795" width="33" style="82" customWidth="1"/>
    <col min="1796" max="1797" width="25.1796875" style="82" customWidth="1"/>
    <col min="1798" max="1799" width="11.453125" style="82"/>
    <col min="1800" max="1800" width="25.453125" style="82" bestFit="1" customWidth="1"/>
    <col min="1801" max="1801" width="30" style="82" bestFit="1" customWidth="1"/>
    <col min="1802" max="1802" width="15.26953125" style="82" bestFit="1" customWidth="1"/>
    <col min="1803" max="1803" width="13" style="82" bestFit="1" customWidth="1"/>
    <col min="1804" max="1804" width="8" style="82" bestFit="1" customWidth="1"/>
    <col min="1805" max="2048" width="11.453125" style="82"/>
    <col min="2049" max="2049" width="26.81640625" style="82" customWidth="1"/>
    <col min="2050" max="2050" width="8.54296875" style="82" customWidth="1"/>
    <col min="2051" max="2051" width="33" style="82" customWidth="1"/>
    <col min="2052" max="2053" width="25.1796875" style="82" customWidth="1"/>
    <col min="2054" max="2055" width="11.453125" style="82"/>
    <col min="2056" max="2056" width="25.453125" style="82" bestFit="1" customWidth="1"/>
    <col min="2057" max="2057" width="30" style="82" bestFit="1" customWidth="1"/>
    <col min="2058" max="2058" width="15.26953125" style="82" bestFit="1" customWidth="1"/>
    <col min="2059" max="2059" width="13" style="82" bestFit="1" customWidth="1"/>
    <col min="2060" max="2060" width="8" style="82" bestFit="1" customWidth="1"/>
    <col min="2061" max="2304" width="11.453125" style="82"/>
    <col min="2305" max="2305" width="26.81640625" style="82" customWidth="1"/>
    <col min="2306" max="2306" width="8.54296875" style="82" customWidth="1"/>
    <col min="2307" max="2307" width="33" style="82" customWidth="1"/>
    <col min="2308" max="2309" width="25.1796875" style="82" customWidth="1"/>
    <col min="2310" max="2311" width="11.453125" style="82"/>
    <col min="2312" max="2312" width="25.453125" style="82" bestFit="1" customWidth="1"/>
    <col min="2313" max="2313" width="30" style="82" bestFit="1" customWidth="1"/>
    <col min="2314" max="2314" width="15.26953125" style="82" bestFit="1" customWidth="1"/>
    <col min="2315" max="2315" width="13" style="82" bestFit="1" customWidth="1"/>
    <col min="2316" max="2316" width="8" style="82" bestFit="1" customWidth="1"/>
    <col min="2317" max="2560" width="11.453125" style="82"/>
    <col min="2561" max="2561" width="26.81640625" style="82" customWidth="1"/>
    <col min="2562" max="2562" width="8.54296875" style="82" customWidth="1"/>
    <col min="2563" max="2563" width="33" style="82" customWidth="1"/>
    <col min="2564" max="2565" width="25.1796875" style="82" customWidth="1"/>
    <col min="2566" max="2567" width="11.453125" style="82"/>
    <col min="2568" max="2568" width="25.453125" style="82" bestFit="1" customWidth="1"/>
    <col min="2569" max="2569" width="30" style="82" bestFit="1" customWidth="1"/>
    <col min="2570" max="2570" width="15.26953125" style="82" bestFit="1" customWidth="1"/>
    <col min="2571" max="2571" width="13" style="82" bestFit="1" customWidth="1"/>
    <col min="2572" max="2572" width="8" style="82" bestFit="1" customWidth="1"/>
    <col min="2573" max="2816" width="11.453125" style="82"/>
    <col min="2817" max="2817" width="26.81640625" style="82" customWidth="1"/>
    <col min="2818" max="2818" width="8.54296875" style="82" customWidth="1"/>
    <col min="2819" max="2819" width="33" style="82" customWidth="1"/>
    <col min="2820" max="2821" width="25.1796875" style="82" customWidth="1"/>
    <col min="2822" max="2823" width="11.453125" style="82"/>
    <col min="2824" max="2824" width="25.453125" style="82" bestFit="1" customWidth="1"/>
    <col min="2825" max="2825" width="30" style="82" bestFit="1" customWidth="1"/>
    <col min="2826" max="2826" width="15.26953125" style="82" bestFit="1" customWidth="1"/>
    <col min="2827" max="2827" width="13" style="82" bestFit="1" customWidth="1"/>
    <col min="2828" max="2828" width="8" style="82" bestFit="1" customWidth="1"/>
    <col min="2829" max="3072" width="11.453125" style="82"/>
    <col min="3073" max="3073" width="26.81640625" style="82" customWidth="1"/>
    <col min="3074" max="3074" width="8.54296875" style="82" customWidth="1"/>
    <col min="3075" max="3075" width="33" style="82" customWidth="1"/>
    <col min="3076" max="3077" width="25.1796875" style="82" customWidth="1"/>
    <col min="3078" max="3079" width="11.453125" style="82"/>
    <col min="3080" max="3080" width="25.453125" style="82" bestFit="1" customWidth="1"/>
    <col min="3081" max="3081" width="30" style="82" bestFit="1" customWidth="1"/>
    <col min="3082" max="3082" width="15.26953125" style="82" bestFit="1" customWidth="1"/>
    <col min="3083" max="3083" width="13" style="82" bestFit="1" customWidth="1"/>
    <col min="3084" max="3084" width="8" style="82" bestFit="1" customWidth="1"/>
    <col min="3085" max="3328" width="11.453125" style="82"/>
    <col min="3329" max="3329" width="26.81640625" style="82" customWidth="1"/>
    <col min="3330" max="3330" width="8.54296875" style="82" customWidth="1"/>
    <col min="3331" max="3331" width="33" style="82" customWidth="1"/>
    <col min="3332" max="3333" width="25.1796875" style="82" customWidth="1"/>
    <col min="3334" max="3335" width="11.453125" style="82"/>
    <col min="3336" max="3336" width="25.453125" style="82" bestFit="1" customWidth="1"/>
    <col min="3337" max="3337" width="30" style="82" bestFit="1" customWidth="1"/>
    <col min="3338" max="3338" width="15.26953125" style="82" bestFit="1" customWidth="1"/>
    <col min="3339" max="3339" width="13" style="82" bestFit="1" customWidth="1"/>
    <col min="3340" max="3340" width="8" style="82" bestFit="1" customWidth="1"/>
    <col min="3341" max="3584" width="11.453125" style="82"/>
    <col min="3585" max="3585" width="26.81640625" style="82" customWidth="1"/>
    <col min="3586" max="3586" width="8.54296875" style="82" customWidth="1"/>
    <col min="3587" max="3587" width="33" style="82" customWidth="1"/>
    <col min="3588" max="3589" width="25.1796875" style="82" customWidth="1"/>
    <col min="3590" max="3591" width="11.453125" style="82"/>
    <col min="3592" max="3592" width="25.453125" style="82" bestFit="1" customWidth="1"/>
    <col min="3593" max="3593" width="30" style="82" bestFit="1" customWidth="1"/>
    <col min="3594" max="3594" width="15.26953125" style="82" bestFit="1" customWidth="1"/>
    <col min="3595" max="3595" width="13" style="82" bestFit="1" customWidth="1"/>
    <col min="3596" max="3596" width="8" style="82" bestFit="1" customWidth="1"/>
    <col min="3597" max="3840" width="11.453125" style="82"/>
    <col min="3841" max="3841" width="26.81640625" style="82" customWidth="1"/>
    <col min="3842" max="3842" width="8.54296875" style="82" customWidth="1"/>
    <col min="3843" max="3843" width="33" style="82" customWidth="1"/>
    <col min="3844" max="3845" width="25.1796875" style="82" customWidth="1"/>
    <col min="3846" max="3847" width="11.453125" style="82"/>
    <col min="3848" max="3848" width="25.453125" style="82" bestFit="1" customWidth="1"/>
    <col min="3849" max="3849" width="30" style="82" bestFit="1" customWidth="1"/>
    <col min="3850" max="3850" width="15.26953125" style="82" bestFit="1" customWidth="1"/>
    <col min="3851" max="3851" width="13" style="82" bestFit="1" customWidth="1"/>
    <col min="3852" max="3852" width="8" style="82" bestFit="1" customWidth="1"/>
    <col min="3853" max="4096" width="11.453125" style="82"/>
    <col min="4097" max="4097" width="26.81640625" style="82" customWidth="1"/>
    <col min="4098" max="4098" width="8.54296875" style="82" customWidth="1"/>
    <col min="4099" max="4099" width="33" style="82" customWidth="1"/>
    <col min="4100" max="4101" width="25.1796875" style="82" customWidth="1"/>
    <col min="4102" max="4103" width="11.453125" style="82"/>
    <col min="4104" max="4104" width="25.453125" style="82" bestFit="1" customWidth="1"/>
    <col min="4105" max="4105" width="30" style="82" bestFit="1" customWidth="1"/>
    <col min="4106" max="4106" width="15.26953125" style="82" bestFit="1" customWidth="1"/>
    <col min="4107" max="4107" width="13" style="82" bestFit="1" customWidth="1"/>
    <col min="4108" max="4108" width="8" style="82" bestFit="1" customWidth="1"/>
    <col min="4109" max="4352" width="11.453125" style="82"/>
    <col min="4353" max="4353" width="26.81640625" style="82" customWidth="1"/>
    <col min="4354" max="4354" width="8.54296875" style="82" customWidth="1"/>
    <col min="4355" max="4355" width="33" style="82" customWidth="1"/>
    <col min="4356" max="4357" width="25.1796875" style="82" customWidth="1"/>
    <col min="4358" max="4359" width="11.453125" style="82"/>
    <col min="4360" max="4360" width="25.453125" style="82" bestFit="1" customWidth="1"/>
    <col min="4361" max="4361" width="30" style="82" bestFit="1" customWidth="1"/>
    <col min="4362" max="4362" width="15.26953125" style="82" bestFit="1" customWidth="1"/>
    <col min="4363" max="4363" width="13" style="82" bestFit="1" customWidth="1"/>
    <col min="4364" max="4364" width="8" style="82" bestFit="1" customWidth="1"/>
    <col min="4365" max="4608" width="11.453125" style="82"/>
    <col min="4609" max="4609" width="26.81640625" style="82" customWidth="1"/>
    <col min="4610" max="4610" width="8.54296875" style="82" customWidth="1"/>
    <col min="4611" max="4611" width="33" style="82" customWidth="1"/>
    <col min="4612" max="4613" width="25.1796875" style="82" customWidth="1"/>
    <col min="4614" max="4615" width="11.453125" style="82"/>
    <col min="4616" max="4616" width="25.453125" style="82" bestFit="1" customWidth="1"/>
    <col min="4617" max="4617" width="30" style="82" bestFit="1" customWidth="1"/>
    <col min="4618" max="4618" width="15.26953125" style="82" bestFit="1" customWidth="1"/>
    <col min="4619" max="4619" width="13" style="82" bestFit="1" customWidth="1"/>
    <col min="4620" max="4620" width="8" style="82" bestFit="1" customWidth="1"/>
    <col min="4621" max="4864" width="11.453125" style="82"/>
    <col min="4865" max="4865" width="26.81640625" style="82" customWidth="1"/>
    <col min="4866" max="4866" width="8.54296875" style="82" customWidth="1"/>
    <col min="4867" max="4867" width="33" style="82" customWidth="1"/>
    <col min="4868" max="4869" width="25.1796875" style="82" customWidth="1"/>
    <col min="4870" max="4871" width="11.453125" style="82"/>
    <col min="4872" max="4872" width="25.453125" style="82" bestFit="1" customWidth="1"/>
    <col min="4873" max="4873" width="30" style="82" bestFit="1" customWidth="1"/>
    <col min="4874" max="4874" width="15.26953125" style="82" bestFit="1" customWidth="1"/>
    <col min="4875" max="4875" width="13" style="82" bestFit="1" customWidth="1"/>
    <col min="4876" max="4876" width="8" style="82" bestFit="1" customWidth="1"/>
    <col min="4877" max="5120" width="11.453125" style="82"/>
    <col min="5121" max="5121" width="26.81640625" style="82" customWidth="1"/>
    <col min="5122" max="5122" width="8.54296875" style="82" customWidth="1"/>
    <col min="5123" max="5123" width="33" style="82" customWidth="1"/>
    <col min="5124" max="5125" width="25.1796875" style="82" customWidth="1"/>
    <col min="5126" max="5127" width="11.453125" style="82"/>
    <col min="5128" max="5128" width="25.453125" style="82" bestFit="1" customWidth="1"/>
    <col min="5129" max="5129" width="30" style="82" bestFit="1" customWidth="1"/>
    <col min="5130" max="5130" width="15.26953125" style="82" bestFit="1" customWidth="1"/>
    <col min="5131" max="5131" width="13" style="82" bestFit="1" customWidth="1"/>
    <col min="5132" max="5132" width="8" style="82" bestFit="1" customWidth="1"/>
    <col min="5133" max="5376" width="11.453125" style="82"/>
    <col min="5377" max="5377" width="26.81640625" style="82" customWidth="1"/>
    <col min="5378" max="5378" width="8.54296875" style="82" customWidth="1"/>
    <col min="5379" max="5379" width="33" style="82" customWidth="1"/>
    <col min="5380" max="5381" width="25.1796875" style="82" customWidth="1"/>
    <col min="5382" max="5383" width="11.453125" style="82"/>
    <col min="5384" max="5384" width="25.453125" style="82" bestFit="1" customWidth="1"/>
    <col min="5385" max="5385" width="30" style="82" bestFit="1" customWidth="1"/>
    <col min="5386" max="5386" width="15.26953125" style="82" bestFit="1" customWidth="1"/>
    <col min="5387" max="5387" width="13" style="82" bestFit="1" customWidth="1"/>
    <col min="5388" max="5388" width="8" style="82" bestFit="1" customWidth="1"/>
    <col min="5389" max="5632" width="11.453125" style="82"/>
    <col min="5633" max="5633" width="26.81640625" style="82" customWidth="1"/>
    <col min="5634" max="5634" width="8.54296875" style="82" customWidth="1"/>
    <col min="5635" max="5635" width="33" style="82" customWidth="1"/>
    <col min="5636" max="5637" width="25.1796875" style="82" customWidth="1"/>
    <col min="5638" max="5639" width="11.453125" style="82"/>
    <col min="5640" max="5640" width="25.453125" style="82" bestFit="1" customWidth="1"/>
    <col min="5641" max="5641" width="30" style="82" bestFit="1" customWidth="1"/>
    <col min="5642" max="5642" width="15.26953125" style="82" bestFit="1" customWidth="1"/>
    <col min="5643" max="5643" width="13" style="82" bestFit="1" customWidth="1"/>
    <col min="5644" max="5644" width="8" style="82" bestFit="1" customWidth="1"/>
    <col min="5645" max="5888" width="11.453125" style="82"/>
    <col min="5889" max="5889" width="26.81640625" style="82" customWidth="1"/>
    <col min="5890" max="5890" width="8.54296875" style="82" customWidth="1"/>
    <col min="5891" max="5891" width="33" style="82" customWidth="1"/>
    <col min="5892" max="5893" width="25.1796875" style="82" customWidth="1"/>
    <col min="5894" max="5895" width="11.453125" style="82"/>
    <col min="5896" max="5896" width="25.453125" style="82" bestFit="1" customWidth="1"/>
    <col min="5897" max="5897" width="30" style="82" bestFit="1" customWidth="1"/>
    <col min="5898" max="5898" width="15.26953125" style="82" bestFit="1" customWidth="1"/>
    <col min="5899" max="5899" width="13" style="82" bestFit="1" customWidth="1"/>
    <col min="5900" max="5900" width="8" style="82" bestFit="1" customWidth="1"/>
    <col min="5901" max="6144" width="11.453125" style="82"/>
    <col min="6145" max="6145" width="26.81640625" style="82" customWidth="1"/>
    <col min="6146" max="6146" width="8.54296875" style="82" customWidth="1"/>
    <col min="6147" max="6147" width="33" style="82" customWidth="1"/>
    <col min="6148" max="6149" width="25.1796875" style="82" customWidth="1"/>
    <col min="6150" max="6151" width="11.453125" style="82"/>
    <col min="6152" max="6152" width="25.453125" style="82" bestFit="1" customWidth="1"/>
    <col min="6153" max="6153" width="30" style="82" bestFit="1" customWidth="1"/>
    <col min="6154" max="6154" width="15.26953125" style="82" bestFit="1" customWidth="1"/>
    <col min="6155" max="6155" width="13" style="82" bestFit="1" customWidth="1"/>
    <col min="6156" max="6156" width="8" style="82" bestFit="1" customWidth="1"/>
    <col min="6157" max="6400" width="11.453125" style="82"/>
    <col min="6401" max="6401" width="26.81640625" style="82" customWidth="1"/>
    <col min="6402" max="6402" width="8.54296875" style="82" customWidth="1"/>
    <col min="6403" max="6403" width="33" style="82" customWidth="1"/>
    <col min="6404" max="6405" width="25.1796875" style="82" customWidth="1"/>
    <col min="6406" max="6407" width="11.453125" style="82"/>
    <col min="6408" max="6408" width="25.453125" style="82" bestFit="1" customWidth="1"/>
    <col min="6409" max="6409" width="30" style="82" bestFit="1" customWidth="1"/>
    <col min="6410" max="6410" width="15.26953125" style="82" bestFit="1" customWidth="1"/>
    <col min="6411" max="6411" width="13" style="82" bestFit="1" customWidth="1"/>
    <col min="6412" max="6412" width="8" style="82" bestFit="1" customWidth="1"/>
    <col min="6413" max="6656" width="11.453125" style="82"/>
    <col min="6657" max="6657" width="26.81640625" style="82" customWidth="1"/>
    <col min="6658" max="6658" width="8.54296875" style="82" customWidth="1"/>
    <col min="6659" max="6659" width="33" style="82" customWidth="1"/>
    <col min="6660" max="6661" width="25.1796875" style="82" customWidth="1"/>
    <col min="6662" max="6663" width="11.453125" style="82"/>
    <col min="6664" max="6664" width="25.453125" style="82" bestFit="1" customWidth="1"/>
    <col min="6665" max="6665" width="30" style="82" bestFit="1" customWidth="1"/>
    <col min="6666" max="6666" width="15.26953125" style="82" bestFit="1" customWidth="1"/>
    <col min="6667" max="6667" width="13" style="82" bestFit="1" customWidth="1"/>
    <col min="6668" max="6668" width="8" style="82" bestFit="1" customWidth="1"/>
    <col min="6669" max="6912" width="11.453125" style="82"/>
    <col min="6913" max="6913" width="26.81640625" style="82" customWidth="1"/>
    <col min="6914" max="6914" width="8.54296875" style="82" customWidth="1"/>
    <col min="6915" max="6915" width="33" style="82" customWidth="1"/>
    <col min="6916" max="6917" width="25.1796875" style="82" customWidth="1"/>
    <col min="6918" max="6919" width="11.453125" style="82"/>
    <col min="6920" max="6920" width="25.453125" style="82" bestFit="1" customWidth="1"/>
    <col min="6921" max="6921" width="30" style="82" bestFit="1" customWidth="1"/>
    <col min="6922" max="6922" width="15.26953125" style="82" bestFit="1" customWidth="1"/>
    <col min="6923" max="6923" width="13" style="82" bestFit="1" customWidth="1"/>
    <col min="6924" max="6924" width="8" style="82" bestFit="1" customWidth="1"/>
    <col min="6925" max="7168" width="11.453125" style="82"/>
    <col min="7169" max="7169" width="26.81640625" style="82" customWidth="1"/>
    <col min="7170" max="7170" width="8.54296875" style="82" customWidth="1"/>
    <col min="7171" max="7171" width="33" style="82" customWidth="1"/>
    <col min="7172" max="7173" width="25.1796875" style="82" customWidth="1"/>
    <col min="7174" max="7175" width="11.453125" style="82"/>
    <col min="7176" max="7176" width="25.453125" style="82" bestFit="1" customWidth="1"/>
    <col min="7177" max="7177" width="30" style="82" bestFit="1" customWidth="1"/>
    <col min="7178" max="7178" width="15.26953125" style="82" bestFit="1" customWidth="1"/>
    <col min="7179" max="7179" width="13" style="82" bestFit="1" customWidth="1"/>
    <col min="7180" max="7180" width="8" style="82" bestFit="1" customWidth="1"/>
    <col min="7181" max="7424" width="11.453125" style="82"/>
    <col min="7425" max="7425" width="26.81640625" style="82" customWidth="1"/>
    <col min="7426" max="7426" width="8.54296875" style="82" customWidth="1"/>
    <col min="7427" max="7427" width="33" style="82" customWidth="1"/>
    <col min="7428" max="7429" width="25.1796875" style="82" customWidth="1"/>
    <col min="7430" max="7431" width="11.453125" style="82"/>
    <col min="7432" max="7432" width="25.453125" style="82" bestFit="1" customWidth="1"/>
    <col min="7433" max="7433" width="30" style="82" bestFit="1" customWidth="1"/>
    <col min="7434" max="7434" width="15.26953125" style="82" bestFit="1" customWidth="1"/>
    <col min="7435" max="7435" width="13" style="82" bestFit="1" customWidth="1"/>
    <col min="7436" max="7436" width="8" style="82" bestFit="1" customWidth="1"/>
    <col min="7437" max="7680" width="11.453125" style="82"/>
    <col min="7681" max="7681" width="26.81640625" style="82" customWidth="1"/>
    <col min="7682" max="7682" width="8.54296875" style="82" customWidth="1"/>
    <col min="7683" max="7683" width="33" style="82" customWidth="1"/>
    <col min="7684" max="7685" width="25.1796875" style="82" customWidth="1"/>
    <col min="7686" max="7687" width="11.453125" style="82"/>
    <col min="7688" max="7688" width="25.453125" style="82" bestFit="1" customWidth="1"/>
    <col min="7689" max="7689" width="30" style="82" bestFit="1" customWidth="1"/>
    <col min="7690" max="7690" width="15.26953125" style="82" bestFit="1" customWidth="1"/>
    <col min="7691" max="7691" width="13" style="82" bestFit="1" customWidth="1"/>
    <col min="7692" max="7692" width="8" style="82" bestFit="1" customWidth="1"/>
    <col min="7693" max="7936" width="11.453125" style="82"/>
    <col min="7937" max="7937" width="26.81640625" style="82" customWidth="1"/>
    <col min="7938" max="7938" width="8.54296875" style="82" customWidth="1"/>
    <col min="7939" max="7939" width="33" style="82" customWidth="1"/>
    <col min="7940" max="7941" width="25.1796875" style="82" customWidth="1"/>
    <col min="7942" max="7943" width="11.453125" style="82"/>
    <col min="7944" max="7944" width="25.453125" style="82" bestFit="1" customWidth="1"/>
    <col min="7945" max="7945" width="30" style="82" bestFit="1" customWidth="1"/>
    <col min="7946" max="7946" width="15.26953125" style="82" bestFit="1" customWidth="1"/>
    <col min="7947" max="7947" width="13" style="82" bestFit="1" customWidth="1"/>
    <col min="7948" max="7948" width="8" style="82" bestFit="1" customWidth="1"/>
    <col min="7949" max="8192" width="11.453125" style="82"/>
    <col min="8193" max="8193" width="26.81640625" style="82" customWidth="1"/>
    <col min="8194" max="8194" width="8.54296875" style="82" customWidth="1"/>
    <col min="8195" max="8195" width="33" style="82" customWidth="1"/>
    <col min="8196" max="8197" width="25.1796875" style="82" customWidth="1"/>
    <col min="8198" max="8199" width="11.453125" style="82"/>
    <col min="8200" max="8200" width="25.453125" style="82" bestFit="1" customWidth="1"/>
    <col min="8201" max="8201" width="30" style="82" bestFit="1" customWidth="1"/>
    <col min="8202" max="8202" width="15.26953125" style="82" bestFit="1" customWidth="1"/>
    <col min="8203" max="8203" width="13" style="82" bestFit="1" customWidth="1"/>
    <col min="8204" max="8204" width="8" style="82" bestFit="1" customWidth="1"/>
    <col min="8205" max="8448" width="11.453125" style="82"/>
    <col min="8449" max="8449" width="26.81640625" style="82" customWidth="1"/>
    <col min="8450" max="8450" width="8.54296875" style="82" customWidth="1"/>
    <col min="8451" max="8451" width="33" style="82" customWidth="1"/>
    <col min="8452" max="8453" width="25.1796875" style="82" customWidth="1"/>
    <col min="8454" max="8455" width="11.453125" style="82"/>
    <col min="8456" max="8456" width="25.453125" style="82" bestFit="1" customWidth="1"/>
    <col min="8457" max="8457" width="30" style="82" bestFit="1" customWidth="1"/>
    <col min="8458" max="8458" width="15.26953125" style="82" bestFit="1" customWidth="1"/>
    <col min="8459" max="8459" width="13" style="82" bestFit="1" customWidth="1"/>
    <col min="8460" max="8460" width="8" style="82" bestFit="1" customWidth="1"/>
    <col min="8461" max="8704" width="11.453125" style="82"/>
    <col min="8705" max="8705" width="26.81640625" style="82" customWidth="1"/>
    <col min="8706" max="8706" width="8.54296875" style="82" customWidth="1"/>
    <col min="8707" max="8707" width="33" style="82" customWidth="1"/>
    <col min="8708" max="8709" width="25.1796875" style="82" customWidth="1"/>
    <col min="8710" max="8711" width="11.453125" style="82"/>
    <col min="8712" max="8712" width="25.453125" style="82" bestFit="1" customWidth="1"/>
    <col min="8713" max="8713" width="30" style="82" bestFit="1" customWidth="1"/>
    <col min="8714" max="8714" width="15.26953125" style="82" bestFit="1" customWidth="1"/>
    <col min="8715" max="8715" width="13" style="82" bestFit="1" customWidth="1"/>
    <col min="8716" max="8716" width="8" style="82" bestFit="1" customWidth="1"/>
    <col min="8717" max="8960" width="11.453125" style="82"/>
    <col min="8961" max="8961" width="26.81640625" style="82" customWidth="1"/>
    <col min="8962" max="8962" width="8.54296875" style="82" customWidth="1"/>
    <col min="8963" max="8963" width="33" style="82" customWidth="1"/>
    <col min="8964" max="8965" width="25.1796875" style="82" customWidth="1"/>
    <col min="8966" max="8967" width="11.453125" style="82"/>
    <col min="8968" max="8968" width="25.453125" style="82" bestFit="1" customWidth="1"/>
    <col min="8969" max="8969" width="30" style="82" bestFit="1" customWidth="1"/>
    <col min="8970" max="8970" width="15.26953125" style="82" bestFit="1" customWidth="1"/>
    <col min="8971" max="8971" width="13" style="82" bestFit="1" customWidth="1"/>
    <col min="8972" max="8972" width="8" style="82" bestFit="1" customWidth="1"/>
    <col min="8973" max="9216" width="11.453125" style="82"/>
    <col min="9217" max="9217" width="26.81640625" style="82" customWidth="1"/>
    <col min="9218" max="9218" width="8.54296875" style="82" customWidth="1"/>
    <col min="9219" max="9219" width="33" style="82" customWidth="1"/>
    <col min="9220" max="9221" width="25.1796875" style="82" customWidth="1"/>
    <col min="9222" max="9223" width="11.453125" style="82"/>
    <col min="9224" max="9224" width="25.453125" style="82" bestFit="1" customWidth="1"/>
    <col min="9225" max="9225" width="30" style="82" bestFit="1" customWidth="1"/>
    <col min="9226" max="9226" width="15.26953125" style="82" bestFit="1" customWidth="1"/>
    <col min="9227" max="9227" width="13" style="82" bestFit="1" customWidth="1"/>
    <col min="9228" max="9228" width="8" style="82" bestFit="1" customWidth="1"/>
    <col min="9229" max="9472" width="11.453125" style="82"/>
    <col min="9473" max="9473" width="26.81640625" style="82" customWidth="1"/>
    <col min="9474" max="9474" width="8.54296875" style="82" customWidth="1"/>
    <col min="9475" max="9475" width="33" style="82" customWidth="1"/>
    <col min="9476" max="9477" width="25.1796875" style="82" customWidth="1"/>
    <col min="9478" max="9479" width="11.453125" style="82"/>
    <col min="9480" max="9480" width="25.453125" style="82" bestFit="1" customWidth="1"/>
    <col min="9481" max="9481" width="30" style="82" bestFit="1" customWidth="1"/>
    <col min="9482" max="9482" width="15.26953125" style="82" bestFit="1" customWidth="1"/>
    <col min="9483" max="9483" width="13" style="82" bestFit="1" customWidth="1"/>
    <col min="9484" max="9484" width="8" style="82" bestFit="1" customWidth="1"/>
    <col min="9485" max="9728" width="11.453125" style="82"/>
    <col min="9729" max="9729" width="26.81640625" style="82" customWidth="1"/>
    <col min="9730" max="9730" width="8.54296875" style="82" customWidth="1"/>
    <col min="9731" max="9731" width="33" style="82" customWidth="1"/>
    <col min="9732" max="9733" width="25.1796875" style="82" customWidth="1"/>
    <col min="9734" max="9735" width="11.453125" style="82"/>
    <col min="9736" max="9736" width="25.453125" style="82" bestFit="1" customWidth="1"/>
    <col min="9737" max="9737" width="30" style="82" bestFit="1" customWidth="1"/>
    <col min="9738" max="9738" width="15.26953125" style="82" bestFit="1" customWidth="1"/>
    <col min="9739" max="9739" width="13" style="82" bestFit="1" customWidth="1"/>
    <col min="9740" max="9740" width="8" style="82" bestFit="1" customWidth="1"/>
    <col min="9741" max="9984" width="11.453125" style="82"/>
    <col min="9985" max="9985" width="26.81640625" style="82" customWidth="1"/>
    <col min="9986" max="9986" width="8.54296875" style="82" customWidth="1"/>
    <col min="9987" max="9987" width="33" style="82" customWidth="1"/>
    <col min="9988" max="9989" width="25.1796875" style="82" customWidth="1"/>
    <col min="9990" max="9991" width="11.453125" style="82"/>
    <col min="9992" max="9992" width="25.453125" style="82" bestFit="1" customWidth="1"/>
    <col min="9993" max="9993" width="30" style="82" bestFit="1" customWidth="1"/>
    <col min="9994" max="9994" width="15.26953125" style="82" bestFit="1" customWidth="1"/>
    <col min="9995" max="9995" width="13" style="82" bestFit="1" customWidth="1"/>
    <col min="9996" max="9996" width="8" style="82" bestFit="1" customWidth="1"/>
    <col min="9997" max="10240" width="11.453125" style="82"/>
    <col min="10241" max="10241" width="26.81640625" style="82" customWidth="1"/>
    <col min="10242" max="10242" width="8.54296875" style="82" customWidth="1"/>
    <col min="10243" max="10243" width="33" style="82" customWidth="1"/>
    <col min="10244" max="10245" width="25.1796875" style="82" customWidth="1"/>
    <col min="10246" max="10247" width="11.453125" style="82"/>
    <col min="10248" max="10248" width="25.453125" style="82" bestFit="1" customWidth="1"/>
    <col min="10249" max="10249" width="30" style="82" bestFit="1" customWidth="1"/>
    <col min="10250" max="10250" width="15.26953125" style="82" bestFit="1" customWidth="1"/>
    <col min="10251" max="10251" width="13" style="82" bestFit="1" customWidth="1"/>
    <col min="10252" max="10252" width="8" style="82" bestFit="1" customWidth="1"/>
    <col min="10253" max="10496" width="11.453125" style="82"/>
    <col min="10497" max="10497" width="26.81640625" style="82" customWidth="1"/>
    <col min="10498" max="10498" width="8.54296875" style="82" customWidth="1"/>
    <col min="10499" max="10499" width="33" style="82" customWidth="1"/>
    <col min="10500" max="10501" width="25.1796875" style="82" customWidth="1"/>
    <col min="10502" max="10503" width="11.453125" style="82"/>
    <col min="10504" max="10504" width="25.453125" style="82" bestFit="1" customWidth="1"/>
    <col min="10505" max="10505" width="30" style="82" bestFit="1" customWidth="1"/>
    <col min="10506" max="10506" width="15.26953125" style="82" bestFit="1" customWidth="1"/>
    <col min="10507" max="10507" width="13" style="82" bestFit="1" customWidth="1"/>
    <col min="10508" max="10508" width="8" style="82" bestFit="1" customWidth="1"/>
    <col min="10509" max="10752" width="11.453125" style="82"/>
    <col min="10753" max="10753" width="26.81640625" style="82" customWidth="1"/>
    <col min="10754" max="10754" width="8.54296875" style="82" customWidth="1"/>
    <col min="10755" max="10755" width="33" style="82" customWidth="1"/>
    <col min="10756" max="10757" width="25.1796875" style="82" customWidth="1"/>
    <col min="10758" max="10759" width="11.453125" style="82"/>
    <col min="10760" max="10760" width="25.453125" style="82" bestFit="1" customWidth="1"/>
    <col min="10761" max="10761" width="30" style="82" bestFit="1" customWidth="1"/>
    <col min="10762" max="10762" width="15.26953125" style="82" bestFit="1" customWidth="1"/>
    <col min="10763" max="10763" width="13" style="82" bestFit="1" customWidth="1"/>
    <col min="10764" max="10764" width="8" style="82" bestFit="1" customWidth="1"/>
    <col min="10765" max="11008" width="11.453125" style="82"/>
    <col min="11009" max="11009" width="26.81640625" style="82" customWidth="1"/>
    <col min="11010" max="11010" width="8.54296875" style="82" customWidth="1"/>
    <col min="11011" max="11011" width="33" style="82" customWidth="1"/>
    <col min="11012" max="11013" width="25.1796875" style="82" customWidth="1"/>
    <col min="11014" max="11015" width="11.453125" style="82"/>
    <col min="11016" max="11016" width="25.453125" style="82" bestFit="1" customWidth="1"/>
    <col min="11017" max="11017" width="30" style="82" bestFit="1" customWidth="1"/>
    <col min="11018" max="11018" width="15.26953125" style="82" bestFit="1" customWidth="1"/>
    <col min="11019" max="11019" width="13" style="82" bestFit="1" customWidth="1"/>
    <col min="11020" max="11020" width="8" style="82" bestFit="1" customWidth="1"/>
    <col min="11021" max="11264" width="11.453125" style="82"/>
    <col min="11265" max="11265" width="26.81640625" style="82" customWidth="1"/>
    <col min="11266" max="11266" width="8.54296875" style="82" customWidth="1"/>
    <col min="11267" max="11267" width="33" style="82" customWidth="1"/>
    <col min="11268" max="11269" width="25.1796875" style="82" customWidth="1"/>
    <col min="11270" max="11271" width="11.453125" style="82"/>
    <col min="11272" max="11272" width="25.453125" style="82" bestFit="1" customWidth="1"/>
    <col min="11273" max="11273" width="30" style="82" bestFit="1" customWidth="1"/>
    <col min="11274" max="11274" width="15.26953125" style="82" bestFit="1" customWidth="1"/>
    <col min="11275" max="11275" width="13" style="82" bestFit="1" customWidth="1"/>
    <col min="11276" max="11276" width="8" style="82" bestFit="1" customWidth="1"/>
    <col min="11277" max="11520" width="11.453125" style="82"/>
    <col min="11521" max="11521" width="26.81640625" style="82" customWidth="1"/>
    <col min="11522" max="11522" width="8.54296875" style="82" customWidth="1"/>
    <col min="11523" max="11523" width="33" style="82" customWidth="1"/>
    <col min="11524" max="11525" width="25.1796875" style="82" customWidth="1"/>
    <col min="11526" max="11527" width="11.453125" style="82"/>
    <col min="11528" max="11528" width="25.453125" style="82" bestFit="1" customWidth="1"/>
    <col min="11529" max="11529" width="30" style="82" bestFit="1" customWidth="1"/>
    <col min="11530" max="11530" width="15.26953125" style="82" bestFit="1" customWidth="1"/>
    <col min="11531" max="11531" width="13" style="82" bestFit="1" customWidth="1"/>
    <col min="11532" max="11532" width="8" style="82" bestFit="1" customWidth="1"/>
    <col min="11533" max="11776" width="11.453125" style="82"/>
    <col min="11777" max="11777" width="26.81640625" style="82" customWidth="1"/>
    <col min="11778" max="11778" width="8.54296875" style="82" customWidth="1"/>
    <col min="11779" max="11779" width="33" style="82" customWidth="1"/>
    <col min="11780" max="11781" width="25.1796875" style="82" customWidth="1"/>
    <col min="11782" max="11783" width="11.453125" style="82"/>
    <col min="11784" max="11784" width="25.453125" style="82" bestFit="1" customWidth="1"/>
    <col min="11785" max="11785" width="30" style="82" bestFit="1" customWidth="1"/>
    <col min="11786" max="11786" width="15.26953125" style="82" bestFit="1" customWidth="1"/>
    <col min="11787" max="11787" width="13" style="82" bestFit="1" customWidth="1"/>
    <col min="11788" max="11788" width="8" style="82" bestFit="1" customWidth="1"/>
    <col min="11789" max="12032" width="11.453125" style="82"/>
    <col min="12033" max="12033" width="26.81640625" style="82" customWidth="1"/>
    <col min="12034" max="12034" width="8.54296875" style="82" customWidth="1"/>
    <col min="12035" max="12035" width="33" style="82" customWidth="1"/>
    <col min="12036" max="12037" width="25.1796875" style="82" customWidth="1"/>
    <col min="12038" max="12039" width="11.453125" style="82"/>
    <col min="12040" max="12040" width="25.453125" style="82" bestFit="1" customWidth="1"/>
    <col min="12041" max="12041" width="30" style="82" bestFit="1" customWidth="1"/>
    <col min="12042" max="12042" width="15.26953125" style="82" bestFit="1" customWidth="1"/>
    <col min="12043" max="12043" width="13" style="82" bestFit="1" customWidth="1"/>
    <col min="12044" max="12044" width="8" style="82" bestFit="1" customWidth="1"/>
    <col min="12045" max="12288" width="11.453125" style="82"/>
    <col min="12289" max="12289" width="26.81640625" style="82" customWidth="1"/>
    <col min="12290" max="12290" width="8.54296875" style="82" customWidth="1"/>
    <col min="12291" max="12291" width="33" style="82" customWidth="1"/>
    <col min="12292" max="12293" width="25.1796875" style="82" customWidth="1"/>
    <col min="12294" max="12295" width="11.453125" style="82"/>
    <col min="12296" max="12296" width="25.453125" style="82" bestFit="1" customWidth="1"/>
    <col min="12297" max="12297" width="30" style="82" bestFit="1" customWidth="1"/>
    <col min="12298" max="12298" width="15.26953125" style="82" bestFit="1" customWidth="1"/>
    <col min="12299" max="12299" width="13" style="82" bestFit="1" customWidth="1"/>
    <col min="12300" max="12300" width="8" style="82" bestFit="1" customWidth="1"/>
    <col min="12301" max="12544" width="11.453125" style="82"/>
    <col min="12545" max="12545" width="26.81640625" style="82" customWidth="1"/>
    <col min="12546" max="12546" width="8.54296875" style="82" customWidth="1"/>
    <col min="12547" max="12547" width="33" style="82" customWidth="1"/>
    <col min="12548" max="12549" width="25.1796875" style="82" customWidth="1"/>
    <col min="12550" max="12551" width="11.453125" style="82"/>
    <col min="12552" max="12552" width="25.453125" style="82" bestFit="1" customWidth="1"/>
    <col min="12553" max="12553" width="30" style="82" bestFit="1" customWidth="1"/>
    <col min="12554" max="12554" width="15.26953125" style="82" bestFit="1" customWidth="1"/>
    <col min="12555" max="12555" width="13" style="82" bestFit="1" customWidth="1"/>
    <col min="12556" max="12556" width="8" style="82" bestFit="1" customWidth="1"/>
    <col min="12557" max="12800" width="11.453125" style="82"/>
    <col min="12801" max="12801" width="26.81640625" style="82" customWidth="1"/>
    <col min="12802" max="12802" width="8.54296875" style="82" customWidth="1"/>
    <col min="12803" max="12803" width="33" style="82" customWidth="1"/>
    <col min="12804" max="12805" width="25.1796875" style="82" customWidth="1"/>
    <col min="12806" max="12807" width="11.453125" style="82"/>
    <col min="12808" max="12808" width="25.453125" style="82" bestFit="1" customWidth="1"/>
    <col min="12809" max="12809" width="30" style="82" bestFit="1" customWidth="1"/>
    <col min="12810" max="12810" width="15.26953125" style="82" bestFit="1" customWidth="1"/>
    <col min="12811" max="12811" width="13" style="82" bestFit="1" customWidth="1"/>
    <col min="12812" max="12812" width="8" style="82" bestFit="1" customWidth="1"/>
    <col min="12813" max="13056" width="11.453125" style="82"/>
    <col min="13057" max="13057" width="26.81640625" style="82" customWidth="1"/>
    <col min="13058" max="13058" width="8.54296875" style="82" customWidth="1"/>
    <col min="13059" max="13059" width="33" style="82" customWidth="1"/>
    <col min="13060" max="13061" width="25.1796875" style="82" customWidth="1"/>
    <col min="13062" max="13063" width="11.453125" style="82"/>
    <col min="13064" max="13064" width="25.453125" style="82" bestFit="1" customWidth="1"/>
    <col min="13065" max="13065" width="30" style="82" bestFit="1" customWidth="1"/>
    <col min="13066" max="13066" width="15.26953125" style="82" bestFit="1" customWidth="1"/>
    <col min="13067" max="13067" width="13" style="82" bestFit="1" customWidth="1"/>
    <col min="13068" max="13068" width="8" style="82" bestFit="1" customWidth="1"/>
    <col min="13069" max="13312" width="11.453125" style="82"/>
    <col min="13313" max="13313" width="26.81640625" style="82" customWidth="1"/>
    <col min="13314" max="13314" width="8.54296875" style="82" customWidth="1"/>
    <col min="13315" max="13315" width="33" style="82" customWidth="1"/>
    <col min="13316" max="13317" width="25.1796875" style="82" customWidth="1"/>
    <col min="13318" max="13319" width="11.453125" style="82"/>
    <col min="13320" max="13320" width="25.453125" style="82" bestFit="1" customWidth="1"/>
    <col min="13321" max="13321" width="30" style="82" bestFit="1" customWidth="1"/>
    <col min="13322" max="13322" width="15.26953125" style="82" bestFit="1" customWidth="1"/>
    <col min="13323" max="13323" width="13" style="82" bestFit="1" customWidth="1"/>
    <col min="13324" max="13324" width="8" style="82" bestFit="1" customWidth="1"/>
    <col min="13325" max="13568" width="11.453125" style="82"/>
    <col min="13569" max="13569" width="26.81640625" style="82" customWidth="1"/>
    <col min="13570" max="13570" width="8.54296875" style="82" customWidth="1"/>
    <col min="13571" max="13571" width="33" style="82" customWidth="1"/>
    <col min="13572" max="13573" width="25.1796875" style="82" customWidth="1"/>
    <col min="13574" max="13575" width="11.453125" style="82"/>
    <col min="13576" max="13576" width="25.453125" style="82" bestFit="1" customWidth="1"/>
    <col min="13577" max="13577" width="30" style="82" bestFit="1" customWidth="1"/>
    <col min="13578" max="13578" width="15.26953125" style="82" bestFit="1" customWidth="1"/>
    <col min="13579" max="13579" width="13" style="82" bestFit="1" customWidth="1"/>
    <col min="13580" max="13580" width="8" style="82" bestFit="1" customWidth="1"/>
    <col min="13581" max="13824" width="11.453125" style="82"/>
    <col min="13825" max="13825" width="26.81640625" style="82" customWidth="1"/>
    <col min="13826" max="13826" width="8.54296875" style="82" customWidth="1"/>
    <col min="13827" max="13827" width="33" style="82" customWidth="1"/>
    <col min="13828" max="13829" width="25.1796875" style="82" customWidth="1"/>
    <col min="13830" max="13831" width="11.453125" style="82"/>
    <col min="13832" max="13832" width="25.453125" style="82" bestFit="1" customWidth="1"/>
    <col min="13833" max="13833" width="30" style="82" bestFit="1" customWidth="1"/>
    <col min="13834" max="13834" width="15.26953125" style="82" bestFit="1" customWidth="1"/>
    <col min="13835" max="13835" width="13" style="82" bestFit="1" customWidth="1"/>
    <col min="13836" max="13836" width="8" style="82" bestFit="1" customWidth="1"/>
    <col min="13837" max="14080" width="11.453125" style="82"/>
    <col min="14081" max="14081" width="26.81640625" style="82" customWidth="1"/>
    <col min="14082" max="14082" width="8.54296875" style="82" customWidth="1"/>
    <col min="14083" max="14083" width="33" style="82" customWidth="1"/>
    <col min="14084" max="14085" width="25.1796875" style="82" customWidth="1"/>
    <col min="14086" max="14087" width="11.453125" style="82"/>
    <col min="14088" max="14088" width="25.453125" style="82" bestFit="1" customWidth="1"/>
    <col min="14089" max="14089" width="30" style="82" bestFit="1" customWidth="1"/>
    <col min="14090" max="14090" width="15.26953125" style="82" bestFit="1" customWidth="1"/>
    <col min="14091" max="14091" width="13" style="82" bestFit="1" customWidth="1"/>
    <col min="14092" max="14092" width="8" style="82" bestFit="1" customWidth="1"/>
    <col min="14093" max="14336" width="11.453125" style="82"/>
    <col min="14337" max="14337" width="26.81640625" style="82" customWidth="1"/>
    <col min="14338" max="14338" width="8.54296875" style="82" customWidth="1"/>
    <col min="14339" max="14339" width="33" style="82" customWidth="1"/>
    <col min="14340" max="14341" width="25.1796875" style="82" customWidth="1"/>
    <col min="14342" max="14343" width="11.453125" style="82"/>
    <col min="14344" max="14344" width="25.453125" style="82" bestFit="1" customWidth="1"/>
    <col min="14345" max="14345" width="30" style="82" bestFit="1" customWidth="1"/>
    <col min="14346" max="14346" width="15.26953125" style="82" bestFit="1" customWidth="1"/>
    <col min="14347" max="14347" width="13" style="82" bestFit="1" customWidth="1"/>
    <col min="14348" max="14348" width="8" style="82" bestFit="1" customWidth="1"/>
    <col min="14349" max="14592" width="11.453125" style="82"/>
    <col min="14593" max="14593" width="26.81640625" style="82" customWidth="1"/>
    <col min="14594" max="14594" width="8.54296875" style="82" customWidth="1"/>
    <col min="14595" max="14595" width="33" style="82" customWidth="1"/>
    <col min="14596" max="14597" width="25.1796875" style="82" customWidth="1"/>
    <col min="14598" max="14599" width="11.453125" style="82"/>
    <col min="14600" max="14600" width="25.453125" style="82" bestFit="1" customWidth="1"/>
    <col min="14601" max="14601" width="30" style="82" bestFit="1" customWidth="1"/>
    <col min="14602" max="14602" width="15.26953125" style="82" bestFit="1" customWidth="1"/>
    <col min="14603" max="14603" width="13" style="82" bestFit="1" customWidth="1"/>
    <col min="14604" max="14604" width="8" style="82" bestFit="1" customWidth="1"/>
    <col min="14605" max="14848" width="11.453125" style="82"/>
    <col min="14849" max="14849" width="26.81640625" style="82" customWidth="1"/>
    <col min="14850" max="14850" width="8.54296875" style="82" customWidth="1"/>
    <col min="14851" max="14851" width="33" style="82" customWidth="1"/>
    <col min="14852" max="14853" width="25.1796875" style="82" customWidth="1"/>
    <col min="14854" max="14855" width="11.453125" style="82"/>
    <col min="14856" max="14856" width="25.453125" style="82" bestFit="1" customWidth="1"/>
    <col min="14857" max="14857" width="30" style="82" bestFit="1" customWidth="1"/>
    <col min="14858" max="14858" width="15.26953125" style="82" bestFit="1" customWidth="1"/>
    <col min="14859" max="14859" width="13" style="82" bestFit="1" customWidth="1"/>
    <col min="14860" max="14860" width="8" style="82" bestFit="1" customWidth="1"/>
    <col min="14861" max="15104" width="11.453125" style="82"/>
    <col min="15105" max="15105" width="26.81640625" style="82" customWidth="1"/>
    <col min="15106" max="15106" width="8.54296875" style="82" customWidth="1"/>
    <col min="15107" max="15107" width="33" style="82" customWidth="1"/>
    <col min="15108" max="15109" width="25.1796875" style="82" customWidth="1"/>
    <col min="15110" max="15111" width="11.453125" style="82"/>
    <col min="15112" max="15112" width="25.453125" style="82" bestFit="1" customWidth="1"/>
    <col min="15113" max="15113" width="30" style="82" bestFit="1" customWidth="1"/>
    <col min="15114" max="15114" width="15.26953125" style="82" bestFit="1" customWidth="1"/>
    <col min="15115" max="15115" width="13" style="82" bestFit="1" customWidth="1"/>
    <col min="15116" max="15116" width="8" style="82" bestFit="1" customWidth="1"/>
    <col min="15117" max="15360" width="11.453125" style="82"/>
    <col min="15361" max="15361" width="26.81640625" style="82" customWidth="1"/>
    <col min="15362" max="15362" width="8.54296875" style="82" customWidth="1"/>
    <col min="15363" max="15363" width="33" style="82" customWidth="1"/>
    <col min="15364" max="15365" width="25.1796875" style="82" customWidth="1"/>
    <col min="15366" max="15367" width="11.453125" style="82"/>
    <col min="15368" max="15368" width="25.453125" style="82" bestFit="1" customWidth="1"/>
    <col min="15369" max="15369" width="30" style="82" bestFit="1" customWidth="1"/>
    <col min="15370" max="15370" width="15.26953125" style="82" bestFit="1" customWidth="1"/>
    <col min="15371" max="15371" width="13" style="82" bestFit="1" customWidth="1"/>
    <col min="15372" max="15372" width="8" style="82" bestFit="1" customWidth="1"/>
    <col min="15373" max="15616" width="11.453125" style="82"/>
    <col min="15617" max="15617" width="26.81640625" style="82" customWidth="1"/>
    <col min="15618" max="15618" width="8.54296875" style="82" customWidth="1"/>
    <col min="15619" max="15619" width="33" style="82" customWidth="1"/>
    <col min="15620" max="15621" width="25.1796875" style="82" customWidth="1"/>
    <col min="15622" max="15623" width="11.453125" style="82"/>
    <col min="15624" max="15624" width="25.453125" style="82" bestFit="1" customWidth="1"/>
    <col min="15625" max="15625" width="30" style="82" bestFit="1" customWidth="1"/>
    <col min="15626" max="15626" width="15.26953125" style="82" bestFit="1" customWidth="1"/>
    <col min="15627" max="15627" width="13" style="82" bestFit="1" customWidth="1"/>
    <col min="15628" max="15628" width="8" style="82" bestFit="1" customWidth="1"/>
    <col min="15629" max="15872" width="11.453125" style="82"/>
    <col min="15873" max="15873" width="26.81640625" style="82" customWidth="1"/>
    <col min="15874" max="15874" width="8.54296875" style="82" customWidth="1"/>
    <col min="15875" max="15875" width="33" style="82" customWidth="1"/>
    <col min="15876" max="15877" width="25.1796875" style="82" customWidth="1"/>
    <col min="15878" max="15879" width="11.453125" style="82"/>
    <col min="15880" max="15880" width="25.453125" style="82" bestFit="1" customWidth="1"/>
    <col min="15881" max="15881" width="30" style="82" bestFit="1" customWidth="1"/>
    <col min="15882" max="15882" width="15.26953125" style="82" bestFit="1" customWidth="1"/>
    <col min="15883" max="15883" width="13" style="82" bestFit="1" customWidth="1"/>
    <col min="15884" max="15884" width="8" style="82" bestFit="1" customWidth="1"/>
    <col min="15885" max="16128" width="11.453125" style="82"/>
    <col min="16129" max="16129" width="26.81640625" style="82" customWidth="1"/>
    <col min="16130" max="16130" width="8.54296875" style="82" customWidth="1"/>
    <col min="16131" max="16131" width="33" style="82" customWidth="1"/>
    <col min="16132" max="16133" width="25.1796875" style="82" customWidth="1"/>
    <col min="16134" max="16135" width="11.453125" style="82"/>
    <col min="16136" max="16136" width="25.453125" style="82" bestFit="1" customWidth="1"/>
    <col min="16137" max="16137" width="30" style="82" bestFit="1" customWidth="1"/>
    <col min="16138" max="16138" width="15.26953125" style="82" bestFit="1" customWidth="1"/>
    <col min="16139" max="16139" width="13" style="82" bestFit="1" customWidth="1"/>
    <col min="16140" max="16140" width="8" style="82" bestFit="1" customWidth="1"/>
    <col min="16141" max="16384" width="11.453125" style="82"/>
  </cols>
  <sheetData>
    <row r="1" spans="1:7" x14ac:dyDescent="0.35">
      <c r="B1" s="83" t="s">
        <v>56</v>
      </c>
      <c r="C1" s="84" t="s">
        <v>57</v>
      </c>
      <c r="D1" s="85" t="s">
        <v>58</v>
      </c>
      <c r="E1" s="85" t="s">
        <v>59</v>
      </c>
      <c r="F1" s="86" t="s">
        <v>57</v>
      </c>
      <c r="G1" s="87"/>
    </row>
    <row r="2" spans="1:7" x14ac:dyDescent="0.35">
      <c r="B2" s="83">
        <v>2</v>
      </c>
      <c r="C2" s="84" t="s">
        <v>60</v>
      </c>
      <c r="D2" s="88">
        <v>9.7100000000000009</v>
      </c>
      <c r="E2" s="89">
        <v>6.41</v>
      </c>
      <c r="F2" s="86">
        <v>0.66</v>
      </c>
      <c r="G2" s="87"/>
    </row>
    <row r="3" spans="1:7" x14ac:dyDescent="0.35">
      <c r="B3" s="83">
        <v>5</v>
      </c>
      <c r="C3" s="84" t="s">
        <v>61</v>
      </c>
      <c r="D3" s="88">
        <v>8.98</v>
      </c>
      <c r="E3" s="89">
        <v>5.93</v>
      </c>
      <c r="F3" s="86">
        <v>0.66</v>
      </c>
      <c r="G3" s="87"/>
    </row>
    <row r="4" spans="1:7" x14ac:dyDescent="0.35">
      <c r="B4" s="83">
        <v>8</v>
      </c>
      <c r="C4" s="84" t="s">
        <v>62</v>
      </c>
      <c r="D4" s="89">
        <v>8.31</v>
      </c>
      <c r="E4" s="89">
        <v>5.48</v>
      </c>
      <c r="F4" s="86">
        <v>0.66</v>
      </c>
      <c r="G4" s="87"/>
    </row>
    <row r="5" spans="1:7" x14ac:dyDescent="0.35">
      <c r="B5" s="83">
        <v>1</v>
      </c>
      <c r="C5" s="84" t="s">
        <v>63</v>
      </c>
      <c r="D5" s="88">
        <v>8.98</v>
      </c>
      <c r="E5" s="89">
        <v>5.93</v>
      </c>
      <c r="F5" s="86">
        <v>0.66</v>
      </c>
      <c r="G5" s="87"/>
    </row>
    <row r="6" spans="1:7" x14ac:dyDescent="0.35">
      <c r="B6" s="83">
        <v>4</v>
      </c>
      <c r="C6" s="84" t="s">
        <v>64</v>
      </c>
      <c r="D6" s="89">
        <v>8.31</v>
      </c>
      <c r="E6" s="89">
        <v>5.48</v>
      </c>
      <c r="F6" s="86">
        <v>0.66</v>
      </c>
      <c r="G6" s="87"/>
    </row>
    <row r="7" spans="1:7" x14ac:dyDescent="0.35">
      <c r="B7" s="83">
        <v>7</v>
      </c>
      <c r="C7" s="84" t="s">
        <v>65</v>
      </c>
      <c r="D7" s="89">
        <v>7.99</v>
      </c>
      <c r="E7" s="89">
        <v>5.27</v>
      </c>
      <c r="F7" s="86">
        <v>0.66</v>
      </c>
      <c r="G7" s="87"/>
    </row>
    <row r="9" spans="1:7" x14ac:dyDescent="0.35">
      <c r="C9" s="82" t="s">
        <v>66</v>
      </c>
      <c r="D9" s="90">
        <v>3.27</v>
      </c>
      <c r="E9" s="90">
        <v>0.98</v>
      </c>
      <c r="F9" s="87">
        <v>0.3</v>
      </c>
    </row>
    <row r="14" spans="1:7" x14ac:dyDescent="0.35">
      <c r="B14" s="91"/>
    </row>
    <row r="15" spans="1:7" x14ac:dyDescent="0.35">
      <c r="A15" s="92"/>
      <c r="B15" s="93"/>
      <c r="C15" s="93"/>
      <c r="D15" s="93"/>
    </row>
    <row r="16" spans="1:7" x14ac:dyDescent="0.35">
      <c r="A16" s="94" t="s">
        <v>67</v>
      </c>
      <c r="B16" s="95">
        <f>IF('CALCUL PSU'!G6="Oui",1,0)</f>
        <v>0</v>
      </c>
      <c r="C16" s="90" t="s">
        <v>68</v>
      </c>
      <c r="D16" s="93"/>
    </row>
    <row r="17" spans="1:3" x14ac:dyDescent="0.35">
      <c r="A17" s="96" t="s">
        <v>69</v>
      </c>
      <c r="B17" s="95">
        <f>IF('CALCUL PSU'!I6="Oui",1,0)</f>
        <v>0</v>
      </c>
      <c r="C17" s="82" t="s">
        <v>70</v>
      </c>
    </row>
    <row r="19" spans="1:3" x14ac:dyDescent="0.35">
      <c r="A19" s="96" t="s">
        <v>71</v>
      </c>
      <c r="B19" s="97">
        <v>1</v>
      </c>
      <c r="C19" s="97">
        <f>IF(B16+B17=2,1,0)</f>
        <v>0</v>
      </c>
    </row>
    <row r="20" spans="1:3" x14ac:dyDescent="0.35">
      <c r="A20" s="96" t="s">
        <v>72</v>
      </c>
      <c r="B20" s="97">
        <v>1</v>
      </c>
      <c r="C20" s="97" t="e">
        <f>IF('CALCUL PSU'!F10&lt;=107%,1,0)</f>
        <v>#DIV/0!</v>
      </c>
    </row>
    <row r="21" spans="1:3" x14ac:dyDescent="0.35">
      <c r="A21" s="96" t="s">
        <v>73</v>
      </c>
      <c r="B21" s="97">
        <v>4</v>
      </c>
      <c r="C21" s="97" t="e">
        <f>IF(AND('CALCUL PSU'!F10&gt;107%,'CALCUL PSU'!F10&lt;=117%),4,0)</f>
        <v>#DIV/0!</v>
      </c>
    </row>
    <row r="22" spans="1:3" x14ac:dyDescent="0.35">
      <c r="A22" s="96" t="s">
        <v>74</v>
      </c>
      <c r="B22" s="97">
        <v>7</v>
      </c>
      <c r="C22" s="97" t="e">
        <f>IF('CALCUL PSU'!F10&gt;117%,7,0)</f>
        <v>#DIV/0!</v>
      </c>
    </row>
    <row r="23" spans="1:3" x14ac:dyDescent="0.35">
      <c r="A23" s="96" t="s">
        <v>75</v>
      </c>
      <c r="B23" s="96"/>
      <c r="C23" s="95" t="e">
        <f>SUM(C19:C22)</f>
        <v>#DIV/0!</v>
      </c>
    </row>
    <row r="25" spans="1:3" x14ac:dyDescent="0.35">
      <c r="A25" s="82" t="s">
        <v>76</v>
      </c>
      <c r="B25" s="98" t="e">
        <f>C23</f>
        <v>#DIV/0!</v>
      </c>
      <c r="C25" s="82" t="e">
        <f>VLOOKUP($B$25,$B$2:$C$7,2,0)</f>
        <v>#DIV/0!</v>
      </c>
    </row>
  </sheetData>
  <pageMargins left="0.78740157499999996" right="0.78740157499999996" top="0.984251969" bottom="0.984251969" header="0.4921259845" footer="0.492125984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D1C2-4CF9-4B74-B47A-06BFAD69022D}">
  <dimension ref="A1:AP275"/>
  <sheetViews>
    <sheetView zoomScaleNormal="100" workbookViewId="0">
      <selection activeCell="AE28" sqref="AE28"/>
    </sheetView>
  </sheetViews>
  <sheetFormatPr baseColWidth="10" defaultColWidth="11.453125" defaultRowHeight="14.5" x14ac:dyDescent="0.35"/>
  <cols>
    <col min="1" max="1" width="19.81640625" style="3" customWidth="1"/>
    <col min="2" max="2" width="11.453125" style="3"/>
    <col min="3" max="3" width="26.453125" style="3" customWidth="1"/>
    <col min="4" max="4" width="11.453125" style="3"/>
    <col min="5" max="5" width="11.7265625" style="32" bestFit="1" customWidth="1"/>
    <col min="6" max="6" width="13.81640625" style="32" bestFit="1" customWidth="1"/>
    <col min="7" max="8" width="12.81640625" style="32" bestFit="1" customWidth="1"/>
    <col min="10" max="10" width="43.7265625" style="3" customWidth="1"/>
    <col min="11" max="11" width="11.453125" style="3"/>
    <col min="12" max="13" width="11.54296875" style="32" customWidth="1"/>
    <col min="14" max="14" width="12.81640625" style="32" bestFit="1" customWidth="1"/>
    <col min="15" max="15" width="13.81640625" style="32" bestFit="1" customWidth="1"/>
    <col min="17" max="17" width="26.453125" style="41" customWidth="1"/>
    <col min="18" max="21" width="11.453125" style="4"/>
    <col min="23" max="23" width="26.453125" style="4" customWidth="1"/>
    <col min="24" max="24" width="13.7265625" style="4" customWidth="1"/>
    <col min="25" max="25" width="18" style="4" customWidth="1"/>
    <col min="27" max="27" width="19.26953125" customWidth="1"/>
    <col min="29" max="29" width="25.26953125" customWidth="1"/>
    <col min="31" max="31" width="15" customWidth="1"/>
    <col min="34" max="34" width="10.453125" customWidth="1"/>
    <col min="35" max="35" width="5.26953125" customWidth="1"/>
    <col min="36" max="36" width="10.1796875" customWidth="1"/>
    <col min="37" max="38" width="10.453125" customWidth="1"/>
  </cols>
  <sheetData>
    <row r="1" spans="1:42" s="20" customFormat="1" x14ac:dyDescent="0.35">
      <c r="A1" s="22" t="s">
        <v>77</v>
      </c>
      <c r="B1" s="22"/>
      <c r="C1" s="22"/>
      <c r="D1" s="22"/>
      <c r="E1" s="30"/>
      <c r="F1" s="30"/>
      <c r="G1" s="30"/>
      <c r="H1" s="30"/>
      <c r="J1" s="22" t="s">
        <v>78</v>
      </c>
      <c r="K1" s="22"/>
      <c r="L1" s="30"/>
      <c r="M1" s="30"/>
      <c r="N1" s="30"/>
      <c r="O1" s="30"/>
      <c r="Q1" s="39" t="s">
        <v>79</v>
      </c>
      <c r="R1" s="23"/>
      <c r="S1" s="23"/>
      <c r="T1" s="23"/>
      <c r="U1" s="23"/>
      <c r="W1" s="23" t="s">
        <v>80</v>
      </c>
      <c r="X1" s="23"/>
      <c r="Y1" s="23"/>
    </row>
    <row r="2" spans="1:42" s="9" customFormat="1" ht="72.5" x14ac:dyDescent="0.35">
      <c r="A2" s="24" t="s">
        <v>6</v>
      </c>
      <c r="B2" s="24" t="s">
        <v>10</v>
      </c>
      <c r="C2" s="24" t="s">
        <v>12</v>
      </c>
      <c r="D2" s="24" t="s">
        <v>14</v>
      </c>
      <c r="E2" s="31" t="s">
        <v>16</v>
      </c>
      <c r="F2" s="31" t="s">
        <v>21</v>
      </c>
      <c r="G2" s="31" t="s">
        <v>22</v>
      </c>
      <c r="H2" s="31" t="s">
        <v>26</v>
      </c>
      <c r="J2" s="24" t="s">
        <v>12</v>
      </c>
      <c r="K2" s="24" t="s">
        <v>14</v>
      </c>
      <c r="L2" s="31" t="s">
        <v>16</v>
      </c>
      <c r="M2" s="31" t="s">
        <v>21</v>
      </c>
      <c r="N2" s="31" t="s">
        <v>22</v>
      </c>
      <c r="O2" s="31" t="s">
        <v>26</v>
      </c>
      <c r="Q2" s="40" t="s">
        <v>81</v>
      </c>
      <c r="R2" s="25" t="s">
        <v>82</v>
      </c>
      <c r="S2" s="25" t="s">
        <v>16</v>
      </c>
      <c r="T2" s="25" t="s">
        <v>21</v>
      </c>
      <c r="U2" s="25" t="s">
        <v>28</v>
      </c>
      <c r="W2" s="25" t="s">
        <v>83</v>
      </c>
      <c r="X2" s="25" t="s">
        <v>84</v>
      </c>
      <c r="Y2" s="25" t="s">
        <v>85</v>
      </c>
      <c r="AA2" s="26" t="s">
        <v>86</v>
      </c>
      <c r="AC2" s="26" t="s">
        <v>87</v>
      </c>
      <c r="AE2" s="26" t="s">
        <v>88</v>
      </c>
      <c r="AG2" s="26" t="s">
        <v>89</v>
      </c>
      <c r="AH2" s="26" t="s">
        <v>90</v>
      </c>
      <c r="AI2" s="324" t="s">
        <v>91</v>
      </c>
      <c r="AJ2" s="325"/>
      <c r="AK2" s="26" t="s">
        <v>92</v>
      </c>
      <c r="AL2" s="26" t="s">
        <v>93</v>
      </c>
      <c r="AN2"/>
      <c r="AO2"/>
      <c r="AP2"/>
    </row>
    <row r="3" spans="1:42" x14ac:dyDescent="0.35">
      <c r="A3" s="3" t="s">
        <v>264</v>
      </c>
      <c r="B3" s="3" t="s">
        <v>265</v>
      </c>
      <c r="C3" s="3" t="s">
        <v>266</v>
      </c>
      <c r="D3" s="3" t="s">
        <v>267</v>
      </c>
      <c r="E3" s="32">
        <v>989</v>
      </c>
      <c r="F3" s="32">
        <v>345</v>
      </c>
      <c r="G3" s="32">
        <v>26610</v>
      </c>
      <c r="H3" s="32">
        <v>115</v>
      </c>
      <c r="J3" s="3" t="s">
        <v>288</v>
      </c>
      <c r="K3" s="3" t="s">
        <v>289</v>
      </c>
      <c r="L3" s="32">
        <v>1120.9916554748299</v>
      </c>
      <c r="M3" s="32">
        <v>76395</v>
      </c>
      <c r="N3" s="32">
        <v>22073.588986141502</v>
      </c>
      <c r="O3" s="32">
        <v>27420</v>
      </c>
      <c r="AA3" s="6" t="s">
        <v>94</v>
      </c>
      <c r="AC3" s="6" t="s">
        <v>95</v>
      </c>
      <c r="AE3" s="6" t="s">
        <v>96</v>
      </c>
      <c r="AG3" s="6" t="s">
        <v>97</v>
      </c>
      <c r="AH3" s="28">
        <v>1200</v>
      </c>
      <c r="AI3" s="28" t="s">
        <v>98</v>
      </c>
      <c r="AJ3" s="28">
        <v>21300</v>
      </c>
      <c r="AK3" s="29">
        <v>0</v>
      </c>
      <c r="AL3" s="28">
        <v>2100</v>
      </c>
    </row>
    <row r="4" spans="1:42" x14ac:dyDescent="0.35">
      <c r="A4" s="3" t="s">
        <v>268</v>
      </c>
      <c r="B4" s="3" t="s">
        <v>269</v>
      </c>
      <c r="C4" s="3" t="s">
        <v>270</v>
      </c>
      <c r="D4" s="3" t="s">
        <v>271</v>
      </c>
      <c r="E4" s="32">
        <v>880</v>
      </c>
      <c r="F4" s="32">
        <v>1071</v>
      </c>
      <c r="G4" s="32">
        <v>21810</v>
      </c>
      <c r="H4" s="32">
        <v>218</v>
      </c>
      <c r="J4" s="3" t="s">
        <v>270</v>
      </c>
      <c r="K4" s="3" t="s">
        <v>271</v>
      </c>
      <c r="L4" s="32">
        <v>1174.7666064795401</v>
      </c>
      <c r="M4" s="32">
        <v>145103</v>
      </c>
      <c r="N4" s="32">
        <v>22982.5705059553</v>
      </c>
      <c r="O4" s="32">
        <v>61626</v>
      </c>
      <c r="AA4" s="6" t="s">
        <v>99</v>
      </c>
      <c r="AC4" s="6" t="s">
        <v>100</v>
      </c>
      <c r="AE4" s="6" t="s">
        <v>101</v>
      </c>
      <c r="AG4" s="6" t="s">
        <v>102</v>
      </c>
      <c r="AH4" s="28">
        <v>1200</v>
      </c>
      <c r="AI4" s="28" t="s">
        <v>103</v>
      </c>
      <c r="AJ4" s="28">
        <v>21300</v>
      </c>
      <c r="AK4" s="29">
        <v>50</v>
      </c>
      <c r="AL4" s="28">
        <v>2150</v>
      </c>
    </row>
    <row r="5" spans="1:42" x14ac:dyDescent="0.35">
      <c r="A5" s="3" t="s">
        <v>272</v>
      </c>
      <c r="B5" s="3" t="s">
        <v>273</v>
      </c>
      <c r="C5" s="3" t="s">
        <v>270</v>
      </c>
      <c r="D5" s="3" t="s">
        <v>271</v>
      </c>
      <c r="E5" s="32">
        <v>676</v>
      </c>
      <c r="F5" s="32">
        <v>257</v>
      </c>
      <c r="G5" s="32">
        <v>21420</v>
      </c>
      <c r="H5" s="32">
        <v>86</v>
      </c>
      <c r="J5" s="3" t="s">
        <v>284</v>
      </c>
      <c r="K5" s="3" t="s">
        <v>285</v>
      </c>
      <c r="L5" s="32">
        <v>1139.27383370248</v>
      </c>
      <c r="M5" s="32">
        <v>83525</v>
      </c>
      <c r="N5" s="32">
        <v>25053.992502074801</v>
      </c>
      <c r="O5" s="32">
        <v>34943</v>
      </c>
      <c r="Y5" s="34"/>
      <c r="AA5" s="6"/>
      <c r="AC5" s="6" t="s">
        <v>104</v>
      </c>
      <c r="AG5" s="6" t="s">
        <v>105</v>
      </c>
      <c r="AH5" s="28">
        <v>900</v>
      </c>
      <c r="AI5" s="28" t="s">
        <v>98</v>
      </c>
      <c r="AJ5" s="28">
        <v>20300</v>
      </c>
      <c r="AK5" s="29">
        <v>100</v>
      </c>
      <c r="AL5" s="28">
        <v>2200</v>
      </c>
    </row>
    <row r="6" spans="1:42" x14ac:dyDescent="0.35">
      <c r="A6" s="3" t="s">
        <v>274</v>
      </c>
      <c r="B6" s="3" t="s">
        <v>275</v>
      </c>
      <c r="C6" s="3" t="s">
        <v>276</v>
      </c>
      <c r="D6" s="3" t="s">
        <v>277</v>
      </c>
      <c r="E6" s="32">
        <v>1255</v>
      </c>
      <c r="F6" s="32">
        <v>6941</v>
      </c>
      <c r="G6" s="32">
        <v>22990</v>
      </c>
      <c r="H6" s="32">
        <v>2047</v>
      </c>
      <c r="J6" s="3" t="s">
        <v>406</v>
      </c>
      <c r="K6" s="3" t="s">
        <v>407</v>
      </c>
      <c r="L6" s="32">
        <v>801.43633142916997</v>
      </c>
      <c r="M6" s="32">
        <v>19081</v>
      </c>
      <c r="N6" s="32">
        <v>22594.0230674173</v>
      </c>
      <c r="O6" s="32">
        <v>7283</v>
      </c>
      <c r="AA6" s="6"/>
      <c r="AC6" s="6" t="s">
        <v>106</v>
      </c>
      <c r="AG6" s="6" t="s">
        <v>107</v>
      </c>
      <c r="AH6" s="28">
        <v>900</v>
      </c>
      <c r="AI6" s="28" t="s">
        <v>103</v>
      </c>
      <c r="AJ6" s="28">
        <v>20300</v>
      </c>
      <c r="AK6" s="29">
        <v>150</v>
      </c>
      <c r="AL6" s="28">
        <v>2250</v>
      </c>
    </row>
    <row r="7" spans="1:42" x14ac:dyDescent="0.35">
      <c r="A7" s="3" t="s">
        <v>278</v>
      </c>
      <c r="B7" s="3" t="s">
        <v>279</v>
      </c>
      <c r="C7" s="3" t="s">
        <v>280</v>
      </c>
      <c r="D7" s="3" t="s">
        <v>281</v>
      </c>
      <c r="E7" s="32">
        <v>822</v>
      </c>
      <c r="F7" s="32">
        <v>1723</v>
      </c>
      <c r="G7" s="32">
        <v>22710</v>
      </c>
      <c r="H7" s="32">
        <v>538</v>
      </c>
      <c r="J7" s="3" t="s">
        <v>845</v>
      </c>
      <c r="K7" s="3" t="s">
        <v>846</v>
      </c>
      <c r="L7" s="32">
        <v>717.45910477453594</v>
      </c>
      <c r="M7" s="32">
        <v>6032</v>
      </c>
      <c r="N7" s="32">
        <v>22198.856632425199</v>
      </c>
      <c r="O7" s="32">
        <v>2239</v>
      </c>
      <c r="AA7" s="6"/>
      <c r="AG7" s="6" t="s">
        <v>108</v>
      </c>
      <c r="AH7" s="28">
        <v>700</v>
      </c>
      <c r="AI7" s="28" t="s">
        <v>98</v>
      </c>
      <c r="AJ7" s="28">
        <v>19600</v>
      </c>
      <c r="AK7" s="29">
        <v>200</v>
      </c>
      <c r="AL7" s="28">
        <v>2300</v>
      </c>
    </row>
    <row r="8" spans="1:42" x14ac:dyDescent="0.35">
      <c r="A8" s="3" t="s">
        <v>282</v>
      </c>
      <c r="B8" s="3" t="s">
        <v>283</v>
      </c>
      <c r="C8" s="3" t="s">
        <v>284</v>
      </c>
      <c r="D8" s="3" t="s">
        <v>285</v>
      </c>
      <c r="E8" s="32">
        <v>1186</v>
      </c>
      <c r="F8" s="32">
        <v>34086</v>
      </c>
      <c r="G8" s="32">
        <v>23000</v>
      </c>
      <c r="H8" s="32">
        <v>15918</v>
      </c>
      <c r="J8" s="3" t="s">
        <v>292</v>
      </c>
      <c r="K8" s="3" t="s">
        <v>293</v>
      </c>
      <c r="L8" s="32">
        <v>1331.14222138285</v>
      </c>
      <c r="M8" s="32">
        <v>25151</v>
      </c>
      <c r="N8" s="32">
        <v>22357.056999409298</v>
      </c>
      <c r="O8" s="32">
        <v>6772</v>
      </c>
      <c r="AD8" s="1"/>
      <c r="AG8" s="6" t="s">
        <v>109</v>
      </c>
      <c r="AH8" s="28">
        <v>700</v>
      </c>
      <c r="AI8" s="28" t="s">
        <v>103</v>
      </c>
      <c r="AJ8" s="28">
        <v>19600</v>
      </c>
      <c r="AK8" s="29">
        <v>300</v>
      </c>
      <c r="AL8" s="28">
        <v>2400</v>
      </c>
    </row>
    <row r="9" spans="1:42" x14ac:dyDescent="0.35">
      <c r="A9" s="3" t="s">
        <v>286</v>
      </c>
      <c r="B9" s="3" t="s">
        <v>287</v>
      </c>
      <c r="C9" s="3" t="s">
        <v>288</v>
      </c>
      <c r="D9" s="3" t="s">
        <v>289</v>
      </c>
      <c r="E9" s="32">
        <v>1122</v>
      </c>
      <c r="F9" s="32">
        <v>20444</v>
      </c>
      <c r="G9" s="32">
        <v>19080</v>
      </c>
      <c r="H9" s="32">
        <v>8976</v>
      </c>
      <c r="J9" s="3" t="s">
        <v>300</v>
      </c>
      <c r="K9" s="3" t="s">
        <v>301</v>
      </c>
      <c r="L9" s="32">
        <v>1015.4349921847401</v>
      </c>
      <c r="M9" s="32">
        <v>39666</v>
      </c>
      <c r="N9" s="32">
        <v>24043.408242112</v>
      </c>
      <c r="O9" s="32">
        <v>15530</v>
      </c>
      <c r="AG9" s="6" t="s">
        <v>110</v>
      </c>
      <c r="AH9" s="28"/>
      <c r="AI9" s="28" t="s">
        <v>98</v>
      </c>
      <c r="AJ9" s="28">
        <v>19300</v>
      </c>
      <c r="AK9" s="29">
        <v>400</v>
      </c>
      <c r="AL9" s="28">
        <v>2500</v>
      </c>
    </row>
    <row r="10" spans="1:42" x14ac:dyDescent="0.35">
      <c r="A10" s="3" t="s">
        <v>290</v>
      </c>
      <c r="B10" s="3" t="s">
        <v>291</v>
      </c>
      <c r="C10" s="3" t="s">
        <v>292</v>
      </c>
      <c r="D10" s="3" t="s">
        <v>293</v>
      </c>
      <c r="E10" s="32">
        <v>871</v>
      </c>
      <c r="F10" s="32">
        <v>236</v>
      </c>
      <c r="G10" s="32">
        <v>18460</v>
      </c>
      <c r="H10" s="32">
        <v>56</v>
      </c>
      <c r="J10" s="3" t="s">
        <v>466</v>
      </c>
      <c r="K10" s="3" t="s">
        <v>467</v>
      </c>
      <c r="L10" s="32">
        <v>1659.7304564544199</v>
      </c>
      <c r="M10" s="32">
        <v>23573</v>
      </c>
      <c r="N10" s="32">
        <v>21611.3402061856</v>
      </c>
      <c r="O10" s="32">
        <v>4268</v>
      </c>
      <c r="AG10" s="6" t="s">
        <v>111</v>
      </c>
      <c r="AH10" s="28"/>
      <c r="AI10" s="28" t="s">
        <v>103</v>
      </c>
      <c r="AJ10" s="28">
        <v>19300</v>
      </c>
      <c r="AK10" s="29">
        <v>700</v>
      </c>
      <c r="AL10" s="28">
        <v>2800</v>
      </c>
    </row>
    <row r="11" spans="1:42" x14ac:dyDescent="0.35">
      <c r="A11" s="3" t="s">
        <v>294</v>
      </c>
      <c r="B11" s="3" t="s">
        <v>295</v>
      </c>
      <c r="C11" s="3" t="s">
        <v>292</v>
      </c>
      <c r="D11" s="3" t="s">
        <v>293</v>
      </c>
      <c r="E11" s="32">
        <v>999</v>
      </c>
      <c r="F11" s="32">
        <v>1414</v>
      </c>
      <c r="G11" s="32">
        <v>21770</v>
      </c>
      <c r="H11" s="32">
        <v>180</v>
      </c>
      <c r="J11" s="3" t="s">
        <v>353</v>
      </c>
      <c r="K11" s="3" t="s">
        <v>354</v>
      </c>
      <c r="L11" s="32">
        <v>1614.57525022748</v>
      </c>
      <c r="M11" s="32">
        <v>40663</v>
      </c>
      <c r="N11" s="32">
        <v>23015.898044692702</v>
      </c>
      <c r="O11" s="32">
        <v>7160</v>
      </c>
      <c r="AG11" s="6" t="s">
        <v>112</v>
      </c>
      <c r="AH11" s="33" t="s">
        <v>113</v>
      </c>
      <c r="AI11" s="28"/>
      <c r="AJ11" s="33" t="s">
        <v>113</v>
      </c>
      <c r="AK11" s="6">
        <v>1000</v>
      </c>
      <c r="AL11" s="6">
        <v>3100</v>
      </c>
    </row>
    <row r="12" spans="1:42" x14ac:dyDescent="0.35">
      <c r="A12" s="3" t="s">
        <v>296</v>
      </c>
      <c r="B12" s="3" t="s">
        <v>297</v>
      </c>
      <c r="C12" s="3" t="s">
        <v>288</v>
      </c>
      <c r="D12" s="3" t="s">
        <v>289</v>
      </c>
      <c r="E12" s="32">
        <v>742</v>
      </c>
      <c r="F12" s="32">
        <v>299</v>
      </c>
      <c r="G12" s="32">
        <v>22960</v>
      </c>
      <c r="H12" s="32">
        <v>109</v>
      </c>
      <c r="J12" s="3" t="s">
        <v>341</v>
      </c>
      <c r="K12" s="3" t="s">
        <v>342</v>
      </c>
      <c r="L12" s="32">
        <v>899.84578000514</v>
      </c>
      <c r="M12" s="32">
        <v>7782</v>
      </c>
      <c r="N12" s="32">
        <v>23047.273008029599</v>
      </c>
      <c r="O12" s="32">
        <v>3238</v>
      </c>
    </row>
    <row r="13" spans="1:42" x14ac:dyDescent="0.35">
      <c r="A13" s="3" t="s">
        <v>298</v>
      </c>
      <c r="B13" s="3" t="s">
        <v>299</v>
      </c>
      <c r="C13" s="3" t="s">
        <v>300</v>
      </c>
      <c r="D13" s="3" t="s">
        <v>301</v>
      </c>
      <c r="E13" s="32">
        <v>870</v>
      </c>
      <c r="F13" s="32">
        <v>1038</v>
      </c>
      <c r="G13" s="32">
        <v>26210</v>
      </c>
      <c r="H13" s="32">
        <v>426</v>
      </c>
      <c r="J13" s="3" t="s">
        <v>456</v>
      </c>
      <c r="K13" s="3" t="s">
        <v>457</v>
      </c>
      <c r="L13" s="32">
        <v>1682.49913678389</v>
      </c>
      <c r="M13" s="32">
        <v>11573</v>
      </c>
      <c r="N13" s="32">
        <v>22859.026331904501</v>
      </c>
      <c r="O13" s="32">
        <v>3266</v>
      </c>
    </row>
    <row r="14" spans="1:42" x14ac:dyDescent="0.35">
      <c r="A14" s="3" t="s">
        <v>302</v>
      </c>
      <c r="B14" s="3" t="s">
        <v>303</v>
      </c>
      <c r="C14" s="3" t="s">
        <v>300</v>
      </c>
      <c r="D14" s="3" t="s">
        <v>301</v>
      </c>
      <c r="E14" s="32">
        <v>1057</v>
      </c>
      <c r="F14" s="32">
        <v>802</v>
      </c>
      <c r="G14" s="32">
        <v>25180</v>
      </c>
      <c r="H14" s="32">
        <v>360</v>
      </c>
      <c r="J14" s="3" t="s">
        <v>492</v>
      </c>
      <c r="K14" s="3" t="s">
        <v>493</v>
      </c>
      <c r="L14" s="32">
        <v>1237.6808521661501</v>
      </c>
      <c r="M14" s="32">
        <v>11195</v>
      </c>
      <c r="N14" s="32">
        <v>23417.694461729901</v>
      </c>
      <c r="O14" s="32">
        <v>3214</v>
      </c>
    </row>
    <row r="15" spans="1:42" x14ac:dyDescent="0.35">
      <c r="A15" s="3" t="s">
        <v>304</v>
      </c>
      <c r="B15" s="3" t="s">
        <v>305</v>
      </c>
      <c r="C15" s="3" t="s">
        <v>280</v>
      </c>
      <c r="D15" s="3" t="s">
        <v>281</v>
      </c>
      <c r="E15" s="32">
        <v>909</v>
      </c>
      <c r="F15" s="32">
        <v>1030</v>
      </c>
      <c r="G15" s="32">
        <v>23430</v>
      </c>
      <c r="H15" s="32">
        <v>425</v>
      </c>
      <c r="J15" s="3" t="s">
        <v>266</v>
      </c>
      <c r="K15" s="3" t="s">
        <v>267</v>
      </c>
      <c r="L15" s="32">
        <v>830.97729406618998</v>
      </c>
      <c r="M15" s="32">
        <v>6859</v>
      </c>
      <c r="N15" s="32">
        <v>25255.503120124798</v>
      </c>
      <c r="O15" s="32">
        <v>2564</v>
      </c>
    </row>
    <row r="16" spans="1:42" x14ac:dyDescent="0.35">
      <c r="A16" s="3" t="s">
        <v>306</v>
      </c>
      <c r="B16" s="3" t="s">
        <v>307</v>
      </c>
      <c r="C16" s="3" t="s">
        <v>270</v>
      </c>
      <c r="D16" s="3" t="s">
        <v>271</v>
      </c>
      <c r="E16" s="32">
        <v>671</v>
      </c>
      <c r="F16" s="32">
        <v>524</v>
      </c>
      <c r="G16" s="32">
        <v>23680</v>
      </c>
      <c r="H16" s="32">
        <v>179</v>
      </c>
      <c r="J16" s="3" t="s">
        <v>314</v>
      </c>
      <c r="K16" s="3" t="s">
        <v>315</v>
      </c>
      <c r="L16" s="32">
        <v>1547.6319070054401</v>
      </c>
      <c r="M16" s="32">
        <v>17829</v>
      </c>
      <c r="N16" s="32">
        <v>22694.328088728402</v>
      </c>
      <c r="O16" s="32">
        <v>3877</v>
      </c>
    </row>
    <row r="17" spans="1:33" x14ac:dyDescent="0.35">
      <c r="A17" s="3" t="s">
        <v>308</v>
      </c>
      <c r="B17" s="3" t="s">
        <v>309</v>
      </c>
      <c r="C17" s="3" t="s">
        <v>300</v>
      </c>
      <c r="D17" s="3" t="s">
        <v>301</v>
      </c>
      <c r="E17" s="32">
        <v>1068</v>
      </c>
      <c r="F17" s="32">
        <v>919</v>
      </c>
      <c r="G17" s="32">
        <v>22750</v>
      </c>
      <c r="H17" s="32">
        <v>378</v>
      </c>
      <c r="J17" s="3" t="s">
        <v>276</v>
      </c>
      <c r="K17" s="3" t="s">
        <v>277</v>
      </c>
      <c r="L17" s="32">
        <v>1227.77767184402</v>
      </c>
      <c r="M17" s="32">
        <v>24208</v>
      </c>
      <c r="N17" s="32">
        <v>23204.703114496999</v>
      </c>
      <c r="O17" s="32">
        <v>4463</v>
      </c>
    </row>
    <row r="18" spans="1:33" x14ac:dyDescent="0.35">
      <c r="A18" s="3" t="s">
        <v>310</v>
      </c>
      <c r="B18" s="3" t="s">
        <v>311</v>
      </c>
      <c r="C18" s="3" t="s">
        <v>266</v>
      </c>
      <c r="D18" s="3" t="s">
        <v>267</v>
      </c>
      <c r="E18" s="32">
        <v>697</v>
      </c>
      <c r="F18" s="32">
        <v>638</v>
      </c>
      <c r="G18" s="32">
        <v>23110</v>
      </c>
      <c r="H18" s="32">
        <v>240</v>
      </c>
      <c r="J18" s="3" t="s">
        <v>628</v>
      </c>
      <c r="K18" s="3" t="s">
        <v>629</v>
      </c>
      <c r="L18" s="32">
        <v>1681.1512441534101</v>
      </c>
      <c r="M18" s="32">
        <v>11759</v>
      </c>
      <c r="N18" s="32">
        <v>22857.632027257201</v>
      </c>
      <c r="O18" s="32">
        <v>2348</v>
      </c>
    </row>
    <row r="19" spans="1:33" x14ac:dyDescent="0.35">
      <c r="A19" s="3" t="s">
        <v>312</v>
      </c>
      <c r="B19" s="3" t="s">
        <v>313</v>
      </c>
      <c r="C19" s="3" t="s">
        <v>314</v>
      </c>
      <c r="D19" s="3" t="s">
        <v>315</v>
      </c>
      <c r="E19" s="32">
        <v>1207</v>
      </c>
      <c r="F19" s="32">
        <v>1733</v>
      </c>
      <c r="G19" s="32">
        <v>23420</v>
      </c>
      <c r="H19" s="32">
        <v>327</v>
      </c>
      <c r="J19" s="3" t="s">
        <v>280</v>
      </c>
      <c r="K19" s="3" t="s">
        <v>281</v>
      </c>
      <c r="L19" s="32">
        <v>1018.99623422251</v>
      </c>
      <c r="M19" s="32">
        <v>7685</v>
      </c>
      <c r="N19" s="32">
        <v>22011.045519203399</v>
      </c>
      <c r="O19" s="32">
        <v>2812</v>
      </c>
    </row>
    <row r="20" spans="1:33" x14ac:dyDescent="0.35">
      <c r="A20" s="3" t="s">
        <v>316</v>
      </c>
      <c r="B20" s="3" t="s">
        <v>317</v>
      </c>
      <c r="C20" s="3" t="s">
        <v>318</v>
      </c>
      <c r="D20" s="3" t="s">
        <v>319</v>
      </c>
      <c r="E20" s="32">
        <v>981</v>
      </c>
      <c r="F20" s="32">
        <v>569</v>
      </c>
      <c r="G20" s="32">
        <v>22770</v>
      </c>
      <c r="H20" s="32">
        <v>216</v>
      </c>
      <c r="J20" s="3" t="s">
        <v>318</v>
      </c>
      <c r="K20" s="3" t="s">
        <v>319</v>
      </c>
      <c r="L20" s="32">
        <v>1039.85870311654</v>
      </c>
      <c r="M20" s="32">
        <v>12931</v>
      </c>
      <c r="N20" s="32">
        <v>21445.559315660801</v>
      </c>
      <c r="O20" s="32">
        <v>5319</v>
      </c>
    </row>
    <row r="21" spans="1:33" x14ac:dyDescent="0.35">
      <c r="A21" s="3" t="s">
        <v>320</v>
      </c>
      <c r="B21" s="3" t="s">
        <v>321</v>
      </c>
      <c r="C21" s="3" t="s">
        <v>314</v>
      </c>
      <c r="D21" s="3" t="s">
        <v>315</v>
      </c>
      <c r="E21" s="32">
        <v>3956</v>
      </c>
      <c r="F21" s="32">
        <v>500</v>
      </c>
      <c r="G21" s="32">
        <v>25110</v>
      </c>
      <c r="H21" s="32">
        <v>168</v>
      </c>
      <c r="J21" s="3" t="s">
        <v>361</v>
      </c>
      <c r="K21" s="3" t="s">
        <v>362</v>
      </c>
      <c r="L21" s="32">
        <v>1943.2700382068299</v>
      </c>
      <c r="M21" s="32">
        <v>27482</v>
      </c>
      <c r="N21" s="32">
        <v>23887.117395437301</v>
      </c>
      <c r="O21" s="32">
        <v>4208</v>
      </c>
    </row>
    <row r="22" spans="1:33" x14ac:dyDescent="0.35">
      <c r="A22" s="3" t="s">
        <v>322</v>
      </c>
      <c r="B22" s="3" t="s">
        <v>323</v>
      </c>
      <c r="C22" s="3" t="s">
        <v>266</v>
      </c>
      <c r="D22" s="3" t="s">
        <v>267</v>
      </c>
      <c r="E22" s="32">
        <v>744</v>
      </c>
      <c r="F22" s="32">
        <v>420</v>
      </c>
      <c r="G22" s="32">
        <v>24150</v>
      </c>
      <c r="H22" s="32">
        <v>169</v>
      </c>
    </row>
    <row r="23" spans="1:33" x14ac:dyDescent="0.35">
      <c r="A23" s="3" t="s">
        <v>324</v>
      </c>
      <c r="B23" s="3" t="s">
        <v>325</v>
      </c>
      <c r="C23" s="3" t="s">
        <v>270</v>
      </c>
      <c r="D23" s="3" t="s">
        <v>271</v>
      </c>
      <c r="E23" s="32">
        <v>998</v>
      </c>
      <c r="F23" s="32">
        <v>5205</v>
      </c>
      <c r="G23" s="32">
        <v>24500</v>
      </c>
      <c r="H23" s="32">
        <v>2505</v>
      </c>
    </row>
    <row r="24" spans="1:33" x14ac:dyDescent="0.35">
      <c r="A24" s="3" t="s">
        <v>326</v>
      </c>
      <c r="B24" s="3" t="s">
        <v>327</v>
      </c>
      <c r="C24" s="3" t="s">
        <v>270</v>
      </c>
      <c r="D24" s="3" t="s">
        <v>271</v>
      </c>
      <c r="E24" s="32">
        <v>1014</v>
      </c>
      <c r="F24" s="32">
        <v>3495</v>
      </c>
      <c r="G24" s="32">
        <v>22880</v>
      </c>
      <c r="H24" s="32">
        <v>1496</v>
      </c>
    </row>
    <row r="25" spans="1:33" x14ac:dyDescent="0.35">
      <c r="A25" s="3" t="s">
        <v>114</v>
      </c>
      <c r="B25" s="3" t="s">
        <v>328</v>
      </c>
      <c r="C25" s="3" t="s">
        <v>270</v>
      </c>
      <c r="D25" s="3" t="s">
        <v>271</v>
      </c>
      <c r="E25" s="32">
        <v>1126</v>
      </c>
      <c r="F25" s="32">
        <v>4938</v>
      </c>
      <c r="G25" s="32">
        <v>24430</v>
      </c>
      <c r="H25" s="32">
        <v>2462</v>
      </c>
      <c r="AG25" s="20"/>
    </row>
    <row r="26" spans="1:33" x14ac:dyDescent="0.35">
      <c r="A26" s="3" t="s">
        <v>329</v>
      </c>
      <c r="B26" s="3" t="s">
        <v>330</v>
      </c>
      <c r="C26" s="3" t="s">
        <v>288</v>
      </c>
      <c r="D26" s="3" t="s">
        <v>289</v>
      </c>
      <c r="E26" s="32">
        <v>1685</v>
      </c>
      <c r="F26" s="32">
        <v>3811</v>
      </c>
      <c r="G26" s="32">
        <v>22450</v>
      </c>
      <c r="H26" s="32">
        <v>970</v>
      </c>
    </row>
    <row r="27" spans="1:33" x14ac:dyDescent="0.35">
      <c r="A27" s="3" t="s">
        <v>331</v>
      </c>
      <c r="B27" s="3" t="s">
        <v>332</v>
      </c>
      <c r="C27" s="3" t="s">
        <v>270</v>
      </c>
      <c r="D27" s="3" t="s">
        <v>271</v>
      </c>
      <c r="E27" s="32">
        <v>809</v>
      </c>
      <c r="F27" s="32">
        <v>786</v>
      </c>
      <c r="G27" s="32">
        <v>23800</v>
      </c>
      <c r="H27" s="32">
        <v>289</v>
      </c>
    </row>
    <row r="28" spans="1:33" x14ac:dyDescent="0.35">
      <c r="A28" s="3" t="s">
        <v>333</v>
      </c>
      <c r="B28" s="3" t="s">
        <v>334</v>
      </c>
      <c r="C28" s="3" t="s">
        <v>318</v>
      </c>
      <c r="D28" s="3" t="s">
        <v>319</v>
      </c>
      <c r="E28" s="32">
        <v>1635</v>
      </c>
      <c r="F28" s="32">
        <v>558</v>
      </c>
      <c r="G28" s="32">
        <v>22680</v>
      </c>
      <c r="H28" s="32">
        <v>208</v>
      </c>
    </row>
    <row r="29" spans="1:33" x14ac:dyDescent="0.35">
      <c r="A29" s="3" t="s">
        <v>335</v>
      </c>
      <c r="B29" s="3" t="s">
        <v>336</v>
      </c>
      <c r="C29" s="3" t="s">
        <v>314</v>
      </c>
      <c r="D29" s="3" t="s">
        <v>315</v>
      </c>
      <c r="E29" s="32">
        <v>1070</v>
      </c>
      <c r="F29" s="32">
        <v>1098</v>
      </c>
      <c r="G29" s="32">
        <v>22720</v>
      </c>
      <c r="H29" s="32">
        <v>168</v>
      </c>
    </row>
    <row r="30" spans="1:33" x14ac:dyDescent="0.35">
      <c r="A30" s="3" t="s">
        <v>337</v>
      </c>
      <c r="B30" s="3" t="s">
        <v>338</v>
      </c>
      <c r="C30" s="3" t="s">
        <v>300</v>
      </c>
      <c r="D30" s="3" t="s">
        <v>301</v>
      </c>
      <c r="E30" s="32">
        <v>773</v>
      </c>
      <c r="F30" s="32">
        <v>327</v>
      </c>
      <c r="G30" s="32">
        <v>26540</v>
      </c>
      <c r="H30" s="32">
        <v>132</v>
      </c>
    </row>
    <row r="31" spans="1:33" x14ac:dyDescent="0.35">
      <c r="A31" s="3" t="s">
        <v>339</v>
      </c>
      <c r="B31" s="3" t="s">
        <v>340</v>
      </c>
      <c r="C31" s="3" t="s">
        <v>341</v>
      </c>
      <c r="D31" s="3" t="s">
        <v>342</v>
      </c>
      <c r="E31" s="32">
        <v>856</v>
      </c>
      <c r="F31" s="32">
        <v>281</v>
      </c>
      <c r="G31" s="32">
        <v>24640</v>
      </c>
      <c r="H31" s="32">
        <v>121</v>
      </c>
    </row>
    <row r="32" spans="1:33" x14ac:dyDescent="0.35">
      <c r="A32" s="3" t="s">
        <v>343</v>
      </c>
      <c r="B32" s="3" t="s">
        <v>344</v>
      </c>
      <c r="C32" s="3" t="s">
        <v>314</v>
      </c>
      <c r="D32" s="3" t="s">
        <v>315</v>
      </c>
      <c r="E32" s="32">
        <v>1029</v>
      </c>
      <c r="F32" s="32">
        <v>741</v>
      </c>
      <c r="G32" s="32">
        <v>18280</v>
      </c>
      <c r="H32" s="32">
        <v>109</v>
      </c>
    </row>
    <row r="33" spans="1:8" x14ac:dyDescent="0.35">
      <c r="A33" s="3" t="s">
        <v>345</v>
      </c>
      <c r="B33" s="3" t="s">
        <v>346</v>
      </c>
      <c r="C33" s="3" t="s">
        <v>288</v>
      </c>
      <c r="D33" s="3" t="s">
        <v>289</v>
      </c>
      <c r="E33" s="32">
        <v>819</v>
      </c>
      <c r="F33" s="32">
        <v>402</v>
      </c>
      <c r="G33" s="32">
        <v>22410</v>
      </c>
      <c r="H33" s="32">
        <v>139</v>
      </c>
    </row>
    <row r="34" spans="1:8" x14ac:dyDescent="0.35">
      <c r="A34" s="3" t="s">
        <v>347</v>
      </c>
      <c r="B34" s="3" t="s">
        <v>348</v>
      </c>
      <c r="C34" s="3" t="s">
        <v>280</v>
      </c>
      <c r="D34" s="3" t="s">
        <v>281</v>
      </c>
      <c r="E34" s="32">
        <v>737</v>
      </c>
      <c r="F34" s="32">
        <v>183</v>
      </c>
      <c r="G34" s="32">
        <v>22740</v>
      </c>
      <c r="H34" s="32">
        <v>54</v>
      </c>
    </row>
    <row r="35" spans="1:8" x14ac:dyDescent="0.35">
      <c r="A35" s="3" t="s">
        <v>349</v>
      </c>
      <c r="B35" s="3" t="s">
        <v>350</v>
      </c>
      <c r="C35" s="3" t="s">
        <v>284</v>
      </c>
      <c r="D35" s="3" t="s">
        <v>285</v>
      </c>
      <c r="E35" s="32">
        <v>1051</v>
      </c>
      <c r="F35" s="32">
        <v>634</v>
      </c>
      <c r="G35" s="32">
        <v>28850</v>
      </c>
      <c r="H35" s="32">
        <v>236</v>
      </c>
    </row>
    <row r="36" spans="1:8" x14ac:dyDescent="0.35">
      <c r="A36" s="3" t="s">
        <v>351</v>
      </c>
      <c r="B36" s="3" t="s">
        <v>352</v>
      </c>
      <c r="C36" s="3" t="s">
        <v>353</v>
      </c>
      <c r="D36" s="3" t="s">
        <v>354</v>
      </c>
      <c r="E36" s="32">
        <v>1508</v>
      </c>
      <c r="F36" s="32">
        <v>16350</v>
      </c>
      <c r="G36" s="32">
        <v>22660</v>
      </c>
      <c r="H36" s="32">
        <v>3411</v>
      </c>
    </row>
    <row r="37" spans="1:8" x14ac:dyDescent="0.35">
      <c r="A37" s="3" t="s">
        <v>355</v>
      </c>
      <c r="B37" s="3" t="s">
        <v>356</v>
      </c>
      <c r="C37" s="3" t="s">
        <v>300</v>
      </c>
      <c r="D37" s="3" t="s">
        <v>301</v>
      </c>
      <c r="E37" s="32">
        <v>709</v>
      </c>
      <c r="F37" s="32">
        <v>210</v>
      </c>
      <c r="G37" s="32">
        <v>22980</v>
      </c>
      <c r="H37" s="32">
        <v>64</v>
      </c>
    </row>
    <row r="38" spans="1:8" x14ac:dyDescent="0.35">
      <c r="A38" s="3" t="s">
        <v>357</v>
      </c>
      <c r="B38" s="3" t="s">
        <v>358</v>
      </c>
      <c r="C38" s="3" t="s">
        <v>300</v>
      </c>
      <c r="D38" s="3" t="s">
        <v>301</v>
      </c>
      <c r="E38" s="32">
        <v>1440</v>
      </c>
      <c r="F38" s="32">
        <v>706</v>
      </c>
      <c r="G38" s="32">
        <v>23270</v>
      </c>
      <c r="H38" s="32">
        <v>263</v>
      </c>
    </row>
    <row r="39" spans="1:8" x14ac:dyDescent="0.35">
      <c r="A39" s="3" t="s">
        <v>359</v>
      </c>
      <c r="B39" s="3" t="s">
        <v>360</v>
      </c>
      <c r="C39" s="3" t="s">
        <v>361</v>
      </c>
      <c r="D39" s="3" t="s">
        <v>362</v>
      </c>
      <c r="E39" s="32">
        <v>1069</v>
      </c>
      <c r="F39" s="32">
        <v>2407</v>
      </c>
      <c r="G39" s="32">
        <v>24190</v>
      </c>
      <c r="H39" s="32">
        <v>917</v>
      </c>
    </row>
    <row r="40" spans="1:8" x14ac:dyDescent="0.35">
      <c r="A40" s="3" t="s">
        <v>363</v>
      </c>
      <c r="B40" s="3" t="s">
        <v>364</v>
      </c>
      <c r="C40" s="3" t="s">
        <v>361</v>
      </c>
      <c r="D40" s="3" t="s">
        <v>362</v>
      </c>
      <c r="E40" s="32">
        <v>1743</v>
      </c>
      <c r="F40" s="32">
        <v>1483</v>
      </c>
      <c r="G40" s="32">
        <v>21250</v>
      </c>
      <c r="H40" s="32">
        <v>258</v>
      </c>
    </row>
    <row r="41" spans="1:8" x14ac:dyDescent="0.35">
      <c r="A41" s="3" t="s">
        <v>365</v>
      </c>
      <c r="B41" s="3" t="s">
        <v>366</v>
      </c>
      <c r="C41" s="3" t="s">
        <v>284</v>
      </c>
      <c r="D41" s="3" t="s">
        <v>285</v>
      </c>
      <c r="E41" s="32">
        <v>1016</v>
      </c>
      <c r="F41" s="32">
        <v>2494</v>
      </c>
      <c r="G41" s="32">
        <v>30490</v>
      </c>
      <c r="H41" s="32">
        <v>1006</v>
      </c>
    </row>
    <row r="42" spans="1:8" x14ac:dyDescent="0.35">
      <c r="A42" s="3" t="s">
        <v>367</v>
      </c>
      <c r="B42" s="3" t="s">
        <v>368</v>
      </c>
      <c r="C42" s="3" t="s">
        <v>288</v>
      </c>
      <c r="D42" s="3" t="s">
        <v>289</v>
      </c>
      <c r="E42" s="32">
        <v>986</v>
      </c>
      <c r="F42" s="32">
        <v>449</v>
      </c>
      <c r="G42" s="32">
        <v>26200</v>
      </c>
      <c r="H42" s="32">
        <v>174</v>
      </c>
    </row>
    <row r="43" spans="1:8" x14ac:dyDescent="0.35">
      <c r="A43" s="3" t="s">
        <v>369</v>
      </c>
      <c r="B43" s="3" t="s">
        <v>370</v>
      </c>
      <c r="C43" s="3" t="s">
        <v>288</v>
      </c>
      <c r="D43" s="3" t="s">
        <v>289</v>
      </c>
      <c r="E43" s="32">
        <v>1104</v>
      </c>
      <c r="F43" s="32">
        <v>845</v>
      </c>
      <c r="G43" s="32">
        <v>22830</v>
      </c>
      <c r="H43" s="32">
        <v>312</v>
      </c>
    </row>
    <row r="44" spans="1:8" x14ac:dyDescent="0.35">
      <c r="A44" s="3" t="s">
        <v>371</v>
      </c>
      <c r="B44" s="3" t="s">
        <v>372</v>
      </c>
      <c r="C44" s="3" t="s">
        <v>270</v>
      </c>
      <c r="D44" s="3" t="s">
        <v>271</v>
      </c>
      <c r="E44" s="32">
        <v>1062</v>
      </c>
      <c r="F44" s="32">
        <v>5984</v>
      </c>
      <c r="G44" s="32">
        <v>26270</v>
      </c>
      <c r="H44" s="32">
        <v>2456</v>
      </c>
    </row>
    <row r="45" spans="1:8" x14ac:dyDescent="0.35">
      <c r="A45" s="3" t="s">
        <v>373</v>
      </c>
      <c r="B45" s="3" t="s">
        <v>374</v>
      </c>
      <c r="C45" s="3" t="s">
        <v>270</v>
      </c>
      <c r="D45" s="3" t="s">
        <v>271</v>
      </c>
      <c r="E45" s="32">
        <v>1359</v>
      </c>
      <c r="F45" s="32">
        <v>61516</v>
      </c>
      <c r="G45" s="32">
        <v>20270</v>
      </c>
      <c r="H45" s="32">
        <v>26252</v>
      </c>
    </row>
    <row r="46" spans="1:8" x14ac:dyDescent="0.35">
      <c r="A46" s="3" t="s">
        <v>375</v>
      </c>
      <c r="B46" s="3" t="s">
        <v>376</v>
      </c>
      <c r="C46" s="3" t="s">
        <v>300</v>
      </c>
      <c r="D46" s="3" t="s">
        <v>301</v>
      </c>
      <c r="E46" s="32">
        <v>959</v>
      </c>
      <c r="F46" s="32">
        <v>618</v>
      </c>
      <c r="G46" s="32">
        <v>25040</v>
      </c>
      <c r="H46" s="32">
        <v>227</v>
      </c>
    </row>
    <row r="47" spans="1:8" x14ac:dyDescent="0.35">
      <c r="A47" s="3" t="s">
        <v>377</v>
      </c>
      <c r="B47" s="3" t="s">
        <v>378</v>
      </c>
      <c r="C47" s="3" t="s">
        <v>300</v>
      </c>
      <c r="D47" s="3" t="s">
        <v>301</v>
      </c>
      <c r="E47" s="32">
        <v>961</v>
      </c>
      <c r="F47" s="32">
        <v>1005</v>
      </c>
      <c r="G47" s="32">
        <v>23180</v>
      </c>
      <c r="H47" s="32">
        <v>407</v>
      </c>
    </row>
    <row r="48" spans="1:8" x14ac:dyDescent="0.35">
      <c r="A48" s="3" t="s">
        <v>379</v>
      </c>
      <c r="B48" s="3" t="s">
        <v>380</v>
      </c>
      <c r="C48" s="3" t="s">
        <v>300</v>
      </c>
      <c r="D48" s="3" t="s">
        <v>301</v>
      </c>
      <c r="E48" s="32">
        <v>605</v>
      </c>
      <c r="F48" s="32">
        <v>76</v>
      </c>
      <c r="G48" s="32" t="s">
        <v>381</v>
      </c>
      <c r="H48" s="32" t="s">
        <v>381</v>
      </c>
    </row>
    <row r="49" spans="1:8" x14ac:dyDescent="0.35">
      <c r="A49" s="3" t="s">
        <v>382</v>
      </c>
      <c r="B49" s="3" t="s">
        <v>383</v>
      </c>
      <c r="C49" s="3" t="s">
        <v>318</v>
      </c>
      <c r="D49" s="3" t="s">
        <v>319</v>
      </c>
      <c r="E49" s="32">
        <v>1013</v>
      </c>
      <c r="F49" s="32">
        <v>745</v>
      </c>
      <c r="G49" s="32">
        <v>21250</v>
      </c>
      <c r="H49" s="32">
        <v>270</v>
      </c>
    </row>
    <row r="50" spans="1:8" x14ac:dyDescent="0.35">
      <c r="A50" s="3" t="s">
        <v>384</v>
      </c>
      <c r="B50" s="3" t="s">
        <v>385</v>
      </c>
      <c r="C50" s="3" t="s">
        <v>361</v>
      </c>
      <c r="D50" s="3" t="s">
        <v>362</v>
      </c>
      <c r="E50" s="32">
        <v>1121</v>
      </c>
      <c r="F50" s="32">
        <v>1728</v>
      </c>
      <c r="G50" s="32">
        <v>24520</v>
      </c>
      <c r="H50" s="32">
        <v>258</v>
      </c>
    </row>
    <row r="51" spans="1:8" x14ac:dyDescent="0.35">
      <c r="A51" s="3" t="s">
        <v>386</v>
      </c>
      <c r="B51" s="3" t="s">
        <v>387</v>
      </c>
      <c r="C51" s="3" t="s">
        <v>284</v>
      </c>
      <c r="D51" s="3" t="s">
        <v>285</v>
      </c>
      <c r="E51" s="32">
        <v>1145</v>
      </c>
      <c r="F51" s="32">
        <v>685</v>
      </c>
      <c r="G51" s="32">
        <v>21820</v>
      </c>
      <c r="H51" s="32">
        <v>241</v>
      </c>
    </row>
    <row r="52" spans="1:8" x14ac:dyDescent="0.35">
      <c r="A52" s="3" t="s">
        <v>388</v>
      </c>
      <c r="B52" s="3" t="s">
        <v>389</v>
      </c>
      <c r="C52" s="3" t="s">
        <v>300</v>
      </c>
      <c r="D52" s="3" t="s">
        <v>301</v>
      </c>
      <c r="E52" s="32">
        <v>945</v>
      </c>
      <c r="F52" s="32">
        <v>963</v>
      </c>
      <c r="G52" s="32">
        <v>24000</v>
      </c>
      <c r="H52" s="32">
        <v>361</v>
      </c>
    </row>
    <row r="53" spans="1:8" x14ac:dyDescent="0.35">
      <c r="A53" s="3" t="s">
        <v>390</v>
      </c>
      <c r="B53" s="3" t="s">
        <v>391</v>
      </c>
      <c r="C53" s="3" t="s">
        <v>300</v>
      </c>
      <c r="D53" s="3" t="s">
        <v>301</v>
      </c>
      <c r="E53" s="32">
        <v>1120</v>
      </c>
      <c r="F53" s="32">
        <v>1002</v>
      </c>
      <c r="G53" s="32">
        <v>26190</v>
      </c>
      <c r="H53" s="32">
        <v>375</v>
      </c>
    </row>
    <row r="54" spans="1:8" x14ac:dyDescent="0.35">
      <c r="A54" s="3" t="s">
        <v>392</v>
      </c>
      <c r="B54" s="3" t="s">
        <v>393</v>
      </c>
      <c r="C54" s="3" t="s">
        <v>284</v>
      </c>
      <c r="D54" s="3" t="s">
        <v>285</v>
      </c>
      <c r="E54" s="32">
        <v>1023</v>
      </c>
      <c r="F54" s="32">
        <v>1553</v>
      </c>
      <c r="G54" s="32">
        <v>23840</v>
      </c>
      <c r="H54" s="32">
        <v>635</v>
      </c>
    </row>
    <row r="55" spans="1:8" x14ac:dyDescent="0.35">
      <c r="A55" s="3" t="s">
        <v>394</v>
      </c>
      <c r="B55" s="3" t="s">
        <v>395</v>
      </c>
      <c r="C55" s="3" t="s">
        <v>288</v>
      </c>
      <c r="D55" s="3" t="s">
        <v>289</v>
      </c>
      <c r="E55" s="32">
        <v>804</v>
      </c>
      <c r="F55" s="32">
        <v>441</v>
      </c>
      <c r="G55" s="32">
        <v>25290</v>
      </c>
      <c r="H55" s="32">
        <v>169</v>
      </c>
    </row>
    <row r="56" spans="1:8" x14ac:dyDescent="0.35">
      <c r="A56" s="3" t="s">
        <v>396</v>
      </c>
      <c r="B56" s="3" t="s">
        <v>397</v>
      </c>
      <c r="C56" s="3" t="s">
        <v>270</v>
      </c>
      <c r="D56" s="3" t="s">
        <v>271</v>
      </c>
      <c r="E56" s="32">
        <v>945</v>
      </c>
      <c r="F56" s="32">
        <v>6593</v>
      </c>
      <c r="G56" s="32">
        <v>22210</v>
      </c>
      <c r="H56" s="32">
        <v>3038</v>
      </c>
    </row>
    <row r="57" spans="1:8" x14ac:dyDescent="0.35">
      <c r="A57" s="3" t="s">
        <v>398</v>
      </c>
      <c r="B57" s="3" t="s">
        <v>399</v>
      </c>
      <c r="C57" s="3" t="s">
        <v>288</v>
      </c>
      <c r="D57" s="3" t="s">
        <v>289</v>
      </c>
      <c r="E57" s="32">
        <v>962</v>
      </c>
      <c r="F57" s="32">
        <v>792</v>
      </c>
      <c r="G57" s="32">
        <v>24140</v>
      </c>
      <c r="H57" s="32">
        <v>86</v>
      </c>
    </row>
    <row r="58" spans="1:8" x14ac:dyDescent="0.35">
      <c r="A58" s="3" t="s">
        <v>400</v>
      </c>
      <c r="B58" s="3" t="s">
        <v>401</v>
      </c>
      <c r="C58" s="3" t="s">
        <v>300</v>
      </c>
      <c r="D58" s="3" t="s">
        <v>301</v>
      </c>
      <c r="E58" s="32">
        <v>953</v>
      </c>
      <c r="F58" s="32">
        <v>1312</v>
      </c>
      <c r="G58" s="32">
        <v>24660</v>
      </c>
      <c r="H58" s="32">
        <v>496</v>
      </c>
    </row>
    <row r="59" spans="1:8" x14ac:dyDescent="0.35">
      <c r="A59" s="3" t="s">
        <v>402</v>
      </c>
      <c r="B59" s="3" t="s">
        <v>403</v>
      </c>
      <c r="C59" s="3" t="s">
        <v>284</v>
      </c>
      <c r="D59" s="3" t="s">
        <v>285</v>
      </c>
      <c r="E59" s="32">
        <v>1017</v>
      </c>
      <c r="F59" s="32">
        <v>292</v>
      </c>
      <c r="G59" s="32">
        <v>24220</v>
      </c>
      <c r="H59" s="32">
        <v>98</v>
      </c>
    </row>
    <row r="60" spans="1:8" x14ac:dyDescent="0.35">
      <c r="A60" s="3" t="s">
        <v>404</v>
      </c>
      <c r="B60" s="3" t="s">
        <v>405</v>
      </c>
      <c r="C60" s="3" t="s">
        <v>406</v>
      </c>
      <c r="D60" s="3" t="s">
        <v>407</v>
      </c>
      <c r="E60" s="32">
        <v>768</v>
      </c>
      <c r="F60" s="32">
        <v>220</v>
      </c>
      <c r="G60" s="32">
        <v>24340</v>
      </c>
      <c r="H60" s="32">
        <v>76</v>
      </c>
    </row>
    <row r="61" spans="1:8" x14ac:dyDescent="0.35">
      <c r="A61" s="3" t="s">
        <v>408</v>
      </c>
      <c r="B61" s="3" t="s">
        <v>409</v>
      </c>
      <c r="C61" s="3" t="s">
        <v>361</v>
      </c>
      <c r="D61" s="3" t="s">
        <v>362</v>
      </c>
      <c r="E61" s="32">
        <v>2548</v>
      </c>
      <c r="F61" s="32">
        <v>9035</v>
      </c>
      <c r="G61" s="32">
        <v>24170</v>
      </c>
      <c r="H61" s="32">
        <v>1082</v>
      </c>
    </row>
    <row r="62" spans="1:8" x14ac:dyDescent="0.35">
      <c r="A62" s="3" t="s">
        <v>410</v>
      </c>
      <c r="B62" s="3" t="s">
        <v>411</v>
      </c>
      <c r="C62" s="3" t="s">
        <v>288</v>
      </c>
      <c r="D62" s="3" t="s">
        <v>289</v>
      </c>
      <c r="E62" s="32">
        <v>1054</v>
      </c>
      <c r="F62" s="32">
        <v>1191</v>
      </c>
      <c r="G62" s="32">
        <v>23480</v>
      </c>
      <c r="H62" s="32">
        <v>163</v>
      </c>
    </row>
    <row r="63" spans="1:8" x14ac:dyDescent="0.35">
      <c r="A63" s="3" t="s">
        <v>412</v>
      </c>
      <c r="B63" s="3" t="s">
        <v>413</v>
      </c>
      <c r="C63" s="3" t="s">
        <v>300</v>
      </c>
      <c r="D63" s="3" t="s">
        <v>301</v>
      </c>
      <c r="E63" s="32">
        <v>870</v>
      </c>
      <c r="F63" s="32">
        <v>1089</v>
      </c>
      <c r="G63" s="32">
        <v>25160</v>
      </c>
      <c r="H63" s="32">
        <v>445</v>
      </c>
    </row>
    <row r="64" spans="1:8" x14ac:dyDescent="0.35">
      <c r="A64" s="3" t="s">
        <v>414</v>
      </c>
      <c r="B64" s="3" t="s">
        <v>415</v>
      </c>
      <c r="C64" s="3" t="s">
        <v>270</v>
      </c>
      <c r="D64" s="3" t="s">
        <v>271</v>
      </c>
      <c r="E64" s="32">
        <v>767</v>
      </c>
      <c r="F64" s="32">
        <v>733</v>
      </c>
      <c r="G64" s="32">
        <v>25690</v>
      </c>
      <c r="H64" s="32">
        <v>252</v>
      </c>
    </row>
    <row r="65" spans="1:8" x14ac:dyDescent="0.35">
      <c r="A65" s="3" t="s">
        <v>416</v>
      </c>
      <c r="B65" s="3" t="s">
        <v>417</v>
      </c>
      <c r="C65" s="3" t="s">
        <v>300</v>
      </c>
      <c r="D65" s="3" t="s">
        <v>301</v>
      </c>
      <c r="E65" s="32">
        <v>949</v>
      </c>
      <c r="F65" s="32">
        <v>457</v>
      </c>
      <c r="G65" s="32">
        <v>25870</v>
      </c>
      <c r="H65" s="32">
        <v>160</v>
      </c>
    </row>
    <row r="66" spans="1:8" x14ac:dyDescent="0.35">
      <c r="A66" s="3" t="s">
        <v>418</v>
      </c>
      <c r="B66" s="3" t="s">
        <v>419</v>
      </c>
      <c r="C66" s="3" t="s">
        <v>318</v>
      </c>
      <c r="D66" s="3" t="s">
        <v>319</v>
      </c>
      <c r="E66" s="32">
        <v>1015</v>
      </c>
      <c r="F66" s="32">
        <v>2024</v>
      </c>
      <c r="G66" s="32">
        <v>23690</v>
      </c>
      <c r="H66" s="32">
        <v>814</v>
      </c>
    </row>
    <row r="67" spans="1:8" x14ac:dyDescent="0.35">
      <c r="A67" s="3" t="s">
        <v>420</v>
      </c>
      <c r="B67" s="3" t="s">
        <v>421</v>
      </c>
      <c r="C67" s="3" t="s">
        <v>270</v>
      </c>
      <c r="D67" s="3" t="s">
        <v>271</v>
      </c>
      <c r="E67" s="32">
        <v>806</v>
      </c>
      <c r="F67" s="32">
        <v>155</v>
      </c>
      <c r="G67" s="32" t="s">
        <v>381</v>
      </c>
      <c r="H67" s="32" t="s">
        <v>381</v>
      </c>
    </row>
    <row r="68" spans="1:8" x14ac:dyDescent="0.35">
      <c r="A68" s="3" t="s">
        <v>422</v>
      </c>
      <c r="B68" s="3" t="s">
        <v>423</v>
      </c>
      <c r="C68" s="3" t="s">
        <v>284</v>
      </c>
      <c r="D68" s="3" t="s">
        <v>285</v>
      </c>
      <c r="E68" s="32">
        <v>1192</v>
      </c>
      <c r="F68" s="32">
        <v>3049</v>
      </c>
      <c r="G68" s="32">
        <v>27550</v>
      </c>
      <c r="H68" s="32">
        <v>1262</v>
      </c>
    </row>
    <row r="69" spans="1:8" x14ac:dyDescent="0.35">
      <c r="A69" s="3" t="s">
        <v>424</v>
      </c>
      <c r="B69" s="3" t="s">
        <v>425</v>
      </c>
      <c r="C69" s="3" t="s">
        <v>266</v>
      </c>
      <c r="D69" s="3" t="s">
        <v>267</v>
      </c>
      <c r="E69" s="32">
        <v>792</v>
      </c>
      <c r="F69" s="32">
        <v>560</v>
      </c>
      <c r="G69" s="32">
        <v>22710</v>
      </c>
      <c r="H69" s="32">
        <v>198</v>
      </c>
    </row>
    <row r="70" spans="1:8" x14ac:dyDescent="0.35">
      <c r="A70" s="3" t="s">
        <v>426</v>
      </c>
      <c r="B70" s="3" t="s">
        <v>427</v>
      </c>
      <c r="C70" s="3" t="s">
        <v>270</v>
      </c>
      <c r="D70" s="3" t="s">
        <v>271</v>
      </c>
      <c r="E70" s="32">
        <v>820</v>
      </c>
      <c r="F70" s="32">
        <v>409</v>
      </c>
      <c r="G70" s="32">
        <v>22190</v>
      </c>
      <c r="H70" s="32">
        <v>132</v>
      </c>
    </row>
    <row r="71" spans="1:8" x14ac:dyDescent="0.35">
      <c r="A71" s="3" t="s">
        <v>428</v>
      </c>
      <c r="B71" s="3" t="s">
        <v>429</v>
      </c>
      <c r="C71" s="3" t="s">
        <v>284</v>
      </c>
      <c r="D71" s="3" t="s">
        <v>285</v>
      </c>
      <c r="E71" s="32">
        <v>1194</v>
      </c>
      <c r="F71" s="32">
        <v>6569</v>
      </c>
      <c r="G71" s="32">
        <v>26280</v>
      </c>
      <c r="H71" s="32">
        <v>2507</v>
      </c>
    </row>
    <row r="72" spans="1:8" x14ac:dyDescent="0.35">
      <c r="A72" s="3" t="s">
        <v>430</v>
      </c>
      <c r="B72" s="3" t="s">
        <v>431</v>
      </c>
      <c r="C72" s="3" t="s">
        <v>406</v>
      </c>
      <c r="D72" s="3" t="s">
        <v>407</v>
      </c>
      <c r="E72" s="32">
        <v>640</v>
      </c>
      <c r="F72" s="32">
        <v>864</v>
      </c>
      <c r="G72" s="32">
        <v>23060</v>
      </c>
      <c r="H72" s="32">
        <v>282</v>
      </c>
    </row>
    <row r="73" spans="1:8" x14ac:dyDescent="0.35">
      <c r="A73" s="3" t="s">
        <v>432</v>
      </c>
      <c r="B73" s="3" t="s">
        <v>433</v>
      </c>
      <c r="C73" s="3" t="s">
        <v>280</v>
      </c>
      <c r="D73" s="3" t="s">
        <v>281</v>
      </c>
      <c r="E73" s="32">
        <v>1385</v>
      </c>
      <c r="F73" s="32">
        <v>820</v>
      </c>
      <c r="G73" s="32">
        <v>21330</v>
      </c>
      <c r="H73" s="32">
        <v>331</v>
      </c>
    </row>
    <row r="74" spans="1:8" x14ac:dyDescent="0.35">
      <c r="A74" s="3" t="s">
        <v>434</v>
      </c>
      <c r="B74" s="3" t="s">
        <v>435</v>
      </c>
      <c r="C74" s="3" t="s">
        <v>288</v>
      </c>
      <c r="D74" s="3" t="s">
        <v>289</v>
      </c>
      <c r="E74" s="32">
        <v>816</v>
      </c>
      <c r="F74" s="32">
        <v>909</v>
      </c>
      <c r="G74" s="32">
        <v>23310</v>
      </c>
      <c r="H74" s="32">
        <v>337</v>
      </c>
    </row>
    <row r="75" spans="1:8" x14ac:dyDescent="0.35">
      <c r="A75" s="3" t="s">
        <v>436</v>
      </c>
      <c r="B75" s="3" t="s">
        <v>437</v>
      </c>
      <c r="C75" s="3" t="s">
        <v>361</v>
      </c>
      <c r="D75" s="3" t="s">
        <v>362</v>
      </c>
      <c r="E75" s="32">
        <v>732</v>
      </c>
      <c r="F75" s="32">
        <v>223</v>
      </c>
      <c r="G75" s="32">
        <v>27620</v>
      </c>
      <c r="H75" s="32">
        <v>71</v>
      </c>
    </row>
    <row r="76" spans="1:8" x14ac:dyDescent="0.35">
      <c r="A76" s="3" t="s">
        <v>438</v>
      </c>
      <c r="B76" s="3" t="s">
        <v>439</v>
      </c>
      <c r="C76" s="3" t="s">
        <v>288</v>
      </c>
      <c r="D76" s="3" t="s">
        <v>289</v>
      </c>
      <c r="E76" s="32">
        <v>917</v>
      </c>
      <c r="F76" s="32">
        <v>1560</v>
      </c>
      <c r="G76" s="32">
        <v>22300</v>
      </c>
      <c r="H76" s="32">
        <v>360</v>
      </c>
    </row>
    <row r="77" spans="1:8" x14ac:dyDescent="0.35">
      <c r="A77" s="3" t="s">
        <v>440</v>
      </c>
      <c r="B77" s="3" t="s">
        <v>441</v>
      </c>
      <c r="C77" s="3" t="s">
        <v>292</v>
      </c>
      <c r="D77" s="3" t="s">
        <v>293</v>
      </c>
      <c r="E77" s="32">
        <v>1331</v>
      </c>
      <c r="F77" s="32">
        <v>3121</v>
      </c>
      <c r="G77" s="32">
        <v>22920</v>
      </c>
      <c r="H77" s="32">
        <v>252</v>
      </c>
    </row>
    <row r="78" spans="1:8" x14ac:dyDescent="0.35">
      <c r="A78" s="3" t="s">
        <v>442</v>
      </c>
      <c r="B78" s="3" t="s">
        <v>443</v>
      </c>
      <c r="C78" s="3" t="s">
        <v>314</v>
      </c>
      <c r="D78" s="3" t="s">
        <v>315</v>
      </c>
      <c r="E78" s="32">
        <v>1357</v>
      </c>
      <c r="F78" s="32">
        <v>763</v>
      </c>
      <c r="G78" s="32">
        <v>21610</v>
      </c>
      <c r="H78" s="32">
        <v>281</v>
      </c>
    </row>
    <row r="79" spans="1:8" x14ac:dyDescent="0.35">
      <c r="A79" s="3" t="s">
        <v>444</v>
      </c>
      <c r="B79" s="3" t="s">
        <v>445</v>
      </c>
      <c r="C79" s="3" t="s">
        <v>314</v>
      </c>
      <c r="D79" s="3" t="s">
        <v>315</v>
      </c>
      <c r="E79" s="32">
        <v>4728</v>
      </c>
      <c r="F79" s="32">
        <v>124</v>
      </c>
      <c r="G79" s="32" t="s">
        <v>381</v>
      </c>
      <c r="H79" s="32" t="s">
        <v>381</v>
      </c>
    </row>
    <row r="80" spans="1:8" x14ac:dyDescent="0.35">
      <c r="A80" s="3" t="s">
        <v>446</v>
      </c>
      <c r="B80" s="3" t="s">
        <v>447</v>
      </c>
      <c r="C80" s="3" t="s">
        <v>300</v>
      </c>
      <c r="D80" s="3" t="s">
        <v>301</v>
      </c>
      <c r="E80" s="32">
        <v>690</v>
      </c>
      <c r="F80" s="32">
        <v>649</v>
      </c>
      <c r="G80" s="32">
        <v>23710</v>
      </c>
      <c r="H80" s="32">
        <v>253</v>
      </c>
    </row>
    <row r="81" spans="1:8" x14ac:dyDescent="0.35">
      <c r="A81" s="3" t="s">
        <v>448</v>
      </c>
      <c r="B81" s="3" t="s">
        <v>449</v>
      </c>
      <c r="C81" s="3" t="s">
        <v>288</v>
      </c>
      <c r="D81" s="3" t="s">
        <v>289</v>
      </c>
      <c r="E81" s="32">
        <v>1055</v>
      </c>
      <c r="F81" s="32">
        <v>1992</v>
      </c>
      <c r="G81" s="32">
        <v>21460</v>
      </c>
      <c r="H81" s="32">
        <v>823</v>
      </c>
    </row>
    <row r="82" spans="1:8" x14ac:dyDescent="0.35">
      <c r="A82" s="3" t="s">
        <v>450</v>
      </c>
      <c r="B82" s="3" t="s">
        <v>451</v>
      </c>
      <c r="C82" s="3" t="s">
        <v>266</v>
      </c>
      <c r="D82" s="3" t="s">
        <v>267</v>
      </c>
      <c r="E82" s="32">
        <v>731</v>
      </c>
      <c r="F82" s="32">
        <v>481</v>
      </c>
      <c r="G82" s="32">
        <v>26140</v>
      </c>
      <c r="H82" s="32">
        <v>180</v>
      </c>
    </row>
    <row r="83" spans="1:8" x14ac:dyDescent="0.35">
      <c r="A83" s="3" t="s">
        <v>452</v>
      </c>
      <c r="B83" s="3" t="s">
        <v>453</v>
      </c>
      <c r="C83" s="3" t="s">
        <v>288</v>
      </c>
      <c r="D83" s="3" t="s">
        <v>289</v>
      </c>
      <c r="E83" s="32">
        <v>1197</v>
      </c>
      <c r="F83" s="32">
        <v>3148</v>
      </c>
      <c r="G83" s="32">
        <v>25860</v>
      </c>
      <c r="H83" s="32">
        <v>1307</v>
      </c>
    </row>
    <row r="84" spans="1:8" x14ac:dyDescent="0.35">
      <c r="A84" s="3" t="s">
        <v>454</v>
      </c>
      <c r="B84" s="3" t="s">
        <v>455</v>
      </c>
      <c r="C84" s="3" t="s">
        <v>456</v>
      </c>
      <c r="D84" s="3" t="s">
        <v>457</v>
      </c>
      <c r="E84" s="32">
        <v>1611</v>
      </c>
      <c r="F84" s="32">
        <v>4234</v>
      </c>
      <c r="G84" s="32">
        <v>24250</v>
      </c>
      <c r="H84" s="32">
        <v>1738</v>
      </c>
    </row>
    <row r="85" spans="1:8" x14ac:dyDescent="0.35">
      <c r="A85" s="3" t="s">
        <v>458</v>
      </c>
      <c r="B85" s="3" t="s">
        <v>459</v>
      </c>
      <c r="C85" s="3" t="s">
        <v>284</v>
      </c>
      <c r="D85" s="3" t="s">
        <v>285</v>
      </c>
      <c r="E85" s="32">
        <v>1112</v>
      </c>
      <c r="F85" s="32">
        <v>4743</v>
      </c>
      <c r="G85" s="32">
        <v>25850</v>
      </c>
      <c r="H85" s="32">
        <v>1890</v>
      </c>
    </row>
    <row r="86" spans="1:8" x14ac:dyDescent="0.35">
      <c r="A86" s="3" t="s">
        <v>460</v>
      </c>
      <c r="B86" s="3" t="s">
        <v>461</v>
      </c>
      <c r="C86" s="3" t="s">
        <v>288</v>
      </c>
      <c r="D86" s="3" t="s">
        <v>289</v>
      </c>
      <c r="E86" s="32">
        <v>804</v>
      </c>
      <c r="F86" s="32">
        <v>1296</v>
      </c>
      <c r="G86" s="32">
        <v>24360</v>
      </c>
      <c r="H86" s="32">
        <v>516</v>
      </c>
    </row>
    <row r="87" spans="1:8" x14ac:dyDescent="0.35">
      <c r="A87" s="3" t="s">
        <v>462</v>
      </c>
      <c r="B87" s="3" t="s">
        <v>463</v>
      </c>
      <c r="C87" s="3" t="s">
        <v>288</v>
      </c>
      <c r="D87" s="3" t="s">
        <v>289</v>
      </c>
      <c r="E87" s="32">
        <v>830</v>
      </c>
      <c r="F87" s="32">
        <v>2173</v>
      </c>
      <c r="G87" s="32">
        <v>22320</v>
      </c>
      <c r="H87" s="32">
        <v>855</v>
      </c>
    </row>
    <row r="88" spans="1:8" x14ac:dyDescent="0.35">
      <c r="A88" s="3" t="s">
        <v>464</v>
      </c>
      <c r="B88" s="3" t="s">
        <v>465</v>
      </c>
      <c r="C88" s="3" t="s">
        <v>466</v>
      </c>
      <c r="D88" s="3" t="s">
        <v>467</v>
      </c>
      <c r="E88" s="32">
        <v>715</v>
      </c>
      <c r="F88" s="32">
        <v>384</v>
      </c>
      <c r="G88" s="32">
        <v>23780</v>
      </c>
      <c r="H88" s="32">
        <v>134</v>
      </c>
    </row>
    <row r="89" spans="1:8" x14ac:dyDescent="0.35">
      <c r="A89" s="3" t="s">
        <v>468</v>
      </c>
      <c r="B89" s="3" t="s">
        <v>469</v>
      </c>
      <c r="C89" s="3" t="s">
        <v>288</v>
      </c>
      <c r="D89" s="3" t="s">
        <v>289</v>
      </c>
      <c r="E89" s="32">
        <v>995</v>
      </c>
      <c r="F89" s="32">
        <v>4273</v>
      </c>
      <c r="G89" s="32">
        <v>22710</v>
      </c>
      <c r="H89" s="32">
        <v>340</v>
      </c>
    </row>
    <row r="90" spans="1:8" x14ac:dyDescent="0.35">
      <c r="A90" s="3" t="s">
        <v>470</v>
      </c>
      <c r="B90" s="3" t="s">
        <v>471</v>
      </c>
      <c r="C90" s="3" t="s">
        <v>300</v>
      </c>
      <c r="D90" s="3" t="s">
        <v>301</v>
      </c>
      <c r="E90" s="32">
        <v>780</v>
      </c>
      <c r="F90" s="32">
        <v>373</v>
      </c>
      <c r="G90" s="32">
        <v>23910</v>
      </c>
      <c r="H90" s="32">
        <v>142</v>
      </c>
    </row>
    <row r="91" spans="1:8" x14ac:dyDescent="0.35">
      <c r="A91" s="3" t="s">
        <v>472</v>
      </c>
      <c r="B91" s="3" t="s">
        <v>473</v>
      </c>
      <c r="C91" s="3" t="s">
        <v>270</v>
      </c>
      <c r="D91" s="3" t="s">
        <v>271</v>
      </c>
      <c r="E91" s="32">
        <v>920</v>
      </c>
      <c r="F91" s="32">
        <v>4179</v>
      </c>
      <c r="G91" s="32">
        <v>25840</v>
      </c>
      <c r="H91" s="32">
        <v>1690</v>
      </c>
    </row>
    <row r="92" spans="1:8" x14ac:dyDescent="0.35">
      <c r="A92" s="3" t="s">
        <v>474</v>
      </c>
      <c r="B92" s="3" t="s">
        <v>475</v>
      </c>
      <c r="C92" s="3" t="s">
        <v>292</v>
      </c>
      <c r="D92" s="3" t="s">
        <v>293</v>
      </c>
      <c r="E92" s="32">
        <v>949</v>
      </c>
      <c r="F92" s="32">
        <v>754</v>
      </c>
      <c r="G92" s="32">
        <v>25780</v>
      </c>
      <c r="H92" s="32">
        <v>244</v>
      </c>
    </row>
    <row r="93" spans="1:8" x14ac:dyDescent="0.35">
      <c r="A93" s="3" t="s">
        <v>476</v>
      </c>
      <c r="B93" s="3" t="s">
        <v>477</v>
      </c>
      <c r="C93" s="3" t="s">
        <v>270</v>
      </c>
      <c r="D93" s="3" t="s">
        <v>271</v>
      </c>
      <c r="E93" s="32">
        <v>709</v>
      </c>
      <c r="F93" s="32">
        <v>428</v>
      </c>
      <c r="G93" s="32">
        <v>23970</v>
      </c>
      <c r="H93" s="32">
        <v>115</v>
      </c>
    </row>
    <row r="94" spans="1:8" x14ac:dyDescent="0.35">
      <c r="A94" s="3" t="s">
        <v>478</v>
      </c>
      <c r="B94" s="3" t="s">
        <v>479</v>
      </c>
      <c r="C94" s="3" t="s">
        <v>341</v>
      </c>
      <c r="D94" s="3" t="s">
        <v>342</v>
      </c>
      <c r="E94" s="32">
        <v>876</v>
      </c>
      <c r="F94" s="32">
        <v>305</v>
      </c>
      <c r="G94" s="32">
        <v>26970</v>
      </c>
      <c r="H94" s="32">
        <v>124</v>
      </c>
    </row>
    <row r="95" spans="1:8" x14ac:dyDescent="0.35">
      <c r="A95" s="3" t="s">
        <v>480</v>
      </c>
      <c r="B95" s="3" t="s">
        <v>481</v>
      </c>
      <c r="C95" s="3" t="s">
        <v>341</v>
      </c>
      <c r="D95" s="3" t="s">
        <v>342</v>
      </c>
      <c r="E95" s="32">
        <v>1612</v>
      </c>
      <c r="F95" s="32">
        <v>366</v>
      </c>
      <c r="G95" s="32">
        <v>20440</v>
      </c>
      <c r="H95" s="32">
        <v>146</v>
      </c>
    </row>
    <row r="96" spans="1:8" x14ac:dyDescent="0.35">
      <c r="A96" s="3" t="s">
        <v>482</v>
      </c>
      <c r="B96" s="3" t="s">
        <v>483</v>
      </c>
      <c r="C96" s="3" t="s">
        <v>288</v>
      </c>
      <c r="D96" s="3" t="s">
        <v>289</v>
      </c>
      <c r="E96" s="32">
        <v>1762</v>
      </c>
      <c r="F96" s="32">
        <v>2334</v>
      </c>
      <c r="G96" s="32">
        <v>23080</v>
      </c>
      <c r="H96" s="32">
        <v>893</v>
      </c>
    </row>
    <row r="97" spans="1:8" x14ac:dyDescent="0.35">
      <c r="A97" s="3" t="s">
        <v>484</v>
      </c>
      <c r="B97" s="3" t="s">
        <v>485</v>
      </c>
      <c r="C97" s="3" t="s">
        <v>406</v>
      </c>
      <c r="D97" s="3" t="s">
        <v>407</v>
      </c>
      <c r="E97" s="32">
        <v>635</v>
      </c>
      <c r="F97" s="32">
        <v>534</v>
      </c>
      <c r="G97" s="32">
        <v>20780</v>
      </c>
      <c r="H97" s="32">
        <v>187</v>
      </c>
    </row>
    <row r="98" spans="1:8" x14ac:dyDescent="0.35">
      <c r="A98" s="3" t="s">
        <v>486</v>
      </c>
      <c r="B98" s="3" t="s">
        <v>487</v>
      </c>
      <c r="C98" s="3" t="s">
        <v>284</v>
      </c>
      <c r="D98" s="3" t="s">
        <v>285</v>
      </c>
      <c r="E98" s="32">
        <v>932</v>
      </c>
      <c r="F98" s="32">
        <v>2843</v>
      </c>
      <c r="G98" s="32">
        <v>25000</v>
      </c>
      <c r="H98" s="32">
        <v>1080</v>
      </c>
    </row>
    <row r="99" spans="1:8" x14ac:dyDescent="0.35">
      <c r="A99" s="3" t="s">
        <v>488</v>
      </c>
      <c r="B99" s="3" t="s">
        <v>489</v>
      </c>
      <c r="C99" s="3" t="s">
        <v>318</v>
      </c>
      <c r="D99" s="3" t="s">
        <v>319</v>
      </c>
      <c r="E99" s="32">
        <v>1268</v>
      </c>
      <c r="F99" s="32">
        <v>1335</v>
      </c>
      <c r="G99" s="32">
        <v>20430</v>
      </c>
      <c r="H99" s="32">
        <v>551</v>
      </c>
    </row>
    <row r="100" spans="1:8" x14ac:dyDescent="0.35">
      <c r="A100" s="3" t="s">
        <v>490</v>
      </c>
      <c r="B100" s="3" t="s">
        <v>491</v>
      </c>
      <c r="C100" s="3" t="s">
        <v>492</v>
      </c>
      <c r="D100" s="3" t="s">
        <v>493</v>
      </c>
      <c r="E100" s="32">
        <v>1472</v>
      </c>
      <c r="F100" s="32">
        <v>1236</v>
      </c>
      <c r="G100" s="32">
        <v>23030</v>
      </c>
      <c r="H100" s="32">
        <v>527</v>
      </c>
    </row>
    <row r="101" spans="1:8" x14ac:dyDescent="0.35">
      <c r="A101" s="3" t="s">
        <v>494</v>
      </c>
      <c r="B101" s="3" t="s">
        <v>495</v>
      </c>
      <c r="C101" s="3" t="s">
        <v>492</v>
      </c>
      <c r="D101" s="3" t="s">
        <v>493</v>
      </c>
      <c r="E101" s="32">
        <v>961</v>
      </c>
      <c r="F101" s="32">
        <v>378</v>
      </c>
      <c r="G101" s="32">
        <v>24730</v>
      </c>
      <c r="H101" s="32">
        <v>151</v>
      </c>
    </row>
    <row r="102" spans="1:8" x14ac:dyDescent="0.35">
      <c r="A102" s="3" t="s">
        <v>496</v>
      </c>
      <c r="B102" s="3" t="s">
        <v>497</v>
      </c>
      <c r="C102" s="3" t="s">
        <v>300</v>
      </c>
      <c r="D102" s="3" t="s">
        <v>301</v>
      </c>
      <c r="E102" s="32">
        <v>863</v>
      </c>
      <c r="F102" s="32">
        <v>600</v>
      </c>
      <c r="G102" s="32">
        <v>27470</v>
      </c>
      <c r="H102" s="32">
        <v>241</v>
      </c>
    </row>
    <row r="103" spans="1:8" x14ac:dyDescent="0.35">
      <c r="A103" s="3" t="s">
        <v>498</v>
      </c>
      <c r="B103" s="3" t="s">
        <v>499</v>
      </c>
      <c r="C103" s="3" t="s">
        <v>284</v>
      </c>
      <c r="D103" s="3" t="s">
        <v>285</v>
      </c>
      <c r="E103" s="32">
        <v>865</v>
      </c>
      <c r="F103" s="32">
        <v>290</v>
      </c>
      <c r="G103" s="32">
        <v>24300</v>
      </c>
      <c r="H103" s="32">
        <v>111</v>
      </c>
    </row>
    <row r="104" spans="1:8" x14ac:dyDescent="0.35">
      <c r="A104" s="3" t="s">
        <v>500</v>
      </c>
      <c r="B104" s="3" t="s">
        <v>501</v>
      </c>
      <c r="C104" s="3" t="s">
        <v>341</v>
      </c>
      <c r="D104" s="3" t="s">
        <v>342</v>
      </c>
      <c r="E104" s="32">
        <v>694</v>
      </c>
      <c r="F104" s="32">
        <v>161</v>
      </c>
      <c r="G104" s="32">
        <v>26080</v>
      </c>
      <c r="H104" s="32">
        <v>64</v>
      </c>
    </row>
    <row r="105" spans="1:8" x14ac:dyDescent="0.35">
      <c r="A105" s="3" t="s">
        <v>502</v>
      </c>
      <c r="B105" s="3" t="s">
        <v>503</v>
      </c>
      <c r="C105" s="3" t="s">
        <v>300</v>
      </c>
      <c r="D105" s="3" t="s">
        <v>301</v>
      </c>
      <c r="E105" s="32">
        <v>999</v>
      </c>
      <c r="F105" s="32">
        <v>797</v>
      </c>
      <c r="G105" s="32">
        <v>27410</v>
      </c>
      <c r="H105" s="32">
        <v>272</v>
      </c>
    </row>
    <row r="106" spans="1:8" x14ac:dyDescent="0.35">
      <c r="A106" s="3" t="s">
        <v>504</v>
      </c>
      <c r="B106" s="3" t="s">
        <v>505</v>
      </c>
      <c r="C106" s="3" t="s">
        <v>270</v>
      </c>
      <c r="D106" s="3" t="s">
        <v>271</v>
      </c>
      <c r="E106" s="32">
        <v>810</v>
      </c>
      <c r="F106" s="32">
        <v>331</v>
      </c>
      <c r="G106" s="32">
        <v>20350</v>
      </c>
      <c r="H106" s="32">
        <v>109</v>
      </c>
    </row>
    <row r="107" spans="1:8" x14ac:dyDescent="0.35">
      <c r="A107" s="3" t="s">
        <v>506</v>
      </c>
      <c r="B107" s="3" t="s">
        <v>507</v>
      </c>
      <c r="C107" s="3" t="s">
        <v>300</v>
      </c>
      <c r="D107" s="3" t="s">
        <v>301</v>
      </c>
      <c r="E107" s="32">
        <v>954</v>
      </c>
      <c r="F107" s="32">
        <v>403</v>
      </c>
      <c r="G107" s="32">
        <v>23050</v>
      </c>
      <c r="H107" s="32">
        <v>147</v>
      </c>
    </row>
    <row r="108" spans="1:8" x14ac:dyDescent="0.35">
      <c r="A108" s="3" t="s">
        <v>508</v>
      </c>
      <c r="B108" s="3" t="s">
        <v>509</v>
      </c>
      <c r="C108" s="3" t="s">
        <v>288</v>
      </c>
      <c r="D108" s="3" t="s">
        <v>289</v>
      </c>
      <c r="E108" s="32">
        <v>867</v>
      </c>
      <c r="F108" s="32">
        <v>998</v>
      </c>
      <c r="G108" s="32">
        <v>18850</v>
      </c>
      <c r="H108" s="32">
        <v>200</v>
      </c>
    </row>
    <row r="109" spans="1:8" x14ac:dyDescent="0.35">
      <c r="A109" s="3" t="s">
        <v>510</v>
      </c>
      <c r="B109" s="3" t="s">
        <v>511</v>
      </c>
      <c r="C109" s="3" t="s">
        <v>456</v>
      </c>
      <c r="D109" s="3" t="s">
        <v>457</v>
      </c>
      <c r="E109" s="32">
        <v>1995</v>
      </c>
      <c r="F109" s="32">
        <v>3821</v>
      </c>
      <c r="G109" s="32">
        <v>20410</v>
      </c>
      <c r="H109" s="32">
        <v>1170</v>
      </c>
    </row>
    <row r="110" spans="1:8" x14ac:dyDescent="0.35">
      <c r="A110" s="3" t="s">
        <v>512</v>
      </c>
      <c r="B110" s="3" t="s">
        <v>513</v>
      </c>
      <c r="C110" s="3" t="s">
        <v>270</v>
      </c>
      <c r="D110" s="3" t="s">
        <v>271</v>
      </c>
      <c r="E110" s="32">
        <v>727</v>
      </c>
      <c r="F110" s="32">
        <v>611</v>
      </c>
      <c r="G110" s="32">
        <v>23900</v>
      </c>
      <c r="H110" s="32">
        <v>213</v>
      </c>
    </row>
    <row r="111" spans="1:8" x14ac:dyDescent="0.35">
      <c r="A111" s="3" t="s">
        <v>514</v>
      </c>
      <c r="B111" s="3" t="s">
        <v>515</v>
      </c>
      <c r="C111" s="3" t="s">
        <v>270</v>
      </c>
      <c r="D111" s="3" t="s">
        <v>271</v>
      </c>
      <c r="E111" s="32">
        <v>1214</v>
      </c>
      <c r="F111" s="32">
        <v>12827</v>
      </c>
      <c r="G111" s="32">
        <v>25810</v>
      </c>
      <c r="H111" s="32">
        <v>5383</v>
      </c>
    </row>
    <row r="112" spans="1:8" x14ac:dyDescent="0.35">
      <c r="A112" s="3" t="s">
        <v>516</v>
      </c>
      <c r="B112" s="3" t="s">
        <v>517</v>
      </c>
      <c r="C112" s="3" t="s">
        <v>276</v>
      </c>
      <c r="D112" s="3" t="s">
        <v>277</v>
      </c>
      <c r="E112" s="32">
        <v>1188</v>
      </c>
      <c r="F112" s="32">
        <v>13624</v>
      </c>
      <c r="G112" s="32">
        <v>23700</v>
      </c>
      <c r="H112" s="32">
        <v>1763</v>
      </c>
    </row>
    <row r="113" spans="1:8" x14ac:dyDescent="0.35">
      <c r="A113" s="3" t="s">
        <v>518</v>
      </c>
      <c r="B113" s="3" t="s">
        <v>519</v>
      </c>
      <c r="C113" s="3" t="s">
        <v>270</v>
      </c>
      <c r="D113" s="3" t="s">
        <v>271</v>
      </c>
      <c r="E113" s="32">
        <v>1198</v>
      </c>
      <c r="F113" s="32">
        <v>9146</v>
      </c>
      <c r="G113" s="32">
        <v>23770</v>
      </c>
      <c r="H113" s="32">
        <v>4241</v>
      </c>
    </row>
    <row r="114" spans="1:8" x14ac:dyDescent="0.35">
      <c r="A114" s="3" t="s">
        <v>520</v>
      </c>
      <c r="B114" s="3" t="s">
        <v>521</v>
      </c>
      <c r="C114" s="3" t="s">
        <v>300</v>
      </c>
      <c r="D114" s="3" t="s">
        <v>301</v>
      </c>
      <c r="E114" s="32">
        <v>603</v>
      </c>
      <c r="F114" s="32">
        <v>548</v>
      </c>
      <c r="G114" s="32">
        <v>22260</v>
      </c>
      <c r="H114" s="32">
        <v>188</v>
      </c>
    </row>
    <row r="115" spans="1:8" x14ac:dyDescent="0.35">
      <c r="A115" s="3" t="s">
        <v>522</v>
      </c>
      <c r="B115" s="3" t="s">
        <v>523</v>
      </c>
      <c r="C115" s="3" t="s">
        <v>270</v>
      </c>
      <c r="D115" s="3" t="s">
        <v>271</v>
      </c>
      <c r="E115" s="32">
        <v>795</v>
      </c>
      <c r="F115" s="32">
        <v>382</v>
      </c>
      <c r="G115" s="32">
        <v>23290</v>
      </c>
      <c r="H115" s="32">
        <v>133</v>
      </c>
    </row>
    <row r="116" spans="1:8" x14ac:dyDescent="0.35">
      <c r="A116" s="3" t="s">
        <v>524</v>
      </c>
      <c r="B116" s="3" t="s">
        <v>525</v>
      </c>
      <c r="C116" s="3" t="s">
        <v>292</v>
      </c>
      <c r="D116" s="3" t="s">
        <v>293</v>
      </c>
      <c r="E116" s="32">
        <v>1880</v>
      </c>
      <c r="F116" s="32">
        <v>1269</v>
      </c>
      <c r="G116" s="32">
        <v>24750</v>
      </c>
      <c r="H116" s="32">
        <v>459</v>
      </c>
    </row>
    <row r="117" spans="1:8" x14ac:dyDescent="0.35">
      <c r="A117" s="3" t="s">
        <v>526</v>
      </c>
      <c r="B117" s="3" t="s">
        <v>527</v>
      </c>
      <c r="C117" s="3" t="s">
        <v>300</v>
      </c>
      <c r="D117" s="3" t="s">
        <v>301</v>
      </c>
      <c r="E117" s="32">
        <v>743</v>
      </c>
      <c r="F117" s="32">
        <v>360</v>
      </c>
      <c r="G117" s="32">
        <v>23740</v>
      </c>
      <c r="H117" s="32">
        <v>139</v>
      </c>
    </row>
    <row r="118" spans="1:8" x14ac:dyDescent="0.35">
      <c r="A118" s="3" t="s">
        <v>528</v>
      </c>
      <c r="B118" s="3" t="s">
        <v>529</v>
      </c>
      <c r="C118" s="3" t="s">
        <v>300</v>
      </c>
      <c r="D118" s="3" t="s">
        <v>301</v>
      </c>
      <c r="E118" s="32">
        <v>936</v>
      </c>
      <c r="F118" s="32">
        <v>709</v>
      </c>
      <c r="G118" s="32">
        <v>25030</v>
      </c>
      <c r="H118" s="32">
        <v>290</v>
      </c>
    </row>
    <row r="119" spans="1:8" x14ac:dyDescent="0.35">
      <c r="A119" s="3" t="s">
        <v>530</v>
      </c>
      <c r="B119" s="3" t="s">
        <v>531</v>
      </c>
      <c r="C119" s="3" t="s">
        <v>276</v>
      </c>
      <c r="D119" s="3" t="s">
        <v>277</v>
      </c>
      <c r="E119" s="32">
        <v>991</v>
      </c>
      <c r="F119" s="32">
        <v>1874</v>
      </c>
      <c r="G119" s="32">
        <v>22500</v>
      </c>
      <c r="H119" s="32">
        <v>359</v>
      </c>
    </row>
    <row r="120" spans="1:8" x14ac:dyDescent="0.35">
      <c r="A120" s="3" t="s">
        <v>532</v>
      </c>
      <c r="B120" s="3" t="s">
        <v>533</v>
      </c>
      <c r="C120" s="3" t="s">
        <v>284</v>
      </c>
      <c r="D120" s="3" t="s">
        <v>285</v>
      </c>
      <c r="E120" s="32">
        <v>1195</v>
      </c>
      <c r="F120" s="32">
        <v>5352</v>
      </c>
      <c r="G120" s="32">
        <v>26930</v>
      </c>
      <c r="H120" s="32">
        <v>1965</v>
      </c>
    </row>
    <row r="121" spans="1:8" x14ac:dyDescent="0.35">
      <c r="A121" s="3" t="s">
        <v>534</v>
      </c>
      <c r="B121" s="3" t="s">
        <v>535</v>
      </c>
      <c r="C121" s="3" t="s">
        <v>270</v>
      </c>
      <c r="D121" s="3" t="s">
        <v>271</v>
      </c>
      <c r="E121" s="32">
        <v>1155</v>
      </c>
      <c r="F121" s="32">
        <v>795</v>
      </c>
      <c r="G121" s="32">
        <v>21720</v>
      </c>
      <c r="H121" s="32">
        <v>273</v>
      </c>
    </row>
    <row r="122" spans="1:8" x14ac:dyDescent="0.35">
      <c r="A122" s="3" t="s">
        <v>536</v>
      </c>
      <c r="B122" s="3" t="s">
        <v>537</v>
      </c>
      <c r="C122" s="3" t="s">
        <v>270</v>
      </c>
      <c r="D122" s="3" t="s">
        <v>271</v>
      </c>
      <c r="E122" s="32">
        <v>697</v>
      </c>
      <c r="F122" s="32">
        <v>271</v>
      </c>
      <c r="G122" s="32">
        <v>21110</v>
      </c>
      <c r="H122" s="32">
        <v>99</v>
      </c>
    </row>
    <row r="123" spans="1:8" x14ac:dyDescent="0.35">
      <c r="A123" s="3" t="s">
        <v>538</v>
      </c>
      <c r="B123" s="3" t="s">
        <v>539</v>
      </c>
      <c r="C123" s="3" t="s">
        <v>318</v>
      </c>
      <c r="D123" s="3" t="s">
        <v>319</v>
      </c>
      <c r="E123" s="32">
        <v>1050</v>
      </c>
      <c r="F123" s="32">
        <v>2126</v>
      </c>
      <c r="G123" s="32">
        <v>18010</v>
      </c>
      <c r="H123" s="32">
        <v>893</v>
      </c>
    </row>
    <row r="124" spans="1:8" x14ac:dyDescent="0.35">
      <c r="A124" s="3" t="s">
        <v>540</v>
      </c>
      <c r="B124" s="3" t="s">
        <v>541</v>
      </c>
      <c r="C124" s="3" t="s">
        <v>300</v>
      </c>
      <c r="D124" s="3" t="s">
        <v>301</v>
      </c>
      <c r="E124" s="32">
        <v>639</v>
      </c>
      <c r="F124" s="32">
        <v>188</v>
      </c>
      <c r="G124" s="32">
        <v>23050</v>
      </c>
      <c r="H124" s="32">
        <v>69</v>
      </c>
    </row>
    <row r="125" spans="1:8" x14ac:dyDescent="0.35">
      <c r="A125" s="3" t="s">
        <v>542</v>
      </c>
      <c r="B125" s="3" t="s">
        <v>543</v>
      </c>
      <c r="C125" s="3" t="s">
        <v>300</v>
      </c>
      <c r="D125" s="3" t="s">
        <v>301</v>
      </c>
      <c r="E125" s="32">
        <v>604</v>
      </c>
      <c r="F125" s="32">
        <v>142</v>
      </c>
      <c r="G125" s="32" t="s">
        <v>381</v>
      </c>
      <c r="H125" s="32" t="s">
        <v>381</v>
      </c>
    </row>
    <row r="126" spans="1:8" x14ac:dyDescent="0.35">
      <c r="A126" s="3" t="s">
        <v>544</v>
      </c>
      <c r="B126" s="3" t="s">
        <v>545</v>
      </c>
      <c r="C126" s="3" t="s">
        <v>266</v>
      </c>
      <c r="D126" s="3" t="s">
        <v>267</v>
      </c>
      <c r="E126" s="32">
        <v>903</v>
      </c>
      <c r="F126" s="32">
        <v>563</v>
      </c>
      <c r="G126" s="32">
        <v>24470</v>
      </c>
      <c r="H126" s="32">
        <v>192</v>
      </c>
    </row>
    <row r="127" spans="1:8" x14ac:dyDescent="0.35">
      <c r="A127" s="3" t="s">
        <v>546</v>
      </c>
      <c r="B127" s="3" t="s">
        <v>547</v>
      </c>
      <c r="C127" s="3" t="s">
        <v>361</v>
      </c>
      <c r="D127" s="3" t="s">
        <v>362</v>
      </c>
      <c r="E127" s="32">
        <v>2105</v>
      </c>
      <c r="F127" s="32">
        <v>8820</v>
      </c>
      <c r="G127" s="32">
        <v>24480</v>
      </c>
      <c r="H127" s="32">
        <v>797</v>
      </c>
    </row>
    <row r="128" spans="1:8" x14ac:dyDescent="0.35">
      <c r="A128" s="3" t="s">
        <v>548</v>
      </c>
      <c r="B128" s="3" t="s">
        <v>549</v>
      </c>
      <c r="C128" s="3" t="s">
        <v>456</v>
      </c>
      <c r="D128" s="3" t="s">
        <v>457</v>
      </c>
      <c r="E128" s="32">
        <v>1429</v>
      </c>
      <c r="F128" s="32">
        <v>3518</v>
      </c>
      <c r="G128" s="32">
        <v>24110</v>
      </c>
      <c r="H128" s="32">
        <v>358</v>
      </c>
    </row>
    <row r="129" spans="1:8" x14ac:dyDescent="0.35">
      <c r="A129" s="3" t="s">
        <v>550</v>
      </c>
      <c r="B129" s="3" t="s">
        <v>551</v>
      </c>
      <c r="C129" s="3" t="s">
        <v>466</v>
      </c>
      <c r="D129" s="3" t="s">
        <v>467</v>
      </c>
      <c r="E129" s="32">
        <v>1720</v>
      </c>
      <c r="F129" s="32">
        <v>16864</v>
      </c>
      <c r="G129" s="32">
        <v>24310</v>
      </c>
      <c r="H129" s="32">
        <v>1663</v>
      </c>
    </row>
    <row r="130" spans="1:8" x14ac:dyDescent="0.35">
      <c r="A130" s="3" t="s">
        <v>552</v>
      </c>
      <c r="B130" s="3" t="s">
        <v>553</v>
      </c>
      <c r="C130" s="3" t="s">
        <v>353</v>
      </c>
      <c r="D130" s="3" t="s">
        <v>354</v>
      </c>
      <c r="E130" s="32">
        <v>747</v>
      </c>
      <c r="F130" s="32">
        <v>619</v>
      </c>
      <c r="G130" s="32">
        <v>24350</v>
      </c>
      <c r="H130" s="32">
        <v>250</v>
      </c>
    </row>
    <row r="131" spans="1:8" x14ac:dyDescent="0.35">
      <c r="A131" s="3" t="s">
        <v>554</v>
      </c>
      <c r="B131" s="3" t="s">
        <v>555</v>
      </c>
      <c r="C131" s="3" t="s">
        <v>492</v>
      </c>
      <c r="D131" s="3" t="s">
        <v>493</v>
      </c>
      <c r="E131" s="32">
        <v>784</v>
      </c>
      <c r="F131" s="32">
        <v>283</v>
      </c>
      <c r="G131" s="32">
        <v>23520</v>
      </c>
      <c r="H131" s="32">
        <v>100</v>
      </c>
    </row>
    <row r="132" spans="1:8" x14ac:dyDescent="0.35">
      <c r="A132" s="3" t="s">
        <v>556</v>
      </c>
      <c r="B132" s="3" t="s">
        <v>557</v>
      </c>
      <c r="C132" s="3" t="s">
        <v>270</v>
      </c>
      <c r="D132" s="3" t="s">
        <v>271</v>
      </c>
      <c r="E132" s="32">
        <v>957</v>
      </c>
      <c r="F132" s="32">
        <v>1536</v>
      </c>
      <c r="G132" s="32">
        <v>24200</v>
      </c>
      <c r="H132" s="32">
        <v>357</v>
      </c>
    </row>
    <row r="133" spans="1:8" x14ac:dyDescent="0.35">
      <c r="A133" s="3" t="s">
        <v>558</v>
      </c>
      <c r="B133" s="3" t="s">
        <v>559</v>
      </c>
      <c r="C133" s="3" t="s">
        <v>406</v>
      </c>
      <c r="D133" s="3" t="s">
        <v>407</v>
      </c>
      <c r="E133" s="32">
        <v>871</v>
      </c>
      <c r="F133" s="32">
        <v>1280</v>
      </c>
      <c r="G133" s="32">
        <v>20290</v>
      </c>
      <c r="H133" s="32">
        <v>575</v>
      </c>
    </row>
    <row r="134" spans="1:8" x14ac:dyDescent="0.35">
      <c r="A134" s="3" t="s">
        <v>560</v>
      </c>
      <c r="B134" s="3" t="s">
        <v>561</v>
      </c>
      <c r="C134" s="3" t="s">
        <v>300</v>
      </c>
      <c r="D134" s="3" t="s">
        <v>301</v>
      </c>
      <c r="E134" s="32">
        <v>750</v>
      </c>
      <c r="F134" s="32">
        <v>865</v>
      </c>
      <c r="G134" s="32">
        <v>23940</v>
      </c>
      <c r="H134" s="32">
        <v>324</v>
      </c>
    </row>
    <row r="135" spans="1:8" x14ac:dyDescent="0.35">
      <c r="A135" s="3" t="s">
        <v>562</v>
      </c>
      <c r="B135" s="3" t="s">
        <v>563</v>
      </c>
      <c r="C135" s="3" t="s">
        <v>270</v>
      </c>
      <c r="D135" s="3" t="s">
        <v>271</v>
      </c>
      <c r="E135" s="32">
        <v>957</v>
      </c>
      <c r="F135" s="32">
        <v>897</v>
      </c>
      <c r="G135" s="32">
        <v>22420</v>
      </c>
      <c r="H135" s="32">
        <v>311</v>
      </c>
    </row>
    <row r="136" spans="1:8" x14ac:dyDescent="0.35">
      <c r="A136" s="3" t="s">
        <v>564</v>
      </c>
      <c r="B136" s="3" t="s">
        <v>565</v>
      </c>
      <c r="C136" s="3" t="s">
        <v>341</v>
      </c>
      <c r="D136" s="3" t="s">
        <v>342</v>
      </c>
      <c r="E136" s="32">
        <v>731</v>
      </c>
      <c r="F136" s="32">
        <v>225</v>
      </c>
      <c r="G136" s="32">
        <v>25920</v>
      </c>
      <c r="H136" s="32">
        <v>93</v>
      </c>
    </row>
    <row r="137" spans="1:8" x14ac:dyDescent="0.35">
      <c r="A137" s="3" t="s">
        <v>566</v>
      </c>
      <c r="B137" s="3" t="s">
        <v>567</v>
      </c>
      <c r="C137" s="3" t="s">
        <v>341</v>
      </c>
      <c r="D137" s="3" t="s">
        <v>342</v>
      </c>
      <c r="E137" s="32">
        <v>1123</v>
      </c>
      <c r="F137" s="32">
        <v>347</v>
      </c>
      <c r="G137" s="32">
        <v>23930</v>
      </c>
      <c r="H137" s="32">
        <v>132</v>
      </c>
    </row>
    <row r="138" spans="1:8" x14ac:dyDescent="0.35">
      <c r="A138" s="3" t="s">
        <v>568</v>
      </c>
      <c r="B138" s="3" t="s">
        <v>569</v>
      </c>
      <c r="C138" s="3" t="s">
        <v>266</v>
      </c>
      <c r="D138" s="3" t="s">
        <v>267</v>
      </c>
      <c r="E138" s="32">
        <v>717</v>
      </c>
      <c r="F138" s="32">
        <v>230</v>
      </c>
      <c r="G138" s="32">
        <v>24910</v>
      </c>
      <c r="H138" s="32">
        <v>92</v>
      </c>
    </row>
    <row r="139" spans="1:8" x14ac:dyDescent="0.35">
      <c r="A139" s="3" t="s">
        <v>570</v>
      </c>
      <c r="B139" s="3" t="s">
        <v>571</v>
      </c>
      <c r="C139" s="3" t="s">
        <v>288</v>
      </c>
      <c r="D139" s="3" t="s">
        <v>289</v>
      </c>
      <c r="E139" s="32">
        <v>853</v>
      </c>
      <c r="F139" s="32">
        <v>1422</v>
      </c>
      <c r="G139" s="32">
        <v>25150</v>
      </c>
      <c r="H139" s="32">
        <v>584</v>
      </c>
    </row>
    <row r="140" spans="1:8" x14ac:dyDescent="0.35">
      <c r="A140" s="3" t="s">
        <v>572</v>
      </c>
      <c r="B140" s="3" t="s">
        <v>573</v>
      </c>
      <c r="C140" s="3" t="s">
        <v>288</v>
      </c>
      <c r="D140" s="3" t="s">
        <v>289</v>
      </c>
      <c r="E140" s="32">
        <v>922</v>
      </c>
      <c r="F140" s="32">
        <v>3454</v>
      </c>
      <c r="G140" s="32">
        <v>27380</v>
      </c>
      <c r="H140" s="32">
        <v>1494</v>
      </c>
    </row>
    <row r="141" spans="1:8" x14ac:dyDescent="0.35">
      <c r="A141" s="3" t="s">
        <v>574</v>
      </c>
      <c r="B141" s="3" t="s">
        <v>575</v>
      </c>
      <c r="C141" s="3" t="s">
        <v>284</v>
      </c>
      <c r="D141" s="3" t="s">
        <v>285</v>
      </c>
      <c r="E141" s="32">
        <v>1022</v>
      </c>
      <c r="F141" s="32">
        <v>2076</v>
      </c>
      <c r="G141" s="32">
        <v>27970</v>
      </c>
      <c r="H141" s="32">
        <v>835</v>
      </c>
    </row>
    <row r="142" spans="1:8" x14ac:dyDescent="0.35">
      <c r="A142" s="3" t="s">
        <v>576</v>
      </c>
      <c r="B142" s="3" t="s">
        <v>577</v>
      </c>
      <c r="C142" s="3" t="s">
        <v>341</v>
      </c>
      <c r="D142" s="3" t="s">
        <v>342</v>
      </c>
      <c r="E142" s="32">
        <v>665</v>
      </c>
      <c r="F142" s="32">
        <v>343</v>
      </c>
      <c r="G142" s="32">
        <v>24350</v>
      </c>
      <c r="H142" s="32">
        <v>135</v>
      </c>
    </row>
    <row r="143" spans="1:8" x14ac:dyDescent="0.35">
      <c r="A143" s="3" t="s">
        <v>578</v>
      </c>
      <c r="B143" s="3" t="s">
        <v>579</v>
      </c>
      <c r="C143" s="3" t="s">
        <v>314</v>
      </c>
      <c r="D143" s="3" t="s">
        <v>315</v>
      </c>
      <c r="E143" s="32">
        <v>1586</v>
      </c>
      <c r="F143" s="32">
        <v>4753</v>
      </c>
      <c r="G143" s="32">
        <v>21360</v>
      </c>
      <c r="H143" s="32">
        <v>1404</v>
      </c>
    </row>
    <row r="144" spans="1:8" x14ac:dyDescent="0.35">
      <c r="A144" s="3" t="s">
        <v>580</v>
      </c>
      <c r="B144" s="3" t="s">
        <v>581</v>
      </c>
      <c r="C144" s="3" t="s">
        <v>270</v>
      </c>
      <c r="D144" s="3" t="s">
        <v>271</v>
      </c>
      <c r="E144" s="32">
        <v>1162</v>
      </c>
      <c r="F144" s="32">
        <v>1032</v>
      </c>
      <c r="G144" s="32">
        <v>28190</v>
      </c>
      <c r="H144" s="32">
        <v>420</v>
      </c>
    </row>
    <row r="145" spans="1:8" x14ac:dyDescent="0.35">
      <c r="A145" s="3" t="s">
        <v>582</v>
      </c>
      <c r="B145" s="3" t="s">
        <v>583</v>
      </c>
      <c r="C145" s="3" t="s">
        <v>361</v>
      </c>
      <c r="D145" s="3" t="s">
        <v>362</v>
      </c>
      <c r="E145" s="32">
        <v>764</v>
      </c>
      <c r="F145" s="32">
        <v>892</v>
      </c>
      <c r="G145" s="32">
        <v>23910</v>
      </c>
      <c r="H145" s="32">
        <v>306</v>
      </c>
    </row>
    <row r="146" spans="1:8" x14ac:dyDescent="0.35">
      <c r="A146" s="3" t="s">
        <v>584</v>
      </c>
      <c r="B146" s="3" t="s">
        <v>585</v>
      </c>
      <c r="C146" s="3" t="s">
        <v>288</v>
      </c>
      <c r="D146" s="3" t="s">
        <v>289</v>
      </c>
      <c r="E146" s="32">
        <v>830</v>
      </c>
      <c r="F146" s="32">
        <v>738</v>
      </c>
      <c r="G146" s="32">
        <v>25100</v>
      </c>
      <c r="H146" s="32">
        <v>274</v>
      </c>
    </row>
    <row r="147" spans="1:8" x14ac:dyDescent="0.35">
      <c r="A147" s="3" t="s">
        <v>586</v>
      </c>
      <c r="B147" s="3" t="s">
        <v>587</v>
      </c>
      <c r="C147" s="3" t="s">
        <v>284</v>
      </c>
      <c r="D147" s="3" t="s">
        <v>285</v>
      </c>
      <c r="E147" s="32">
        <v>878</v>
      </c>
      <c r="F147" s="32">
        <v>1190</v>
      </c>
      <c r="G147" s="32">
        <v>26430</v>
      </c>
      <c r="H147" s="32">
        <v>430</v>
      </c>
    </row>
    <row r="148" spans="1:8" x14ac:dyDescent="0.35">
      <c r="A148" s="3" t="s">
        <v>588</v>
      </c>
      <c r="B148" s="3" t="s">
        <v>589</v>
      </c>
      <c r="C148" s="3" t="s">
        <v>300</v>
      </c>
      <c r="D148" s="3" t="s">
        <v>301</v>
      </c>
      <c r="E148" s="32">
        <v>566</v>
      </c>
      <c r="F148" s="32">
        <v>77</v>
      </c>
      <c r="G148" s="32" t="s">
        <v>381</v>
      </c>
      <c r="H148" s="32" t="s">
        <v>381</v>
      </c>
    </row>
    <row r="149" spans="1:8" x14ac:dyDescent="0.35">
      <c r="A149" s="3" t="s">
        <v>590</v>
      </c>
      <c r="B149" s="3" t="s">
        <v>591</v>
      </c>
      <c r="C149" s="3" t="s">
        <v>280</v>
      </c>
      <c r="D149" s="3" t="s">
        <v>281</v>
      </c>
      <c r="E149" s="32">
        <v>635</v>
      </c>
      <c r="F149" s="32">
        <v>167</v>
      </c>
      <c r="G149" s="32">
        <v>20990</v>
      </c>
      <c r="H149" s="32">
        <v>58</v>
      </c>
    </row>
    <row r="150" spans="1:8" x14ac:dyDescent="0.35">
      <c r="A150" s="3" t="s">
        <v>592</v>
      </c>
      <c r="B150" s="3" t="s">
        <v>593</v>
      </c>
      <c r="C150" s="3" t="s">
        <v>288</v>
      </c>
      <c r="D150" s="3" t="s">
        <v>289</v>
      </c>
      <c r="E150" s="32">
        <v>769</v>
      </c>
      <c r="F150" s="32">
        <v>550</v>
      </c>
      <c r="G150" s="32">
        <v>25180</v>
      </c>
      <c r="H150" s="32">
        <v>211</v>
      </c>
    </row>
    <row r="151" spans="1:8" x14ac:dyDescent="0.35">
      <c r="A151" s="3" t="s">
        <v>594</v>
      </c>
      <c r="B151" s="3" t="s">
        <v>595</v>
      </c>
      <c r="C151" s="3" t="s">
        <v>300</v>
      </c>
      <c r="D151" s="3" t="s">
        <v>301</v>
      </c>
      <c r="E151" s="32">
        <v>1459</v>
      </c>
      <c r="F151" s="32">
        <v>4255</v>
      </c>
      <c r="G151" s="32">
        <v>19290</v>
      </c>
      <c r="H151" s="32">
        <v>1693</v>
      </c>
    </row>
    <row r="152" spans="1:8" x14ac:dyDescent="0.35">
      <c r="A152" s="3" t="s">
        <v>596</v>
      </c>
      <c r="B152" s="3" t="s">
        <v>597</v>
      </c>
      <c r="C152" s="3" t="s">
        <v>292</v>
      </c>
      <c r="D152" s="3" t="s">
        <v>293</v>
      </c>
      <c r="E152" s="32">
        <v>1976</v>
      </c>
      <c r="F152" s="32">
        <v>831</v>
      </c>
      <c r="G152" s="32">
        <v>24300</v>
      </c>
      <c r="H152" s="32">
        <v>239</v>
      </c>
    </row>
    <row r="153" spans="1:8" x14ac:dyDescent="0.35">
      <c r="A153" s="3" t="s">
        <v>598</v>
      </c>
      <c r="B153" s="3" t="s">
        <v>599</v>
      </c>
      <c r="C153" s="3" t="s">
        <v>280</v>
      </c>
      <c r="D153" s="3" t="s">
        <v>281</v>
      </c>
      <c r="E153" s="32">
        <v>1925</v>
      </c>
      <c r="F153" s="32">
        <v>207</v>
      </c>
      <c r="G153" s="32" t="s">
        <v>381</v>
      </c>
      <c r="H153" s="32" t="s">
        <v>381</v>
      </c>
    </row>
    <row r="154" spans="1:8" x14ac:dyDescent="0.35">
      <c r="A154" s="3" t="s">
        <v>600</v>
      </c>
      <c r="B154" s="3" t="s">
        <v>601</v>
      </c>
      <c r="C154" s="3" t="s">
        <v>353</v>
      </c>
      <c r="D154" s="3" t="s">
        <v>354</v>
      </c>
      <c r="E154" s="32">
        <v>1380</v>
      </c>
      <c r="F154" s="32">
        <v>2925</v>
      </c>
      <c r="G154" s="32">
        <v>22950</v>
      </c>
      <c r="H154" s="32">
        <v>335</v>
      </c>
    </row>
    <row r="155" spans="1:8" x14ac:dyDescent="0.35">
      <c r="A155" s="3" t="s">
        <v>602</v>
      </c>
      <c r="B155" s="3" t="s">
        <v>603</v>
      </c>
      <c r="C155" s="3" t="s">
        <v>292</v>
      </c>
      <c r="D155" s="3" t="s">
        <v>293</v>
      </c>
      <c r="E155" s="32">
        <v>748</v>
      </c>
      <c r="F155" s="32">
        <v>287</v>
      </c>
      <c r="G155" s="32">
        <v>25180</v>
      </c>
      <c r="H155" s="32">
        <v>108</v>
      </c>
    </row>
    <row r="156" spans="1:8" x14ac:dyDescent="0.35">
      <c r="A156" s="3" t="s">
        <v>604</v>
      </c>
      <c r="B156" s="3" t="s">
        <v>605</v>
      </c>
      <c r="C156" s="3" t="s">
        <v>284</v>
      </c>
      <c r="D156" s="3" t="s">
        <v>285</v>
      </c>
      <c r="E156" s="32">
        <v>2496</v>
      </c>
      <c r="F156" s="32">
        <v>484</v>
      </c>
      <c r="G156" s="32">
        <v>25350</v>
      </c>
      <c r="H156" s="32">
        <v>199</v>
      </c>
    </row>
    <row r="157" spans="1:8" x14ac:dyDescent="0.35">
      <c r="A157" s="3" t="s">
        <v>606</v>
      </c>
      <c r="B157" s="3" t="s">
        <v>607</v>
      </c>
      <c r="C157" s="3" t="s">
        <v>466</v>
      </c>
      <c r="D157" s="3" t="s">
        <v>467</v>
      </c>
      <c r="E157" s="32">
        <v>1324</v>
      </c>
      <c r="F157" s="32">
        <v>4121</v>
      </c>
      <c r="G157" s="32">
        <v>16860</v>
      </c>
      <c r="H157" s="32">
        <v>1590</v>
      </c>
    </row>
    <row r="158" spans="1:8" x14ac:dyDescent="0.35">
      <c r="A158" s="3" t="s">
        <v>608</v>
      </c>
      <c r="B158" s="3" t="s">
        <v>609</v>
      </c>
      <c r="C158" s="3" t="s">
        <v>284</v>
      </c>
      <c r="D158" s="3" t="s">
        <v>285</v>
      </c>
      <c r="E158" s="32">
        <v>961</v>
      </c>
      <c r="F158" s="32">
        <v>2357</v>
      </c>
      <c r="G158" s="32">
        <v>28460</v>
      </c>
      <c r="H158" s="32">
        <v>952</v>
      </c>
    </row>
    <row r="159" spans="1:8" x14ac:dyDescent="0.35">
      <c r="A159" s="3" t="s">
        <v>610</v>
      </c>
      <c r="B159" s="3" t="s">
        <v>611</v>
      </c>
      <c r="C159" s="3" t="s">
        <v>300</v>
      </c>
      <c r="D159" s="3" t="s">
        <v>301</v>
      </c>
      <c r="E159" s="32">
        <v>817</v>
      </c>
      <c r="F159" s="32">
        <v>1347</v>
      </c>
      <c r="G159" s="32">
        <v>27460</v>
      </c>
      <c r="H159" s="32">
        <v>560</v>
      </c>
    </row>
    <row r="160" spans="1:8" x14ac:dyDescent="0.35">
      <c r="A160" s="3" t="s">
        <v>612</v>
      </c>
      <c r="B160" s="3" t="s">
        <v>613</v>
      </c>
      <c r="C160" s="3" t="s">
        <v>266</v>
      </c>
      <c r="D160" s="3" t="s">
        <v>267</v>
      </c>
      <c r="E160" s="32">
        <v>976</v>
      </c>
      <c r="F160" s="32">
        <v>556</v>
      </c>
      <c r="G160" s="32">
        <v>25530</v>
      </c>
      <c r="H160" s="32">
        <v>201</v>
      </c>
    </row>
    <row r="161" spans="1:8" x14ac:dyDescent="0.35">
      <c r="A161" s="3" t="s">
        <v>614</v>
      </c>
      <c r="B161" s="3" t="s">
        <v>615</v>
      </c>
      <c r="C161" s="3" t="s">
        <v>288</v>
      </c>
      <c r="D161" s="3" t="s">
        <v>289</v>
      </c>
      <c r="E161" s="32">
        <v>895</v>
      </c>
      <c r="F161" s="32">
        <v>2148</v>
      </c>
      <c r="G161" s="32">
        <v>23750</v>
      </c>
      <c r="H161" s="32">
        <v>238</v>
      </c>
    </row>
    <row r="162" spans="1:8" x14ac:dyDescent="0.35">
      <c r="A162" s="3" t="s">
        <v>616</v>
      </c>
      <c r="B162" s="3" t="s">
        <v>617</v>
      </c>
      <c r="C162" s="3" t="s">
        <v>288</v>
      </c>
      <c r="D162" s="3" t="s">
        <v>289</v>
      </c>
      <c r="E162" s="32">
        <v>790</v>
      </c>
      <c r="F162" s="32">
        <v>1111</v>
      </c>
      <c r="G162" s="32">
        <v>22510</v>
      </c>
      <c r="H162" s="32">
        <v>417</v>
      </c>
    </row>
    <row r="163" spans="1:8" x14ac:dyDescent="0.35">
      <c r="A163" s="3" t="s">
        <v>618</v>
      </c>
      <c r="B163" s="3" t="s">
        <v>619</v>
      </c>
      <c r="C163" s="3" t="s">
        <v>492</v>
      </c>
      <c r="D163" s="3" t="s">
        <v>493</v>
      </c>
      <c r="E163" s="32">
        <v>602</v>
      </c>
      <c r="F163" s="32">
        <v>267</v>
      </c>
      <c r="G163" s="32">
        <v>26180</v>
      </c>
      <c r="H163" s="32">
        <v>108</v>
      </c>
    </row>
    <row r="164" spans="1:8" x14ac:dyDescent="0.35">
      <c r="A164" s="3" t="s">
        <v>620</v>
      </c>
      <c r="B164" s="3" t="s">
        <v>621</v>
      </c>
      <c r="C164" s="3" t="s">
        <v>466</v>
      </c>
      <c r="D164" s="3" t="s">
        <v>467</v>
      </c>
      <c r="E164" s="32">
        <v>722</v>
      </c>
      <c r="F164" s="32">
        <v>404</v>
      </c>
      <c r="G164" s="32">
        <v>24070</v>
      </c>
      <c r="H164" s="32">
        <v>137</v>
      </c>
    </row>
    <row r="165" spans="1:8" x14ac:dyDescent="0.35">
      <c r="A165" s="3" t="s">
        <v>622</v>
      </c>
      <c r="B165" s="3" t="s">
        <v>623</v>
      </c>
      <c r="C165" s="3" t="s">
        <v>266</v>
      </c>
      <c r="D165" s="3" t="s">
        <v>267</v>
      </c>
      <c r="E165" s="32">
        <v>838</v>
      </c>
      <c r="F165" s="32">
        <v>2325</v>
      </c>
      <c r="G165" s="32">
        <v>26340</v>
      </c>
      <c r="H165" s="32">
        <v>908</v>
      </c>
    </row>
    <row r="166" spans="1:8" x14ac:dyDescent="0.35">
      <c r="A166" s="3" t="s">
        <v>624</v>
      </c>
      <c r="B166" s="3" t="s">
        <v>625</v>
      </c>
      <c r="C166" s="3" t="s">
        <v>284</v>
      </c>
      <c r="D166" s="3" t="s">
        <v>285</v>
      </c>
      <c r="E166" s="32">
        <v>979</v>
      </c>
      <c r="F166" s="32">
        <v>131</v>
      </c>
      <c r="G166" s="32" t="s">
        <v>381</v>
      </c>
      <c r="H166" s="32" t="s">
        <v>381</v>
      </c>
    </row>
    <row r="167" spans="1:8" x14ac:dyDescent="0.35">
      <c r="A167" s="3" t="s">
        <v>626</v>
      </c>
      <c r="B167" s="3" t="s">
        <v>627</v>
      </c>
      <c r="C167" s="3" t="s">
        <v>628</v>
      </c>
      <c r="D167" s="3" t="s">
        <v>629</v>
      </c>
      <c r="E167" s="32">
        <v>5268</v>
      </c>
      <c r="F167" s="32">
        <v>711</v>
      </c>
      <c r="G167" s="32">
        <v>24300</v>
      </c>
      <c r="H167" s="32">
        <v>132</v>
      </c>
    </row>
    <row r="168" spans="1:8" x14ac:dyDescent="0.35">
      <c r="A168" s="3" t="s">
        <v>630</v>
      </c>
      <c r="B168" s="3" t="s">
        <v>631</v>
      </c>
      <c r="C168" s="3" t="s">
        <v>288</v>
      </c>
      <c r="D168" s="3" t="s">
        <v>289</v>
      </c>
      <c r="E168" s="32">
        <v>890</v>
      </c>
      <c r="F168" s="32">
        <v>834</v>
      </c>
      <c r="G168" s="32">
        <v>25250</v>
      </c>
      <c r="H168" s="32">
        <v>332</v>
      </c>
    </row>
    <row r="169" spans="1:8" x14ac:dyDescent="0.35">
      <c r="A169" s="3" t="s">
        <v>632</v>
      </c>
      <c r="B169" s="3" t="s">
        <v>633</v>
      </c>
      <c r="C169" s="3" t="s">
        <v>276</v>
      </c>
      <c r="D169" s="3" t="s">
        <v>277</v>
      </c>
      <c r="E169" s="32">
        <v>1679</v>
      </c>
      <c r="F169" s="32">
        <v>1769</v>
      </c>
      <c r="G169" s="32">
        <v>22590</v>
      </c>
      <c r="H169" s="32">
        <v>294</v>
      </c>
    </row>
    <row r="170" spans="1:8" x14ac:dyDescent="0.35">
      <c r="A170" s="3" t="s">
        <v>634</v>
      </c>
      <c r="B170" s="3" t="s">
        <v>635</v>
      </c>
      <c r="C170" s="3" t="s">
        <v>300</v>
      </c>
      <c r="D170" s="3" t="s">
        <v>301</v>
      </c>
      <c r="E170" s="32">
        <v>776</v>
      </c>
      <c r="F170" s="32">
        <v>562</v>
      </c>
      <c r="G170" s="32">
        <v>24710</v>
      </c>
      <c r="H170" s="32">
        <v>219</v>
      </c>
    </row>
    <row r="171" spans="1:8" x14ac:dyDescent="0.35">
      <c r="A171" s="3" t="s">
        <v>636</v>
      </c>
      <c r="B171" s="3" t="s">
        <v>637</v>
      </c>
      <c r="C171" s="3" t="s">
        <v>361</v>
      </c>
      <c r="D171" s="3" t="s">
        <v>362</v>
      </c>
      <c r="E171" s="32">
        <v>1268</v>
      </c>
      <c r="F171" s="32">
        <v>648</v>
      </c>
      <c r="G171" s="32">
        <v>21390</v>
      </c>
      <c r="H171" s="32">
        <v>198</v>
      </c>
    </row>
    <row r="172" spans="1:8" x14ac:dyDescent="0.35">
      <c r="A172" s="3" t="s">
        <v>638</v>
      </c>
      <c r="B172" s="3" t="s">
        <v>639</v>
      </c>
      <c r="C172" s="3" t="s">
        <v>288</v>
      </c>
      <c r="D172" s="3" t="s">
        <v>289</v>
      </c>
      <c r="E172" s="32">
        <v>853</v>
      </c>
      <c r="F172" s="32">
        <v>505</v>
      </c>
      <c r="G172" s="32">
        <v>28320</v>
      </c>
      <c r="H172" s="32">
        <v>184</v>
      </c>
    </row>
    <row r="173" spans="1:8" x14ac:dyDescent="0.35">
      <c r="A173" s="3" t="s">
        <v>640</v>
      </c>
      <c r="B173" s="3" t="s">
        <v>641</v>
      </c>
      <c r="C173" s="3" t="s">
        <v>300</v>
      </c>
      <c r="D173" s="3" t="s">
        <v>301</v>
      </c>
      <c r="E173" s="32">
        <v>1058</v>
      </c>
      <c r="F173" s="32">
        <v>4028</v>
      </c>
      <c r="G173" s="32">
        <v>26040</v>
      </c>
      <c r="H173" s="32">
        <v>1528</v>
      </c>
    </row>
    <row r="174" spans="1:8" x14ac:dyDescent="0.35">
      <c r="A174" s="3" t="s">
        <v>642</v>
      </c>
      <c r="B174" s="3" t="s">
        <v>643</v>
      </c>
      <c r="C174" s="3" t="s">
        <v>361</v>
      </c>
      <c r="D174" s="3" t="s">
        <v>362</v>
      </c>
      <c r="E174" s="32">
        <v>1362</v>
      </c>
      <c r="F174" s="32">
        <v>2246</v>
      </c>
      <c r="G174" s="32">
        <v>22900</v>
      </c>
      <c r="H174" s="32">
        <v>321</v>
      </c>
    </row>
    <row r="175" spans="1:8" x14ac:dyDescent="0.35">
      <c r="A175" s="3" t="s">
        <v>644</v>
      </c>
      <c r="B175" s="3" t="s">
        <v>645</v>
      </c>
      <c r="C175" s="3" t="s">
        <v>300</v>
      </c>
      <c r="D175" s="3" t="s">
        <v>301</v>
      </c>
      <c r="E175" s="32">
        <v>702</v>
      </c>
      <c r="F175" s="32">
        <v>531</v>
      </c>
      <c r="G175" s="32">
        <v>24060</v>
      </c>
      <c r="H175" s="32">
        <v>183</v>
      </c>
    </row>
    <row r="176" spans="1:8" x14ac:dyDescent="0.35">
      <c r="A176" s="3" t="s">
        <v>646</v>
      </c>
      <c r="B176" s="3" t="s">
        <v>647</v>
      </c>
      <c r="C176" s="3" t="s">
        <v>284</v>
      </c>
      <c r="D176" s="3" t="s">
        <v>285</v>
      </c>
      <c r="E176" s="32">
        <v>968</v>
      </c>
      <c r="F176" s="32">
        <v>1135</v>
      </c>
      <c r="G176" s="32">
        <v>33560</v>
      </c>
      <c r="H176" s="32">
        <v>394</v>
      </c>
    </row>
    <row r="177" spans="1:8" x14ac:dyDescent="0.35">
      <c r="A177" s="3" t="s">
        <v>648</v>
      </c>
      <c r="B177" s="3" t="s">
        <v>649</v>
      </c>
      <c r="C177" s="3" t="s">
        <v>270</v>
      </c>
      <c r="D177" s="3" t="s">
        <v>271</v>
      </c>
      <c r="E177" s="32">
        <v>793</v>
      </c>
      <c r="F177" s="32">
        <v>411</v>
      </c>
      <c r="G177" s="32">
        <v>26020</v>
      </c>
      <c r="H177" s="32">
        <v>158</v>
      </c>
    </row>
    <row r="178" spans="1:8" x14ac:dyDescent="0.35">
      <c r="A178" s="3" t="s">
        <v>650</v>
      </c>
      <c r="B178" s="3" t="s">
        <v>651</v>
      </c>
      <c r="C178" s="3" t="s">
        <v>288</v>
      </c>
      <c r="D178" s="3" t="s">
        <v>289</v>
      </c>
      <c r="E178" s="32">
        <v>1171</v>
      </c>
      <c r="F178" s="32">
        <v>1046</v>
      </c>
      <c r="G178" s="32">
        <v>23110</v>
      </c>
      <c r="H178" s="32">
        <v>396</v>
      </c>
    </row>
    <row r="179" spans="1:8" x14ac:dyDescent="0.35">
      <c r="A179" s="3" t="s">
        <v>652</v>
      </c>
      <c r="B179" s="3" t="s">
        <v>653</v>
      </c>
      <c r="C179" s="3" t="s">
        <v>318</v>
      </c>
      <c r="D179" s="3" t="s">
        <v>319</v>
      </c>
      <c r="E179" s="32">
        <v>858</v>
      </c>
      <c r="F179" s="32">
        <v>254</v>
      </c>
      <c r="G179" s="32">
        <v>24440</v>
      </c>
      <c r="H179" s="32">
        <v>103</v>
      </c>
    </row>
    <row r="180" spans="1:8" x14ac:dyDescent="0.35">
      <c r="A180" s="3" t="s">
        <v>654</v>
      </c>
      <c r="B180" s="3" t="s">
        <v>655</v>
      </c>
      <c r="C180" s="3" t="s">
        <v>288</v>
      </c>
      <c r="D180" s="3" t="s">
        <v>289</v>
      </c>
      <c r="E180" s="32">
        <v>889</v>
      </c>
      <c r="F180" s="32">
        <v>543</v>
      </c>
      <c r="G180" s="32">
        <v>21700</v>
      </c>
      <c r="H180" s="32">
        <v>192</v>
      </c>
    </row>
    <row r="181" spans="1:8" x14ac:dyDescent="0.35">
      <c r="A181" s="3" t="s">
        <v>656</v>
      </c>
      <c r="B181" s="3" t="s">
        <v>657</v>
      </c>
      <c r="C181" s="3" t="s">
        <v>300</v>
      </c>
      <c r="D181" s="3" t="s">
        <v>301</v>
      </c>
      <c r="E181" s="32">
        <v>762</v>
      </c>
      <c r="F181" s="32">
        <v>383</v>
      </c>
      <c r="G181" s="32">
        <v>24830</v>
      </c>
      <c r="H181" s="32">
        <v>127</v>
      </c>
    </row>
    <row r="182" spans="1:8" x14ac:dyDescent="0.35">
      <c r="A182" s="3" t="s">
        <v>658</v>
      </c>
      <c r="B182" s="3" t="s">
        <v>659</v>
      </c>
      <c r="C182" s="3" t="s">
        <v>284</v>
      </c>
      <c r="D182" s="3" t="s">
        <v>285</v>
      </c>
      <c r="E182" s="32">
        <v>1489</v>
      </c>
      <c r="F182" s="32">
        <v>902</v>
      </c>
      <c r="G182" s="32">
        <v>24380</v>
      </c>
      <c r="H182" s="32">
        <v>340</v>
      </c>
    </row>
    <row r="183" spans="1:8" x14ac:dyDescent="0.35">
      <c r="A183" s="3" t="s">
        <v>660</v>
      </c>
      <c r="B183" s="3" t="s">
        <v>661</v>
      </c>
      <c r="C183" s="3" t="s">
        <v>280</v>
      </c>
      <c r="D183" s="3" t="s">
        <v>281</v>
      </c>
      <c r="E183" s="32">
        <v>713</v>
      </c>
      <c r="F183" s="32">
        <v>496</v>
      </c>
      <c r="G183" s="32">
        <v>23130</v>
      </c>
      <c r="H183" s="32">
        <v>166</v>
      </c>
    </row>
    <row r="184" spans="1:8" x14ac:dyDescent="0.35">
      <c r="A184" s="3" t="s">
        <v>662</v>
      </c>
      <c r="B184" s="3" t="s">
        <v>663</v>
      </c>
      <c r="C184" s="3" t="s">
        <v>266</v>
      </c>
      <c r="D184" s="3" t="s">
        <v>267</v>
      </c>
      <c r="E184" s="32">
        <v>867</v>
      </c>
      <c r="F184" s="32">
        <v>741</v>
      </c>
      <c r="G184" s="32">
        <v>25380</v>
      </c>
      <c r="H184" s="32">
        <v>269</v>
      </c>
    </row>
    <row r="185" spans="1:8" x14ac:dyDescent="0.35">
      <c r="A185" s="3" t="s">
        <v>664</v>
      </c>
      <c r="B185" s="3" t="s">
        <v>665</v>
      </c>
      <c r="C185" s="3" t="s">
        <v>492</v>
      </c>
      <c r="D185" s="3" t="s">
        <v>493</v>
      </c>
      <c r="E185" s="32">
        <v>2806</v>
      </c>
      <c r="F185" s="32">
        <v>238</v>
      </c>
      <c r="G185" s="32" t="s">
        <v>381</v>
      </c>
      <c r="H185" s="32" t="s">
        <v>381</v>
      </c>
    </row>
    <row r="186" spans="1:8" x14ac:dyDescent="0.35">
      <c r="A186" s="3" t="s">
        <v>666</v>
      </c>
      <c r="B186" s="3" t="s">
        <v>667</v>
      </c>
      <c r="C186" s="3" t="s">
        <v>270</v>
      </c>
      <c r="D186" s="3" t="s">
        <v>271</v>
      </c>
      <c r="E186" s="32">
        <v>1094</v>
      </c>
      <c r="F186" s="32">
        <v>6549</v>
      </c>
      <c r="G186" s="32">
        <v>25770</v>
      </c>
      <c r="H186" s="32">
        <v>3007</v>
      </c>
    </row>
    <row r="187" spans="1:8" x14ac:dyDescent="0.35">
      <c r="A187" s="3" t="s">
        <v>668</v>
      </c>
      <c r="B187" s="3" t="s">
        <v>669</v>
      </c>
      <c r="C187" s="3" t="s">
        <v>314</v>
      </c>
      <c r="D187" s="3" t="s">
        <v>315</v>
      </c>
      <c r="E187" s="32">
        <v>2477</v>
      </c>
      <c r="F187" s="32">
        <v>669</v>
      </c>
      <c r="G187" s="32">
        <v>24160</v>
      </c>
      <c r="H187" s="32">
        <v>200</v>
      </c>
    </row>
    <row r="188" spans="1:8" x14ac:dyDescent="0.35">
      <c r="A188" s="3" t="s">
        <v>670</v>
      </c>
      <c r="B188" s="3" t="s">
        <v>671</v>
      </c>
      <c r="C188" s="3" t="s">
        <v>492</v>
      </c>
      <c r="D188" s="3" t="s">
        <v>493</v>
      </c>
      <c r="E188" s="32">
        <v>839</v>
      </c>
      <c r="F188" s="32">
        <v>968</v>
      </c>
      <c r="G188" s="32">
        <v>23710</v>
      </c>
      <c r="H188" s="32">
        <v>400</v>
      </c>
    </row>
    <row r="189" spans="1:8" x14ac:dyDescent="0.35">
      <c r="A189" s="3" t="s">
        <v>672</v>
      </c>
      <c r="B189" s="3" t="s">
        <v>673</v>
      </c>
      <c r="C189" s="3" t="s">
        <v>270</v>
      </c>
      <c r="D189" s="3" t="s">
        <v>271</v>
      </c>
      <c r="E189" s="32">
        <v>1073</v>
      </c>
      <c r="F189" s="32">
        <v>2889</v>
      </c>
      <c r="G189" s="32">
        <v>28360</v>
      </c>
      <c r="H189" s="32">
        <v>1196</v>
      </c>
    </row>
    <row r="190" spans="1:8" x14ac:dyDescent="0.35">
      <c r="A190" s="3" t="s">
        <v>674</v>
      </c>
      <c r="B190" s="3" t="s">
        <v>675</v>
      </c>
      <c r="C190" s="3" t="s">
        <v>318</v>
      </c>
      <c r="D190" s="3" t="s">
        <v>319</v>
      </c>
      <c r="E190" s="32">
        <v>810</v>
      </c>
      <c r="F190" s="32">
        <v>1766</v>
      </c>
      <c r="G190" s="32">
        <v>21960</v>
      </c>
      <c r="H190" s="32">
        <v>715</v>
      </c>
    </row>
    <row r="191" spans="1:8" x14ac:dyDescent="0.35">
      <c r="A191" s="3" t="s">
        <v>676</v>
      </c>
      <c r="B191" s="3" t="s">
        <v>677</v>
      </c>
      <c r="C191" s="3" t="s">
        <v>270</v>
      </c>
      <c r="D191" s="3" t="s">
        <v>271</v>
      </c>
      <c r="E191" s="32">
        <v>928</v>
      </c>
      <c r="F191" s="32">
        <v>938</v>
      </c>
      <c r="G191" s="32">
        <v>26000</v>
      </c>
      <c r="H191" s="32">
        <v>375</v>
      </c>
    </row>
    <row r="192" spans="1:8" x14ac:dyDescent="0.35">
      <c r="A192" s="3" t="s">
        <v>678</v>
      </c>
      <c r="B192" s="3" t="s">
        <v>679</v>
      </c>
      <c r="C192" s="3" t="s">
        <v>406</v>
      </c>
      <c r="D192" s="3" t="s">
        <v>407</v>
      </c>
      <c r="E192" s="32">
        <v>616</v>
      </c>
      <c r="F192" s="32">
        <v>570</v>
      </c>
      <c r="G192" s="32">
        <v>23020</v>
      </c>
      <c r="H192" s="32">
        <v>204</v>
      </c>
    </row>
    <row r="193" spans="1:8" x14ac:dyDescent="0.35">
      <c r="A193" s="3" t="s">
        <v>680</v>
      </c>
      <c r="B193" s="3" t="s">
        <v>681</v>
      </c>
      <c r="C193" s="3" t="s">
        <v>492</v>
      </c>
      <c r="D193" s="3" t="s">
        <v>493</v>
      </c>
      <c r="E193" s="32">
        <v>2757</v>
      </c>
      <c r="F193" s="32">
        <v>587</v>
      </c>
      <c r="G193" s="32">
        <v>19050</v>
      </c>
      <c r="H193" s="32">
        <v>68</v>
      </c>
    </row>
    <row r="194" spans="1:8" x14ac:dyDescent="0.35">
      <c r="A194" s="3" t="s">
        <v>682</v>
      </c>
      <c r="B194" s="3" t="s">
        <v>683</v>
      </c>
      <c r="C194" s="3" t="s">
        <v>492</v>
      </c>
      <c r="D194" s="3" t="s">
        <v>493</v>
      </c>
      <c r="E194" s="32">
        <v>957</v>
      </c>
      <c r="F194" s="32">
        <v>1408</v>
      </c>
      <c r="G194" s="32">
        <v>23050</v>
      </c>
      <c r="H194" s="32">
        <v>562</v>
      </c>
    </row>
    <row r="195" spans="1:8" x14ac:dyDescent="0.35">
      <c r="A195" s="3" t="s">
        <v>684</v>
      </c>
      <c r="B195" s="3" t="s">
        <v>685</v>
      </c>
      <c r="C195" s="3" t="s">
        <v>406</v>
      </c>
      <c r="D195" s="3" t="s">
        <v>407</v>
      </c>
      <c r="E195" s="32">
        <v>887</v>
      </c>
      <c r="F195" s="32">
        <v>186</v>
      </c>
      <c r="G195" s="32">
        <v>20210</v>
      </c>
      <c r="H195" s="32">
        <v>70</v>
      </c>
    </row>
    <row r="196" spans="1:8" x14ac:dyDescent="0.35">
      <c r="A196" s="3" t="s">
        <v>686</v>
      </c>
      <c r="B196" s="3" t="s">
        <v>687</v>
      </c>
      <c r="C196" s="3" t="s">
        <v>270</v>
      </c>
      <c r="D196" s="3" t="s">
        <v>271</v>
      </c>
      <c r="E196" s="32">
        <v>634</v>
      </c>
      <c r="F196" s="32">
        <v>229</v>
      </c>
      <c r="G196" s="32">
        <v>24070</v>
      </c>
      <c r="H196" s="32">
        <v>77</v>
      </c>
    </row>
    <row r="197" spans="1:8" x14ac:dyDescent="0.35">
      <c r="A197" s="3" t="s">
        <v>688</v>
      </c>
      <c r="B197" s="3" t="s">
        <v>689</v>
      </c>
      <c r="C197" s="3" t="s">
        <v>492</v>
      </c>
      <c r="D197" s="3" t="s">
        <v>493</v>
      </c>
      <c r="E197" s="32">
        <v>1115</v>
      </c>
      <c r="F197" s="32">
        <v>2940</v>
      </c>
      <c r="G197" s="32">
        <v>20980</v>
      </c>
      <c r="H197" s="32">
        <v>191</v>
      </c>
    </row>
    <row r="198" spans="1:8" x14ac:dyDescent="0.35">
      <c r="A198" s="3" t="s">
        <v>690</v>
      </c>
      <c r="B198" s="3" t="s">
        <v>691</v>
      </c>
      <c r="C198" s="3" t="s">
        <v>318</v>
      </c>
      <c r="D198" s="3" t="s">
        <v>319</v>
      </c>
      <c r="E198" s="32">
        <v>1043</v>
      </c>
      <c r="F198" s="32">
        <v>3095</v>
      </c>
      <c r="G198" s="32">
        <v>21630</v>
      </c>
      <c r="H198" s="32">
        <v>1358</v>
      </c>
    </row>
    <row r="199" spans="1:8" x14ac:dyDescent="0.35">
      <c r="A199" s="3" t="s">
        <v>692</v>
      </c>
      <c r="B199" s="3" t="s">
        <v>693</v>
      </c>
      <c r="C199" s="3" t="s">
        <v>280</v>
      </c>
      <c r="D199" s="3" t="s">
        <v>281</v>
      </c>
      <c r="E199" s="32">
        <v>1018</v>
      </c>
      <c r="F199" s="32">
        <v>448</v>
      </c>
      <c r="G199" s="32">
        <v>21270</v>
      </c>
      <c r="H199" s="32">
        <v>173</v>
      </c>
    </row>
    <row r="200" spans="1:8" x14ac:dyDescent="0.35">
      <c r="A200" s="3" t="s">
        <v>694</v>
      </c>
      <c r="B200" s="3" t="s">
        <v>695</v>
      </c>
      <c r="C200" s="3" t="s">
        <v>292</v>
      </c>
      <c r="D200" s="3" t="s">
        <v>293</v>
      </c>
      <c r="E200" s="32">
        <v>1218</v>
      </c>
      <c r="F200" s="32">
        <v>1181</v>
      </c>
      <c r="G200" s="32">
        <v>22190</v>
      </c>
      <c r="H200" s="32">
        <v>114</v>
      </c>
    </row>
    <row r="201" spans="1:8" x14ac:dyDescent="0.35">
      <c r="A201" s="3" t="s">
        <v>696</v>
      </c>
      <c r="B201" s="3" t="s">
        <v>697</v>
      </c>
      <c r="C201" s="3" t="s">
        <v>270</v>
      </c>
      <c r="D201" s="3" t="s">
        <v>271</v>
      </c>
      <c r="E201" s="32">
        <v>866</v>
      </c>
      <c r="F201" s="32">
        <v>1825</v>
      </c>
      <c r="G201" s="32">
        <v>27100</v>
      </c>
      <c r="H201" s="32">
        <v>745</v>
      </c>
    </row>
    <row r="202" spans="1:8" x14ac:dyDescent="0.35">
      <c r="A202" s="3" t="s">
        <v>698</v>
      </c>
      <c r="B202" s="3" t="s">
        <v>699</v>
      </c>
      <c r="C202" s="3" t="s">
        <v>341</v>
      </c>
      <c r="D202" s="3" t="s">
        <v>342</v>
      </c>
      <c r="E202" s="32">
        <v>720</v>
      </c>
      <c r="F202" s="32">
        <v>893</v>
      </c>
      <c r="G202" s="32">
        <v>23990</v>
      </c>
      <c r="H202" s="32">
        <v>338</v>
      </c>
    </row>
    <row r="203" spans="1:8" x14ac:dyDescent="0.35">
      <c r="A203" s="3" t="s">
        <v>700</v>
      </c>
      <c r="B203" s="3" t="s">
        <v>701</v>
      </c>
      <c r="C203" s="3" t="s">
        <v>406</v>
      </c>
      <c r="D203" s="3" t="s">
        <v>407</v>
      </c>
      <c r="E203" s="32">
        <v>607</v>
      </c>
      <c r="F203" s="32">
        <v>311</v>
      </c>
      <c r="G203" s="32">
        <v>23060</v>
      </c>
      <c r="H203" s="32">
        <v>118</v>
      </c>
    </row>
    <row r="204" spans="1:8" x14ac:dyDescent="0.35">
      <c r="A204" s="3" t="s">
        <v>702</v>
      </c>
      <c r="B204" s="3" t="s">
        <v>703</v>
      </c>
      <c r="C204" s="3" t="s">
        <v>300</v>
      </c>
      <c r="D204" s="3" t="s">
        <v>301</v>
      </c>
      <c r="E204" s="32">
        <v>733</v>
      </c>
      <c r="F204" s="32">
        <v>1074</v>
      </c>
      <c r="G204" s="32">
        <v>24190</v>
      </c>
      <c r="H204" s="32">
        <v>407</v>
      </c>
    </row>
    <row r="205" spans="1:8" x14ac:dyDescent="0.35">
      <c r="A205" s="3" t="s">
        <v>704</v>
      </c>
      <c r="B205" s="3" t="s">
        <v>705</v>
      </c>
      <c r="C205" s="3" t="s">
        <v>292</v>
      </c>
      <c r="D205" s="3" t="s">
        <v>293</v>
      </c>
      <c r="E205" s="32">
        <v>1376</v>
      </c>
      <c r="F205" s="32">
        <v>8171</v>
      </c>
      <c r="G205" s="32">
        <v>20860</v>
      </c>
      <c r="H205" s="32">
        <v>3607</v>
      </c>
    </row>
    <row r="206" spans="1:8" x14ac:dyDescent="0.35">
      <c r="A206" s="3" t="s">
        <v>706</v>
      </c>
      <c r="B206" s="3" t="s">
        <v>707</v>
      </c>
      <c r="C206" s="3" t="s">
        <v>270</v>
      </c>
      <c r="D206" s="3" t="s">
        <v>271</v>
      </c>
      <c r="E206" s="32">
        <v>893</v>
      </c>
      <c r="F206" s="32">
        <v>1923</v>
      </c>
      <c r="G206" s="32">
        <v>25330</v>
      </c>
      <c r="H206" s="32">
        <v>843</v>
      </c>
    </row>
    <row r="207" spans="1:8" x14ac:dyDescent="0.35">
      <c r="A207" s="3" t="s">
        <v>708</v>
      </c>
      <c r="B207" s="3" t="s">
        <v>709</v>
      </c>
      <c r="C207" s="3" t="s">
        <v>292</v>
      </c>
      <c r="D207" s="3" t="s">
        <v>293</v>
      </c>
      <c r="E207" s="32">
        <v>1099</v>
      </c>
      <c r="F207" s="32">
        <v>1840</v>
      </c>
      <c r="G207" s="32">
        <v>24010</v>
      </c>
      <c r="H207" s="32">
        <v>727</v>
      </c>
    </row>
    <row r="208" spans="1:8" x14ac:dyDescent="0.35">
      <c r="A208" s="3" t="s">
        <v>710</v>
      </c>
      <c r="B208" s="3" t="s">
        <v>711</v>
      </c>
      <c r="C208" s="3" t="s">
        <v>280</v>
      </c>
      <c r="D208" s="3" t="s">
        <v>281</v>
      </c>
      <c r="E208" s="32">
        <v>1924</v>
      </c>
      <c r="F208" s="32">
        <v>272</v>
      </c>
      <c r="G208" s="32">
        <v>23020</v>
      </c>
      <c r="H208" s="32">
        <v>119</v>
      </c>
    </row>
    <row r="209" spans="1:8" x14ac:dyDescent="0.35">
      <c r="A209" s="3" t="s">
        <v>712</v>
      </c>
      <c r="B209" s="3" t="s">
        <v>713</v>
      </c>
      <c r="C209" s="3" t="s">
        <v>466</v>
      </c>
      <c r="D209" s="3" t="s">
        <v>467</v>
      </c>
      <c r="E209" s="32">
        <v>3321</v>
      </c>
      <c r="F209" s="32">
        <v>676</v>
      </c>
      <c r="G209" s="32">
        <v>22590</v>
      </c>
      <c r="H209" s="32">
        <v>279</v>
      </c>
    </row>
    <row r="210" spans="1:8" x14ac:dyDescent="0.35">
      <c r="A210" s="3" t="s">
        <v>714</v>
      </c>
      <c r="B210" s="3" t="s">
        <v>715</v>
      </c>
      <c r="C210" s="3" t="s">
        <v>628</v>
      </c>
      <c r="D210" s="3" t="s">
        <v>629</v>
      </c>
      <c r="E210" s="32">
        <v>1343</v>
      </c>
      <c r="F210" s="32">
        <v>397</v>
      </c>
      <c r="G210" s="32">
        <v>22760</v>
      </c>
      <c r="H210" s="32">
        <v>139</v>
      </c>
    </row>
    <row r="211" spans="1:8" x14ac:dyDescent="0.35">
      <c r="A211" s="3" t="s">
        <v>716</v>
      </c>
      <c r="B211" s="3" t="s">
        <v>717</v>
      </c>
      <c r="C211" s="3" t="s">
        <v>628</v>
      </c>
      <c r="D211" s="3" t="s">
        <v>629</v>
      </c>
      <c r="E211" s="32">
        <v>1686</v>
      </c>
      <c r="F211" s="32">
        <v>854</v>
      </c>
      <c r="G211" s="32">
        <v>23460</v>
      </c>
      <c r="H211" s="32">
        <v>328</v>
      </c>
    </row>
    <row r="212" spans="1:8" x14ac:dyDescent="0.35">
      <c r="A212" s="3" t="s">
        <v>718</v>
      </c>
      <c r="B212" s="3" t="s">
        <v>719</v>
      </c>
      <c r="C212" s="3" t="s">
        <v>492</v>
      </c>
      <c r="D212" s="3" t="s">
        <v>493</v>
      </c>
      <c r="E212" s="32">
        <v>779</v>
      </c>
      <c r="F212" s="32">
        <v>633</v>
      </c>
      <c r="G212" s="32">
        <v>26290</v>
      </c>
      <c r="H212" s="32">
        <v>221</v>
      </c>
    </row>
    <row r="213" spans="1:8" x14ac:dyDescent="0.35">
      <c r="A213" s="3" t="s">
        <v>720</v>
      </c>
      <c r="B213" s="3" t="s">
        <v>721</v>
      </c>
      <c r="C213" s="3" t="s">
        <v>628</v>
      </c>
      <c r="D213" s="3" t="s">
        <v>629</v>
      </c>
      <c r="E213" s="32">
        <v>1635</v>
      </c>
      <c r="F213" s="32">
        <v>3129</v>
      </c>
      <c r="G213" s="32">
        <v>22100</v>
      </c>
      <c r="H213" s="32">
        <v>1103</v>
      </c>
    </row>
    <row r="214" spans="1:8" x14ac:dyDescent="0.35">
      <c r="A214" s="3" t="s">
        <v>722</v>
      </c>
      <c r="B214" s="3" t="s">
        <v>723</v>
      </c>
      <c r="C214" s="3" t="s">
        <v>288</v>
      </c>
      <c r="D214" s="3" t="s">
        <v>289</v>
      </c>
      <c r="E214" s="32">
        <v>954</v>
      </c>
      <c r="F214" s="32">
        <v>826</v>
      </c>
      <c r="G214" s="32">
        <v>22770</v>
      </c>
      <c r="H214" s="32">
        <v>214</v>
      </c>
    </row>
    <row r="215" spans="1:8" x14ac:dyDescent="0.35">
      <c r="A215" s="3" t="s">
        <v>724</v>
      </c>
      <c r="B215" s="3" t="s">
        <v>725</v>
      </c>
      <c r="C215" s="3" t="s">
        <v>284</v>
      </c>
      <c r="D215" s="3" t="s">
        <v>285</v>
      </c>
      <c r="E215" s="32">
        <v>842</v>
      </c>
      <c r="F215" s="32">
        <v>1234</v>
      </c>
      <c r="G215" s="32">
        <v>27470</v>
      </c>
      <c r="H215" s="32">
        <v>430</v>
      </c>
    </row>
    <row r="216" spans="1:8" x14ac:dyDescent="0.35">
      <c r="A216" s="3" t="s">
        <v>726</v>
      </c>
      <c r="B216" s="3" t="s">
        <v>727</v>
      </c>
      <c r="C216" s="3" t="s">
        <v>284</v>
      </c>
      <c r="D216" s="3" t="s">
        <v>285</v>
      </c>
      <c r="E216" s="32">
        <v>858</v>
      </c>
      <c r="F216" s="32">
        <v>756</v>
      </c>
      <c r="G216" s="32">
        <v>26530</v>
      </c>
      <c r="H216" s="32">
        <v>271</v>
      </c>
    </row>
    <row r="217" spans="1:8" x14ac:dyDescent="0.35">
      <c r="A217" s="3" t="s">
        <v>728</v>
      </c>
      <c r="B217" s="3" t="s">
        <v>729</v>
      </c>
      <c r="C217" s="3" t="s">
        <v>292</v>
      </c>
      <c r="D217" s="3" t="s">
        <v>293</v>
      </c>
      <c r="E217" s="32">
        <v>928</v>
      </c>
      <c r="F217" s="32">
        <v>522</v>
      </c>
      <c r="G217" s="32">
        <v>26650</v>
      </c>
      <c r="H217" s="32">
        <v>125</v>
      </c>
    </row>
    <row r="218" spans="1:8" x14ac:dyDescent="0.35">
      <c r="A218" s="3" t="s">
        <v>115</v>
      </c>
      <c r="B218" s="3" t="s">
        <v>730</v>
      </c>
      <c r="C218" s="3" t="s">
        <v>341</v>
      </c>
      <c r="D218" s="3" t="s">
        <v>342</v>
      </c>
      <c r="E218" s="32">
        <v>793</v>
      </c>
      <c r="F218" s="32">
        <v>761</v>
      </c>
      <c r="G218" s="32">
        <v>25690</v>
      </c>
      <c r="H218" s="32">
        <v>301</v>
      </c>
    </row>
    <row r="219" spans="1:8" x14ac:dyDescent="0.35">
      <c r="A219" s="3" t="s">
        <v>731</v>
      </c>
      <c r="B219" s="3" t="s">
        <v>732</v>
      </c>
      <c r="C219" s="3" t="s">
        <v>288</v>
      </c>
      <c r="D219" s="3" t="s">
        <v>289</v>
      </c>
      <c r="E219" s="32">
        <v>696</v>
      </c>
      <c r="F219" s="32">
        <v>733</v>
      </c>
      <c r="G219" s="32">
        <v>23960</v>
      </c>
      <c r="H219" s="32">
        <v>242</v>
      </c>
    </row>
    <row r="220" spans="1:8" x14ac:dyDescent="0.35">
      <c r="A220" s="3" t="s">
        <v>733</v>
      </c>
      <c r="B220" s="3" t="s">
        <v>734</v>
      </c>
      <c r="C220" s="3" t="s">
        <v>300</v>
      </c>
      <c r="D220" s="3" t="s">
        <v>301</v>
      </c>
      <c r="E220" s="32">
        <v>826</v>
      </c>
      <c r="F220" s="32">
        <v>4346</v>
      </c>
      <c r="G220" s="32">
        <v>23910</v>
      </c>
      <c r="H220" s="32">
        <v>1823</v>
      </c>
    </row>
    <row r="221" spans="1:8" x14ac:dyDescent="0.35">
      <c r="A221" s="3" t="s">
        <v>735</v>
      </c>
      <c r="B221" s="3" t="s">
        <v>736</v>
      </c>
      <c r="C221" s="3" t="s">
        <v>341</v>
      </c>
      <c r="D221" s="3" t="s">
        <v>342</v>
      </c>
      <c r="E221" s="32">
        <v>681</v>
      </c>
      <c r="F221" s="32">
        <v>346</v>
      </c>
      <c r="G221" s="32">
        <v>23800</v>
      </c>
      <c r="H221" s="32">
        <v>123</v>
      </c>
    </row>
    <row r="222" spans="1:8" x14ac:dyDescent="0.35">
      <c r="A222" s="3" t="s">
        <v>737</v>
      </c>
      <c r="B222" s="3" t="s">
        <v>738</v>
      </c>
      <c r="C222" s="3" t="s">
        <v>406</v>
      </c>
      <c r="D222" s="3" t="s">
        <v>407</v>
      </c>
      <c r="E222" s="32">
        <v>706</v>
      </c>
      <c r="F222" s="32">
        <v>635</v>
      </c>
      <c r="G222" s="32">
        <v>20570</v>
      </c>
      <c r="H222" s="32">
        <v>189</v>
      </c>
    </row>
    <row r="223" spans="1:8" x14ac:dyDescent="0.35">
      <c r="A223" s="3" t="s">
        <v>739</v>
      </c>
      <c r="B223" s="3" t="s">
        <v>740</v>
      </c>
      <c r="C223" s="3" t="s">
        <v>280</v>
      </c>
      <c r="D223" s="3" t="s">
        <v>281</v>
      </c>
      <c r="E223" s="32">
        <v>1316</v>
      </c>
      <c r="F223" s="32">
        <v>211</v>
      </c>
      <c r="G223" s="32">
        <v>20660</v>
      </c>
      <c r="H223" s="32">
        <v>89</v>
      </c>
    </row>
    <row r="224" spans="1:8" x14ac:dyDescent="0.35">
      <c r="A224" s="3" t="s">
        <v>741</v>
      </c>
      <c r="B224" s="3" t="s">
        <v>742</v>
      </c>
      <c r="C224" s="3" t="s">
        <v>284</v>
      </c>
      <c r="D224" s="3" t="s">
        <v>285</v>
      </c>
      <c r="E224" s="32">
        <v>834</v>
      </c>
      <c r="F224" s="32">
        <v>539</v>
      </c>
      <c r="G224" s="32">
        <v>22240</v>
      </c>
      <c r="H224" s="32">
        <v>153</v>
      </c>
    </row>
    <row r="225" spans="1:8" x14ac:dyDescent="0.35">
      <c r="A225" s="3" t="s">
        <v>743</v>
      </c>
      <c r="B225" s="3" t="s">
        <v>744</v>
      </c>
      <c r="C225" s="3" t="s">
        <v>406</v>
      </c>
      <c r="D225" s="3" t="s">
        <v>407</v>
      </c>
      <c r="E225" s="32">
        <v>784</v>
      </c>
      <c r="F225" s="32">
        <v>345</v>
      </c>
      <c r="G225" s="32">
        <v>25300</v>
      </c>
      <c r="H225" s="32">
        <v>146</v>
      </c>
    </row>
    <row r="226" spans="1:8" x14ac:dyDescent="0.35">
      <c r="A226" s="3" t="s">
        <v>745</v>
      </c>
      <c r="B226" s="3" t="s">
        <v>746</v>
      </c>
      <c r="C226" s="3" t="s">
        <v>300</v>
      </c>
      <c r="D226" s="3" t="s">
        <v>301</v>
      </c>
      <c r="E226" s="32">
        <v>741</v>
      </c>
      <c r="F226" s="32">
        <v>463</v>
      </c>
      <c r="G226" s="32">
        <v>26060</v>
      </c>
      <c r="H226" s="32">
        <v>177</v>
      </c>
    </row>
    <row r="227" spans="1:8" x14ac:dyDescent="0.35">
      <c r="A227" s="3" t="s">
        <v>747</v>
      </c>
      <c r="B227" s="3" t="s">
        <v>748</v>
      </c>
      <c r="C227" s="3" t="s">
        <v>492</v>
      </c>
      <c r="D227" s="3" t="s">
        <v>493</v>
      </c>
      <c r="E227" s="32">
        <v>1290</v>
      </c>
      <c r="F227" s="32">
        <v>1369</v>
      </c>
      <c r="G227" s="32">
        <v>23520</v>
      </c>
      <c r="H227" s="32">
        <v>561</v>
      </c>
    </row>
    <row r="228" spans="1:8" x14ac:dyDescent="0.35">
      <c r="A228" s="3" t="s">
        <v>749</v>
      </c>
      <c r="B228" s="3" t="s">
        <v>750</v>
      </c>
      <c r="C228" s="3" t="s">
        <v>292</v>
      </c>
      <c r="D228" s="3" t="s">
        <v>293</v>
      </c>
      <c r="E228" s="32">
        <v>1302</v>
      </c>
      <c r="F228" s="32">
        <v>1950</v>
      </c>
      <c r="G228" s="32">
        <v>24230</v>
      </c>
      <c r="H228" s="32">
        <v>166</v>
      </c>
    </row>
    <row r="229" spans="1:8" x14ac:dyDescent="0.35">
      <c r="A229" s="3" t="s">
        <v>751</v>
      </c>
      <c r="B229" s="3" t="s">
        <v>752</v>
      </c>
      <c r="C229" s="3" t="s">
        <v>270</v>
      </c>
      <c r="D229" s="3" t="s">
        <v>271</v>
      </c>
      <c r="E229" s="32">
        <v>979</v>
      </c>
      <c r="F229" s="32">
        <v>777</v>
      </c>
      <c r="G229" s="32">
        <v>26830</v>
      </c>
      <c r="H229" s="32">
        <v>326</v>
      </c>
    </row>
    <row r="230" spans="1:8" x14ac:dyDescent="0.35">
      <c r="A230" s="3" t="s">
        <v>753</v>
      </c>
      <c r="B230" s="3" t="s">
        <v>754</v>
      </c>
      <c r="C230" s="3" t="s">
        <v>406</v>
      </c>
      <c r="D230" s="3" t="s">
        <v>407</v>
      </c>
      <c r="E230" s="32">
        <v>669</v>
      </c>
      <c r="F230" s="32">
        <v>1087</v>
      </c>
      <c r="G230" s="32">
        <v>23940</v>
      </c>
      <c r="H230" s="32">
        <v>392</v>
      </c>
    </row>
    <row r="231" spans="1:8" x14ac:dyDescent="0.35">
      <c r="A231" s="3" t="s">
        <v>755</v>
      </c>
      <c r="B231" s="3" t="s">
        <v>756</v>
      </c>
      <c r="C231" s="3" t="s">
        <v>288</v>
      </c>
      <c r="D231" s="3" t="s">
        <v>289</v>
      </c>
      <c r="E231" s="32">
        <v>752</v>
      </c>
      <c r="F231" s="32">
        <v>738</v>
      </c>
      <c r="G231" s="32">
        <v>26000</v>
      </c>
      <c r="H231" s="32">
        <v>282</v>
      </c>
    </row>
    <row r="232" spans="1:8" x14ac:dyDescent="0.35">
      <c r="A232" s="3" t="s">
        <v>757</v>
      </c>
      <c r="B232" s="3" t="s">
        <v>758</v>
      </c>
      <c r="C232" s="3" t="s">
        <v>353</v>
      </c>
      <c r="D232" s="3" t="s">
        <v>354</v>
      </c>
      <c r="E232" s="32">
        <v>1772</v>
      </c>
      <c r="F232" s="32">
        <v>1927</v>
      </c>
      <c r="G232" s="32">
        <v>21450</v>
      </c>
      <c r="H232" s="32">
        <v>318</v>
      </c>
    </row>
    <row r="233" spans="1:8" x14ac:dyDescent="0.35">
      <c r="A233" s="3" t="s">
        <v>759</v>
      </c>
      <c r="B233" s="3" t="s">
        <v>760</v>
      </c>
      <c r="C233" s="3" t="s">
        <v>300</v>
      </c>
      <c r="D233" s="3" t="s">
        <v>301</v>
      </c>
      <c r="E233" s="32">
        <v>1700</v>
      </c>
      <c r="F233" s="32">
        <v>842</v>
      </c>
      <c r="G233" s="32">
        <v>26330</v>
      </c>
      <c r="H233" s="32">
        <v>319</v>
      </c>
    </row>
    <row r="234" spans="1:8" x14ac:dyDescent="0.35">
      <c r="A234" s="3" t="s">
        <v>761</v>
      </c>
      <c r="B234" s="3" t="s">
        <v>762</v>
      </c>
      <c r="C234" s="3" t="s">
        <v>288</v>
      </c>
      <c r="D234" s="3" t="s">
        <v>289</v>
      </c>
      <c r="E234" s="32">
        <v>1244</v>
      </c>
      <c r="F234" s="32">
        <v>1257</v>
      </c>
      <c r="G234" s="32">
        <v>23170</v>
      </c>
      <c r="H234" s="32">
        <v>531</v>
      </c>
    </row>
    <row r="235" spans="1:8" x14ac:dyDescent="0.35">
      <c r="A235" s="3" t="s">
        <v>763</v>
      </c>
      <c r="B235" s="3" t="s">
        <v>764</v>
      </c>
      <c r="C235" s="3" t="s">
        <v>318</v>
      </c>
      <c r="D235" s="3" t="s">
        <v>319</v>
      </c>
      <c r="E235" s="32">
        <v>769</v>
      </c>
      <c r="F235" s="32">
        <v>143</v>
      </c>
      <c r="G235" s="32">
        <v>22750</v>
      </c>
      <c r="H235" s="32">
        <v>55</v>
      </c>
    </row>
    <row r="236" spans="1:8" x14ac:dyDescent="0.35">
      <c r="A236" s="3" t="s">
        <v>765</v>
      </c>
      <c r="B236" s="3" t="s">
        <v>766</v>
      </c>
      <c r="C236" s="3" t="s">
        <v>492</v>
      </c>
      <c r="D236" s="3" t="s">
        <v>493</v>
      </c>
      <c r="E236" s="32">
        <v>1472</v>
      </c>
      <c r="F236" s="32">
        <v>888</v>
      </c>
      <c r="G236" s="32">
        <v>22980</v>
      </c>
      <c r="H236" s="32">
        <v>325</v>
      </c>
    </row>
    <row r="237" spans="1:8" x14ac:dyDescent="0.35">
      <c r="A237" s="3" t="s">
        <v>767</v>
      </c>
      <c r="B237" s="3" t="s">
        <v>768</v>
      </c>
      <c r="C237" s="3" t="s">
        <v>270</v>
      </c>
      <c r="D237" s="3" t="s">
        <v>271</v>
      </c>
      <c r="E237" s="32">
        <v>719</v>
      </c>
      <c r="F237" s="32">
        <v>222</v>
      </c>
      <c r="G237" s="32">
        <v>20370</v>
      </c>
      <c r="H237" s="32">
        <v>71</v>
      </c>
    </row>
    <row r="238" spans="1:8" x14ac:dyDescent="0.35">
      <c r="A238" s="3" t="s">
        <v>769</v>
      </c>
      <c r="B238" s="3" t="s">
        <v>770</v>
      </c>
      <c r="C238" s="3" t="s">
        <v>466</v>
      </c>
      <c r="D238" s="3" t="s">
        <v>467</v>
      </c>
      <c r="E238" s="32">
        <v>1654</v>
      </c>
      <c r="F238" s="32">
        <v>1124</v>
      </c>
      <c r="G238" s="32">
        <v>26270</v>
      </c>
      <c r="H238" s="32">
        <v>465</v>
      </c>
    </row>
    <row r="239" spans="1:8" x14ac:dyDescent="0.35">
      <c r="A239" s="3" t="s">
        <v>771</v>
      </c>
      <c r="B239" s="3" t="s">
        <v>772</v>
      </c>
      <c r="C239" s="3" t="s">
        <v>353</v>
      </c>
      <c r="D239" s="3" t="s">
        <v>354</v>
      </c>
      <c r="E239" s="32">
        <v>1290</v>
      </c>
      <c r="F239" s="32">
        <v>2693</v>
      </c>
      <c r="G239" s="32">
        <v>24010</v>
      </c>
      <c r="H239" s="32">
        <v>1037</v>
      </c>
    </row>
    <row r="240" spans="1:8" x14ac:dyDescent="0.35">
      <c r="A240" s="3" t="s">
        <v>773</v>
      </c>
      <c r="B240" s="3" t="s">
        <v>774</v>
      </c>
      <c r="C240" s="3" t="s">
        <v>284</v>
      </c>
      <c r="D240" s="3" t="s">
        <v>285</v>
      </c>
      <c r="E240" s="32">
        <v>1150</v>
      </c>
      <c r="F240" s="32">
        <v>1267</v>
      </c>
      <c r="G240" s="32">
        <v>22080</v>
      </c>
      <c r="H240" s="32">
        <v>492</v>
      </c>
    </row>
    <row r="241" spans="1:8" x14ac:dyDescent="0.35">
      <c r="A241" s="3" t="s">
        <v>775</v>
      </c>
      <c r="B241" s="3" t="s">
        <v>776</v>
      </c>
      <c r="C241" s="3" t="s">
        <v>270</v>
      </c>
      <c r="D241" s="3" t="s">
        <v>271</v>
      </c>
      <c r="E241" s="32">
        <v>917</v>
      </c>
      <c r="F241" s="32">
        <v>2062</v>
      </c>
      <c r="G241" s="32">
        <v>28180</v>
      </c>
      <c r="H241" s="32">
        <v>794</v>
      </c>
    </row>
    <row r="242" spans="1:8" x14ac:dyDescent="0.35">
      <c r="A242" s="3" t="s">
        <v>777</v>
      </c>
      <c r="B242" s="3" t="s">
        <v>778</v>
      </c>
      <c r="C242" s="3" t="s">
        <v>288</v>
      </c>
      <c r="D242" s="3" t="s">
        <v>289</v>
      </c>
      <c r="E242" s="32">
        <v>766</v>
      </c>
      <c r="F242" s="32">
        <v>338</v>
      </c>
      <c r="G242" s="32">
        <v>24430</v>
      </c>
      <c r="H242" s="32">
        <v>127</v>
      </c>
    </row>
    <row r="243" spans="1:8" x14ac:dyDescent="0.35">
      <c r="A243" s="3" t="s">
        <v>779</v>
      </c>
      <c r="B243" s="3" t="s">
        <v>780</v>
      </c>
      <c r="C243" s="3" t="s">
        <v>270</v>
      </c>
      <c r="D243" s="3" t="s">
        <v>271</v>
      </c>
      <c r="E243" s="32">
        <v>764</v>
      </c>
      <c r="F243" s="32">
        <v>501</v>
      </c>
      <c r="G243" s="32">
        <v>24790</v>
      </c>
      <c r="H243" s="32">
        <v>187</v>
      </c>
    </row>
    <row r="244" spans="1:8" x14ac:dyDescent="0.35">
      <c r="A244" s="3" t="s">
        <v>781</v>
      </c>
      <c r="B244" s="3" t="s">
        <v>782</v>
      </c>
      <c r="C244" s="3" t="s">
        <v>353</v>
      </c>
      <c r="D244" s="3" t="s">
        <v>354</v>
      </c>
      <c r="E244" s="32">
        <v>1656</v>
      </c>
      <c r="F244" s="32">
        <v>8114</v>
      </c>
      <c r="G244" s="32">
        <v>21650</v>
      </c>
      <c r="H244" s="32">
        <v>964</v>
      </c>
    </row>
    <row r="245" spans="1:8" x14ac:dyDescent="0.35">
      <c r="A245" s="3" t="s">
        <v>783</v>
      </c>
      <c r="B245" s="3" t="s">
        <v>784</v>
      </c>
      <c r="C245" s="3" t="s">
        <v>288</v>
      </c>
      <c r="D245" s="3" t="s">
        <v>289</v>
      </c>
      <c r="E245" s="32">
        <v>1650</v>
      </c>
      <c r="F245" s="32">
        <v>630</v>
      </c>
      <c r="G245" s="32">
        <v>24550</v>
      </c>
      <c r="H245" s="32">
        <v>241</v>
      </c>
    </row>
    <row r="246" spans="1:8" x14ac:dyDescent="0.35">
      <c r="A246" s="3" t="s">
        <v>785</v>
      </c>
      <c r="B246" s="3" t="s">
        <v>786</v>
      </c>
      <c r="C246" s="3" t="s">
        <v>288</v>
      </c>
      <c r="D246" s="3" t="s">
        <v>289</v>
      </c>
      <c r="E246" s="32">
        <v>1272</v>
      </c>
      <c r="F246" s="32">
        <v>943</v>
      </c>
      <c r="G246" s="32">
        <v>24400</v>
      </c>
      <c r="H246" s="32">
        <v>413</v>
      </c>
    </row>
    <row r="247" spans="1:8" x14ac:dyDescent="0.35">
      <c r="A247" s="3" t="s">
        <v>787</v>
      </c>
      <c r="B247" s="3" t="s">
        <v>788</v>
      </c>
      <c r="C247" s="3" t="s">
        <v>341</v>
      </c>
      <c r="D247" s="3" t="s">
        <v>342</v>
      </c>
      <c r="E247" s="32">
        <v>740</v>
      </c>
      <c r="F247" s="32">
        <v>360</v>
      </c>
      <c r="G247" s="32">
        <v>24290</v>
      </c>
      <c r="H247" s="32">
        <v>130</v>
      </c>
    </row>
    <row r="248" spans="1:8" x14ac:dyDescent="0.35">
      <c r="A248" s="3" t="s">
        <v>789</v>
      </c>
      <c r="B248" s="3" t="s">
        <v>790</v>
      </c>
      <c r="C248" s="3" t="s">
        <v>284</v>
      </c>
      <c r="D248" s="3" t="s">
        <v>285</v>
      </c>
      <c r="E248" s="32">
        <v>1056</v>
      </c>
      <c r="F248" s="32">
        <v>3257</v>
      </c>
      <c r="G248" s="32">
        <v>29250</v>
      </c>
      <c r="H248" s="32">
        <v>1331</v>
      </c>
    </row>
    <row r="249" spans="1:8" x14ac:dyDescent="0.35">
      <c r="A249" s="3" t="s">
        <v>791</v>
      </c>
      <c r="B249" s="3" t="s">
        <v>792</v>
      </c>
      <c r="C249" s="3" t="s">
        <v>284</v>
      </c>
      <c r="D249" s="3" t="s">
        <v>285</v>
      </c>
      <c r="E249" s="32">
        <v>958</v>
      </c>
      <c r="F249" s="32">
        <v>849</v>
      </c>
      <c r="G249" s="32">
        <v>27130</v>
      </c>
      <c r="H249" s="32">
        <v>329</v>
      </c>
    </row>
    <row r="250" spans="1:8" x14ac:dyDescent="0.35">
      <c r="A250" s="3" t="s">
        <v>793</v>
      </c>
      <c r="B250" s="3" t="s">
        <v>794</v>
      </c>
      <c r="C250" s="3" t="s">
        <v>288</v>
      </c>
      <c r="D250" s="3" t="s">
        <v>289</v>
      </c>
      <c r="E250" s="32">
        <v>1489</v>
      </c>
      <c r="F250" s="32">
        <v>7585</v>
      </c>
      <c r="G250" s="32">
        <v>21160</v>
      </c>
      <c r="H250" s="32">
        <v>3319</v>
      </c>
    </row>
    <row r="251" spans="1:8" x14ac:dyDescent="0.35">
      <c r="A251" s="3" t="s">
        <v>795</v>
      </c>
      <c r="B251" s="3" t="s">
        <v>796</v>
      </c>
      <c r="C251" s="3" t="s">
        <v>314</v>
      </c>
      <c r="D251" s="3" t="s">
        <v>315</v>
      </c>
      <c r="E251" s="32">
        <v>1550</v>
      </c>
      <c r="F251" s="32">
        <v>5699</v>
      </c>
      <c r="G251" s="32">
        <v>23750</v>
      </c>
      <c r="H251" s="32">
        <v>978</v>
      </c>
    </row>
    <row r="252" spans="1:8" x14ac:dyDescent="0.35">
      <c r="A252" s="3" t="s">
        <v>797</v>
      </c>
      <c r="B252" s="3" t="s">
        <v>798</v>
      </c>
      <c r="C252" s="3" t="s">
        <v>280</v>
      </c>
      <c r="D252" s="3" t="s">
        <v>281</v>
      </c>
      <c r="E252" s="32">
        <v>983</v>
      </c>
      <c r="F252" s="32">
        <v>2128</v>
      </c>
      <c r="G252" s="32">
        <v>21090</v>
      </c>
      <c r="H252" s="32">
        <v>859</v>
      </c>
    </row>
    <row r="253" spans="1:8" x14ac:dyDescent="0.35">
      <c r="A253" s="3" t="s">
        <v>799</v>
      </c>
      <c r="B253" s="3" t="s">
        <v>800</v>
      </c>
      <c r="C253" s="3" t="s">
        <v>353</v>
      </c>
      <c r="D253" s="3" t="s">
        <v>354</v>
      </c>
      <c r="E253" s="32">
        <v>1975</v>
      </c>
      <c r="F253" s="32">
        <v>7469</v>
      </c>
      <c r="G253" s="32">
        <v>25150</v>
      </c>
      <c r="H253" s="32">
        <v>689</v>
      </c>
    </row>
    <row r="254" spans="1:8" x14ac:dyDescent="0.35">
      <c r="A254" s="3" t="s">
        <v>801</v>
      </c>
      <c r="B254" s="3" t="s">
        <v>802</v>
      </c>
      <c r="C254" s="3" t="s">
        <v>300</v>
      </c>
      <c r="D254" s="3" t="s">
        <v>301</v>
      </c>
      <c r="E254" s="32">
        <v>1253</v>
      </c>
      <c r="F254" s="32">
        <v>4325</v>
      </c>
      <c r="G254" s="32">
        <v>22420</v>
      </c>
      <c r="H254" s="32">
        <v>1839</v>
      </c>
    </row>
    <row r="255" spans="1:8" x14ac:dyDescent="0.35">
      <c r="A255" s="3" t="s">
        <v>803</v>
      </c>
      <c r="B255" s="3" t="s">
        <v>804</v>
      </c>
      <c r="C255" s="3" t="s">
        <v>628</v>
      </c>
      <c r="D255" s="3" t="s">
        <v>629</v>
      </c>
      <c r="E255" s="32">
        <v>1428</v>
      </c>
      <c r="F255" s="32">
        <v>4167</v>
      </c>
      <c r="G255" s="32">
        <v>23870</v>
      </c>
      <c r="H255" s="32">
        <v>500</v>
      </c>
    </row>
    <row r="256" spans="1:8" x14ac:dyDescent="0.35">
      <c r="A256" s="3" t="s">
        <v>805</v>
      </c>
      <c r="B256" s="3" t="s">
        <v>806</v>
      </c>
      <c r="C256" s="3" t="s">
        <v>628</v>
      </c>
      <c r="D256" s="3" t="s">
        <v>629</v>
      </c>
      <c r="E256" s="32">
        <v>1194</v>
      </c>
      <c r="F256" s="32">
        <v>2501</v>
      </c>
      <c r="G256" s="32">
        <v>22550</v>
      </c>
      <c r="H256" s="32">
        <v>146</v>
      </c>
    </row>
    <row r="257" spans="1:8" x14ac:dyDescent="0.35">
      <c r="A257" s="3" t="s">
        <v>807</v>
      </c>
      <c r="B257" s="3" t="s">
        <v>808</v>
      </c>
      <c r="C257" s="3" t="s">
        <v>288</v>
      </c>
      <c r="D257" s="3" t="s">
        <v>289</v>
      </c>
      <c r="E257" s="32">
        <v>1506</v>
      </c>
      <c r="F257" s="32">
        <v>626</v>
      </c>
      <c r="G257" s="32">
        <v>23800</v>
      </c>
      <c r="H257" s="32">
        <v>280</v>
      </c>
    </row>
    <row r="258" spans="1:8" x14ac:dyDescent="0.35">
      <c r="A258" s="3" t="s">
        <v>809</v>
      </c>
      <c r="B258" s="3" t="s">
        <v>810</v>
      </c>
      <c r="C258" s="3" t="s">
        <v>318</v>
      </c>
      <c r="D258" s="3" t="s">
        <v>319</v>
      </c>
      <c r="E258" s="32">
        <v>808</v>
      </c>
      <c r="F258" s="32">
        <v>316</v>
      </c>
      <c r="G258" s="32">
        <v>23740</v>
      </c>
      <c r="H258" s="32">
        <v>136</v>
      </c>
    </row>
    <row r="259" spans="1:8" x14ac:dyDescent="0.35">
      <c r="A259" s="3" t="s">
        <v>811</v>
      </c>
      <c r="B259" s="3" t="s">
        <v>812</v>
      </c>
      <c r="C259" s="3" t="s">
        <v>270</v>
      </c>
      <c r="D259" s="3" t="s">
        <v>271</v>
      </c>
      <c r="E259" s="32">
        <v>848</v>
      </c>
      <c r="F259" s="32">
        <v>502</v>
      </c>
      <c r="G259" s="32">
        <v>28400</v>
      </c>
      <c r="H259" s="32">
        <v>240</v>
      </c>
    </row>
    <row r="260" spans="1:8" x14ac:dyDescent="0.35">
      <c r="A260" s="3" t="s">
        <v>813</v>
      </c>
      <c r="B260" s="3" t="s">
        <v>814</v>
      </c>
      <c r="C260" s="3" t="s">
        <v>288</v>
      </c>
      <c r="D260" s="3" t="s">
        <v>289</v>
      </c>
      <c r="E260" s="32">
        <v>827</v>
      </c>
      <c r="F260" s="32">
        <v>981</v>
      </c>
      <c r="G260" s="32">
        <v>25620</v>
      </c>
      <c r="H260" s="32">
        <v>399</v>
      </c>
    </row>
    <row r="261" spans="1:8" x14ac:dyDescent="0.35">
      <c r="A261" s="3" t="s">
        <v>815</v>
      </c>
      <c r="B261" s="3" t="s">
        <v>816</v>
      </c>
      <c r="C261" s="3" t="s">
        <v>341</v>
      </c>
      <c r="D261" s="3" t="s">
        <v>342</v>
      </c>
      <c r="E261" s="32">
        <v>717</v>
      </c>
      <c r="F261" s="32">
        <v>255</v>
      </c>
      <c r="G261" s="32">
        <v>22010</v>
      </c>
      <c r="H261" s="32">
        <v>96</v>
      </c>
    </row>
    <row r="262" spans="1:8" x14ac:dyDescent="0.35">
      <c r="A262" s="3" t="s">
        <v>817</v>
      </c>
      <c r="B262" s="3" t="s">
        <v>818</v>
      </c>
      <c r="C262" s="3" t="s">
        <v>300</v>
      </c>
      <c r="D262" s="3" t="s">
        <v>301</v>
      </c>
      <c r="E262" s="32">
        <v>801</v>
      </c>
      <c r="F262" s="32">
        <v>275</v>
      </c>
      <c r="G262" s="32">
        <v>28650</v>
      </c>
      <c r="H262" s="32">
        <v>106</v>
      </c>
    </row>
    <row r="263" spans="1:8" x14ac:dyDescent="0.35">
      <c r="A263" s="3" t="s">
        <v>819</v>
      </c>
      <c r="B263" s="3" t="s">
        <v>820</v>
      </c>
      <c r="C263" s="3" t="s">
        <v>300</v>
      </c>
      <c r="D263" s="3" t="s">
        <v>301</v>
      </c>
      <c r="E263" s="32">
        <v>757</v>
      </c>
      <c r="F263" s="32">
        <v>489</v>
      </c>
      <c r="G263" s="32">
        <v>23480</v>
      </c>
      <c r="H263" s="32">
        <v>183</v>
      </c>
    </row>
    <row r="264" spans="1:8" x14ac:dyDescent="0.35">
      <c r="A264" s="3" t="s">
        <v>821</v>
      </c>
      <c r="B264" s="3" t="s">
        <v>822</v>
      </c>
      <c r="C264" s="3" t="s">
        <v>300</v>
      </c>
      <c r="D264" s="3" t="s">
        <v>301</v>
      </c>
      <c r="E264" s="32">
        <v>873</v>
      </c>
      <c r="F264" s="32">
        <v>301</v>
      </c>
      <c r="G264" s="32">
        <v>25460</v>
      </c>
      <c r="H264" s="32">
        <v>130</v>
      </c>
    </row>
    <row r="265" spans="1:8" x14ac:dyDescent="0.35">
      <c r="A265" s="3" t="s">
        <v>823</v>
      </c>
      <c r="B265" s="3" t="s">
        <v>824</v>
      </c>
      <c r="C265" s="3" t="s">
        <v>288</v>
      </c>
      <c r="D265" s="3" t="s">
        <v>289</v>
      </c>
      <c r="E265" s="32">
        <v>881</v>
      </c>
      <c r="F265" s="32">
        <v>2030</v>
      </c>
      <c r="G265" s="32">
        <v>23020</v>
      </c>
      <c r="H265" s="32">
        <v>321</v>
      </c>
    </row>
    <row r="266" spans="1:8" x14ac:dyDescent="0.35">
      <c r="A266" s="3" t="s">
        <v>825</v>
      </c>
      <c r="B266" s="3" t="s">
        <v>826</v>
      </c>
      <c r="C266" s="3" t="s">
        <v>292</v>
      </c>
      <c r="D266" s="3" t="s">
        <v>293</v>
      </c>
      <c r="E266" s="32">
        <v>1281</v>
      </c>
      <c r="F266" s="32">
        <v>2673</v>
      </c>
      <c r="G266" s="32">
        <v>24300</v>
      </c>
      <c r="H266" s="32">
        <v>119</v>
      </c>
    </row>
    <row r="267" spans="1:8" x14ac:dyDescent="0.35">
      <c r="A267" s="3" t="s">
        <v>827</v>
      </c>
      <c r="B267" s="3" t="s">
        <v>828</v>
      </c>
      <c r="C267" s="3" t="s">
        <v>292</v>
      </c>
      <c r="D267" s="3" t="s">
        <v>293</v>
      </c>
      <c r="E267" s="32">
        <v>1771</v>
      </c>
      <c r="F267" s="32">
        <v>902</v>
      </c>
      <c r="G267" s="32">
        <v>24000</v>
      </c>
      <c r="H267" s="32">
        <v>376</v>
      </c>
    </row>
    <row r="268" spans="1:8" x14ac:dyDescent="0.35">
      <c r="A268" s="3" t="s">
        <v>829</v>
      </c>
      <c r="B268" s="3" t="s">
        <v>830</v>
      </c>
      <c r="C268" s="3" t="s">
        <v>314</v>
      </c>
      <c r="D268" s="3" t="s">
        <v>315</v>
      </c>
      <c r="E268" s="32">
        <v>1107</v>
      </c>
      <c r="F268" s="32">
        <v>1749</v>
      </c>
      <c r="G268" s="32">
        <v>25530</v>
      </c>
      <c r="H268" s="32">
        <v>242</v>
      </c>
    </row>
    <row r="269" spans="1:8" x14ac:dyDescent="0.35">
      <c r="A269" s="3" t="s">
        <v>831</v>
      </c>
      <c r="B269" s="3" t="s">
        <v>832</v>
      </c>
      <c r="C269" s="3" t="s">
        <v>353</v>
      </c>
      <c r="D269" s="3" t="s">
        <v>354</v>
      </c>
      <c r="E269" s="32">
        <v>2506</v>
      </c>
      <c r="F269" s="32">
        <v>566</v>
      </c>
      <c r="G269" s="32">
        <v>24400</v>
      </c>
      <c r="H269" s="32">
        <v>156</v>
      </c>
    </row>
    <row r="270" spans="1:8" x14ac:dyDescent="0.35">
      <c r="A270" s="3" t="s">
        <v>833</v>
      </c>
      <c r="B270" s="3" t="s">
        <v>834</v>
      </c>
      <c r="C270" s="3" t="s">
        <v>300</v>
      </c>
      <c r="D270" s="3" t="s">
        <v>301</v>
      </c>
      <c r="E270" s="32">
        <v>808</v>
      </c>
      <c r="F270" s="32">
        <v>210</v>
      </c>
      <c r="G270" s="32">
        <v>29090</v>
      </c>
      <c r="H270" s="32">
        <v>77</v>
      </c>
    </row>
    <row r="271" spans="1:8" x14ac:dyDescent="0.35">
      <c r="A271" s="3" t="s">
        <v>835</v>
      </c>
      <c r="B271" s="3" t="s">
        <v>836</v>
      </c>
      <c r="C271" s="3" t="s">
        <v>270</v>
      </c>
      <c r="D271" s="3" t="s">
        <v>271</v>
      </c>
      <c r="E271" s="32">
        <v>931</v>
      </c>
      <c r="F271" s="32">
        <v>2174</v>
      </c>
      <c r="G271" s="32">
        <v>27400</v>
      </c>
      <c r="H271" s="32">
        <v>898</v>
      </c>
    </row>
    <row r="272" spans="1:8" x14ac:dyDescent="0.35">
      <c r="A272" s="3" t="s">
        <v>837</v>
      </c>
      <c r="B272" s="3" t="s">
        <v>838</v>
      </c>
      <c r="C272" s="3" t="s">
        <v>284</v>
      </c>
      <c r="D272" s="3" t="s">
        <v>285</v>
      </c>
      <c r="E272" s="32">
        <v>910</v>
      </c>
      <c r="F272" s="32">
        <v>426</v>
      </c>
      <c r="G272" s="32">
        <v>20260</v>
      </c>
      <c r="H272" s="32">
        <v>174</v>
      </c>
    </row>
    <row r="273" spans="1:8" x14ac:dyDescent="0.35">
      <c r="A273" s="3" t="s">
        <v>839</v>
      </c>
      <c r="B273" s="3" t="s">
        <v>840</v>
      </c>
      <c r="C273" s="3" t="s">
        <v>284</v>
      </c>
      <c r="D273" s="3" t="s">
        <v>285</v>
      </c>
      <c r="E273" s="32">
        <v>1000</v>
      </c>
      <c r="F273" s="32">
        <v>2366</v>
      </c>
      <c r="G273" s="32">
        <v>26500</v>
      </c>
      <c r="H273" s="32">
        <v>941</v>
      </c>
    </row>
    <row r="274" spans="1:8" x14ac:dyDescent="0.35">
      <c r="A274" s="3" t="s">
        <v>841</v>
      </c>
      <c r="B274" s="3" t="s">
        <v>842</v>
      </c>
      <c r="C274" s="3" t="s">
        <v>284</v>
      </c>
      <c r="D274" s="3" t="s">
        <v>285</v>
      </c>
      <c r="E274" s="32">
        <v>1534</v>
      </c>
      <c r="F274" s="32">
        <v>1966</v>
      </c>
      <c r="G274" s="32">
        <v>26300</v>
      </c>
      <c r="H274" s="32">
        <v>723</v>
      </c>
    </row>
    <row r="275" spans="1:8" x14ac:dyDescent="0.35">
      <c r="A275" s="3" t="s">
        <v>843</v>
      </c>
      <c r="B275" s="3" t="s">
        <v>844</v>
      </c>
      <c r="C275" s="3" t="s">
        <v>341</v>
      </c>
      <c r="D275" s="3" t="s">
        <v>342</v>
      </c>
      <c r="E275" s="32">
        <v>981</v>
      </c>
      <c r="F275" s="32">
        <v>3139</v>
      </c>
      <c r="G275" s="32">
        <v>21430</v>
      </c>
      <c r="H275" s="32">
        <v>1435</v>
      </c>
    </row>
  </sheetData>
  <sheetProtection formatCells="0" formatColumns="0" formatRows="0" autoFilter="0"/>
  <mergeCells count="1">
    <mergeCell ref="AI2:AJ2"/>
  </mergeCells>
  <dataValidations disablePrompts="1" count="2">
    <dataValidation type="list" allowBlank="1" showInputMessage="1" showErrorMessage="1" sqref="R10 X10:Y10 K10" xr:uid="{CFEBFA73-629D-478E-8A20-967F4AEC7B78}">
      <formula1>L_NOMCOM</formula1>
    </dataValidation>
    <dataValidation type="list" allowBlank="1" showInputMessage="1" showErrorMessage="1" sqref="A3:A275" xr:uid="{FA3DB71B-4DB6-40F7-9C11-CE9772DB7246}">
      <formula1>$A$3:$A$275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75"/>
  <sheetViews>
    <sheetView topLeftCell="V1" zoomScaleNormal="100" workbookViewId="0">
      <selection activeCell="AL28" sqref="AL28"/>
    </sheetView>
  </sheetViews>
  <sheetFormatPr baseColWidth="10" defaultColWidth="11.453125" defaultRowHeight="14.5" x14ac:dyDescent="0.35"/>
  <cols>
    <col min="1" max="1" width="19.81640625" style="3" customWidth="1"/>
    <col min="2" max="2" width="11.453125" style="3"/>
    <col min="3" max="3" width="26.453125" style="3" customWidth="1"/>
    <col min="4" max="4" width="11.453125" style="3"/>
    <col min="5" max="5" width="11.7265625" style="32" bestFit="1" customWidth="1"/>
    <col min="6" max="6" width="13.81640625" style="32" bestFit="1" customWidth="1"/>
    <col min="7" max="8" width="12.81640625" style="32" bestFit="1" customWidth="1"/>
    <col min="10" max="10" width="43.7265625" style="3" customWidth="1"/>
    <col min="11" max="11" width="11.453125" style="3"/>
    <col min="12" max="13" width="11.54296875" style="32" customWidth="1"/>
    <col min="14" max="14" width="12.81640625" style="32" bestFit="1" customWidth="1"/>
    <col min="15" max="15" width="13.81640625" style="32" bestFit="1" customWidth="1"/>
    <col min="17" max="17" width="26.453125" style="41" customWidth="1"/>
    <col min="18" max="21" width="11.453125" style="4"/>
    <col min="23" max="23" width="26.453125" style="4" customWidth="1"/>
    <col min="24" max="24" width="13.7265625" style="4" customWidth="1"/>
    <col min="25" max="25" width="18" style="4" customWidth="1"/>
    <col min="27" max="27" width="19.26953125" customWidth="1"/>
    <col min="29" max="29" width="25.26953125" customWidth="1"/>
    <col min="31" max="31" width="15" customWidth="1"/>
    <col min="34" max="34" width="10.453125" customWidth="1"/>
    <col min="35" max="35" width="5.26953125" customWidth="1"/>
    <col min="36" max="36" width="10.1796875" customWidth="1"/>
    <col min="37" max="38" width="10.453125" customWidth="1"/>
  </cols>
  <sheetData>
    <row r="1" spans="1:42" s="20" customFormat="1" x14ac:dyDescent="0.35">
      <c r="A1" s="22" t="s">
        <v>77</v>
      </c>
      <c r="B1" s="22"/>
      <c r="C1" s="22"/>
      <c r="D1" s="22"/>
      <c r="E1" s="30"/>
      <c r="F1" s="30"/>
      <c r="G1" s="30"/>
      <c r="H1" s="30"/>
      <c r="J1" s="22" t="s">
        <v>78</v>
      </c>
      <c r="K1" s="22"/>
      <c r="L1" s="30"/>
      <c r="M1" s="30"/>
      <c r="N1" s="30"/>
      <c r="O1" s="30"/>
      <c r="Q1" s="39" t="s">
        <v>79</v>
      </c>
      <c r="R1" s="23"/>
      <c r="S1" s="23"/>
      <c r="T1" s="23"/>
      <c r="U1" s="23"/>
      <c r="W1" s="23" t="s">
        <v>80</v>
      </c>
      <c r="X1" s="23"/>
      <c r="Y1" s="23"/>
    </row>
    <row r="2" spans="1:42" s="9" customFormat="1" ht="72.5" x14ac:dyDescent="0.35">
      <c r="A2" s="24" t="s">
        <v>6</v>
      </c>
      <c r="B2" s="24" t="s">
        <v>10</v>
      </c>
      <c r="C2" s="24" t="s">
        <v>12</v>
      </c>
      <c r="D2" s="24" t="s">
        <v>14</v>
      </c>
      <c r="E2" s="31" t="s">
        <v>16</v>
      </c>
      <c r="F2" s="31" t="s">
        <v>21</v>
      </c>
      <c r="G2" s="31" t="s">
        <v>22</v>
      </c>
      <c r="H2" s="31" t="s">
        <v>26</v>
      </c>
      <c r="J2" s="24" t="s">
        <v>12</v>
      </c>
      <c r="K2" s="24" t="s">
        <v>14</v>
      </c>
      <c r="L2" s="31" t="s">
        <v>16</v>
      </c>
      <c r="M2" s="31" t="s">
        <v>21</v>
      </c>
      <c r="N2" s="31" t="s">
        <v>22</v>
      </c>
      <c r="O2" s="31" t="s">
        <v>26</v>
      </c>
      <c r="Q2" s="40" t="s">
        <v>81</v>
      </c>
      <c r="R2" s="25" t="s">
        <v>82</v>
      </c>
      <c r="S2" s="25" t="s">
        <v>16</v>
      </c>
      <c r="T2" s="25" t="s">
        <v>21</v>
      </c>
      <c r="U2" s="25" t="s">
        <v>28</v>
      </c>
      <c r="W2" s="25" t="s">
        <v>83</v>
      </c>
      <c r="X2" s="25" t="s">
        <v>84</v>
      </c>
      <c r="Y2" s="25" t="s">
        <v>85</v>
      </c>
      <c r="AA2" s="26" t="s">
        <v>86</v>
      </c>
      <c r="AC2" s="26" t="s">
        <v>87</v>
      </c>
      <c r="AE2" s="26" t="s">
        <v>88</v>
      </c>
      <c r="AG2" s="26" t="s">
        <v>89</v>
      </c>
      <c r="AH2" s="26" t="s">
        <v>90</v>
      </c>
      <c r="AI2" s="324" t="s">
        <v>91</v>
      </c>
      <c r="AJ2" s="325"/>
      <c r="AK2" s="26" t="s">
        <v>92</v>
      </c>
      <c r="AL2" s="26" t="s">
        <v>93</v>
      </c>
      <c r="AN2"/>
      <c r="AO2"/>
      <c r="AP2"/>
    </row>
    <row r="3" spans="1:42" x14ac:dyDescent="0.35">
      <c r="A3" s="3" t="s">
        <v>264</v>
      </c>
      <c r="B3" s="3" t="s">
        <v>265</v>
      </c>
      <c r="C3" s="3" t="s">
        <v>266</v>
      </c>
      <c r="D3" s="3" t="s">
        <v>267</v>
      </c>
      <c r="E3" s="32">
        <v>980</v>
      </c>
      <c r="F3" s="32">
        <v>346</v>
      </c>
      <c r="G3" s="32">
        <v>27100</v>
      </c>
      <c r="H3" s="32">
        <v>112</v>
      </c>
      <c r="J3" s="3" t="s">
        <v>288</v>
      </c>
      <c r="K3" s="3" t="s">
        <v>289</v>
      </c>
      <c r="L3" s="32">
        <v>1135.0267825927001</v>
      </c>
      <c r="M3" s="32">
        <v>75833</v>
      </c>
      <c r="N3" s="32">
        <v>21838.7753229595</v>
      </c>
      <c r="O3" s="32">
        <v>27248</v>
      </c>
      <c r="AA3" s="6" t="s">
        <v>94</v>
      </c>
      <c r="AC3" s="6" t="s">
        <v>95</v>
      </c>
      <c r="AE3" s="6" t="s">
        <v>96</v>
      </c>
      <c r="AG3" s="6" t="s">
        <v>97</v>
      </c>
      <c r="AH3" s="28">
        <v>1200</v>
      </c>
      <c r="AI3" s="28" t="s">
        <v>98</v>
      </c>
      <c r="AJ3" s="28">
        <v>21300</v>
      </c>
      <c r="AK3" s="29">
        <v>0</v>
      </c>
      <c r="AL3" s="28">
        <v>2100</v>
      </c>
    </row>
    <row r="4" spans="1:42" x14ac:dyDescent="0.35">
      <c r="A4" s="3" t="s">
        <v>268</v>
      </c>
      <c r="B4" s="3" t="s">
        <v>269</v>
      </c>
      <c r="C4" s="3" t="s">
        <v>270</v>
      </c>
      <c r="D4" s="3" t="s">
        <v>271</v>
      </c>
      <c r="E4" s="32">
        <v>891</v>
      </c>
      <c r="F4" s="32">
        <v>1068</v>
      </c>
      <c r="G4" s="32">
        <v>22140</v>
      </c>
      <c r="H4" s="32">
        <v>202</v>
      </c>
      <c r="J4" s="3" t="s">
        <v>270</v>
      </c>
      <c r="K4" s="3" t="s">
        <v>271</v>
      </c>
      <c r="L4" s="32">
        <v>1186.9879474142299</v>
      </c>
      <c r="M4" s="32">
        <v>143787</v>
      </c>
      <c r="N4" s="32">
        <v>22738.8591258366</v>
      </c>
      <c r="O4" s="32">
        <v>60515</v>
      </c>
      <c r="AA4" s="6" t="s">
        <v>99</v>
      </c>
      <c r="AC4" s="6" t="s">
        <v>100</v>
      </c>
      <c r="AE4" s="6" t="s">
        <v>101</v>
      </c>
      <c r="AG4" s="6" t="s">
        <v>102</v>
      </c>
      <c r="AH4" s="28">
        <v>1200</v>
      </c>
      <c r="AI4" s="28" t="s">
        <v>103</v>
      </c>
      <c r="AJ4" s="28">
        <v>21300</v>
      </c>
      <c r="AK4" s="29">
        <v>50</v>
      </c>
      <c r="AL4" s="28">
        <v>2150</v>
      </c>
    </row>
    <row r="5" spans="1:42" x14ac:dyDescent="0.35">
      <c r="A5" s="3" t="s">
        <v>272</v>
      </c>
      <c r="B5" s="3" t="s">
        <v>273</v>
      </c>
      <c r="C5" s="3" t="s">
        <v>270</v>
      </c>
      <c r="D5" s="3" t="s">
        <v>271</v>
      </c>
      <c r="E5" s="32">
        <v>691</v>
      </c>
      <c r="F5" s="32">
        <v>255</v>
      </c>
      <c r="G5" s="32">
        <v>21270</v>
      </c>
      <c r="H5" s="32">
        <v>80</v>
      </c>
      <c r="J5" s="3" t="s">
        <v>284</v>
      </c>
      <c r="K5" s="3" t="s">
        <v>285</v>
      </c>
      <c r="L5" s="32">
        <v>1157.6228152946201</v>
      </c>
      <c r="M5" s="32">
        <v>82514</v>
      </c>
      <c r="N5" s="32">
        <v>24529.248967330099</v>
      </c>
      <c r="O5" s="32">
        <v>34619</v>
      </c>
      <c r="Y5" s="34"/>
      <c r="AA5" s="6"/>
      <c r="AC5" s="6" t="s">
        <v>104</v>
      </c>
      <c r="AG5" s="6" t="s">
        <v>105</v>
      </c>
      <c r="AH5" s="28">
        <v>900</v>
      </c>
      <c r="AI5" s="28" t="s">
        <v>98</v>
      </c>
      <c r="AJ5" s="28">
        <v>20300</v>
      </c>
      <c r="AK5" s="29">
        <v>100</v>
      </c>
      <c r="AL5" s="28">
        <v>2200</v>
      </c>
    </row>
    <row r="6" spans="1:42" x14ac:dyDescent="0.35">
      <c r="A6" s="3" t="s">
        <v>274</v>
      </c>
      <c r="B6" s="3" t="s">
        <v>275</v>
      </c>
      <c r="C6" s="3" t="s">
        <v>276</v>
      </c>
      <c r="D6" s="3" t="s">
        <v>277</v>
      </c>
      <c r="E6" s="32">
        <v>1281</v>
      </c>
      <c r="F6" s="32">
        <v>6947</v>
      </c>
      <c r="G6" s="32">
        <v>23140</v>
      </c>
      <c r="H6" s="32">
        <v>2052</v>
      </c>
      <c r="J6" s="3" t="s">
        <v>406</v>
      </c>
      <c r="K6" s="3" t="s">
        <v>407</v>
      </c>
      <c r="L6" s="32">
        <v>803.16580180569099</v>
      </c>
      <c r="M6" s="32">
        <v>19083</v>
      </c>
      <c r="N6" s="32">
        <v>22283.8194250628</v>
      </c>
      <c r="O6" s="32">
        <v>7166</v>
      </c>
      <c r="AA6" s="6"/>
      <c r="AC6" s="6" t="s">
        <v>106</v>
      </c>
      <c r="AG6" s="6" t="s">
        <v>107</v>
      </c>
      <c r="AH6" s="28">
        <v>900</v>
      </c>
      <c r="AI6" s="28" t="s">
        <v>103</v>
      </c>
      <c r="AJ6" s="28">
        <v>20300</v>
      </c>
      <c r="AK6" s="29">
        <v>150</v>
      </c>
      <c r="AL6" s="28">
        <v>2250</v>
      </c>
    </row>
    <row r="7" spans="1:42" x14ac:dyDescent="0.35">
      <c r="A7" s="3" t="s">
        <v>278</v>
      </c>
      <c r="B7" s="3" t="s">
        <v>279</v>
      </c>
      <c r="C7" s="3" t="s">
        <v>280</v>
      </c>
      <c r="D7" s="3" t="s">
        <v>281</v>
      </c>
      <c r="E7" s="32">
        <v>828</v>
      </c>
      <c r="F7" s="32">
        <v>1718</v>
      </c>
      <c r="G7" s="32">
        <v>22250</v>
      </c>
      <c r="H7" s="32">
        <v>517</v>
      </c>
      <c r="J7" s="3" t="s">
        <v>845</v>
      </c>
      <c r="K7" s="3" t="s">
        <v>846</v>
      </c>
      <c r="L7" s="32">
        <v>719.28280977983502</v>
      </c>
      <c r="M7" s="32">
        <v>6050</v>
      </c>
      <c r="N7" s="32">
        <v>21871.1508482348</v>
      </c>
      <c r="O7" s="32">
        <v>2181</v>
      </c>
      <c r="AA7" s="6"/>
      <c r="AG7" s="6" t="s">
        <v>108</v>
      </c>
      <c r="AH7" s="28">
        <v>700</v>
      </c>
      <c r="AI7" s="28" t="s">
        <v>98</v>
      </c>
      <c r="AJ7" s="28">
        <v>19600</v>
      </c>
      <c r="AK7" s="29">
        <v>200</v>
      </c>
      <c r="AL7" s="28">
        <v>2300</v>
      </c>
    </row>
    <row r="8" spans="1:42" x14ac:dyDescent="0.35">
      <c r="A8" s="3" t="s">
        <v>282</v>
      </c>
      <c r="B8" s="3" t="s">
        <v>283</v>
      </c>
      <c r="C8" s="3" t="s">
        <v>284</v>
      </c>
      <c r="D8" s="3" t="s">
        <v>285</v>
      </c>
      <c r="E8" s="32">
        <v>1213</v>
      </c>
      <c r="F8" s="32">
        <v>33523</v>
      </c>
      <c r="G8" s="32">
        <v>22440</v>
      </c>
      <c r="H8" s="32">
        <v>15785</v>
      </c>
      <c r="J8" s="3" t="s">
        <v>292</v>
      </c>
      <c r="K8" s="3" t="s">
        <v>293</v>
      </c>
      <c r="L8" s="32">
        <v>1338.9662925318501</v>
      </c>
      <c r="M8" s="32">
        <v>25039</v>
      </c>
      <c r="N8" s="32">
        <v>22284.718506541201</v>
      </c>
      <c r="O8" s="32">
        <v>6803</v>
      </c>
      <c r="AD8" s="1"/>
      <c r="AG8" s="6" t="s">
        <v>109</v>
      </c>
      <c r="AH8" s="28">
        <v>700</v>
      </c>
      <c r="AI8" s="28" t="s">
        <v>103</v>
      </c>
      <c r="AJ8" s="28">
        <v>19600</v>
      </c>
      <c r="AK8" s="29">
        <v>300</v>
      </c>
      <c r="AL8" s="28">
        <v>2400</v>
      </c>
    </row>
    <row r="9" spans="1:42" x14ac:dyDescent="0.35">
      <c r="A9" s="3" t="s">
        <v>286</v>
      </c>
      <c r="B9" s="3" t="s">
        <v>287</v>
      </c>
      <c r="C9" s="3" t="s">
        <v>288</v>
      </c>
      <c r="D9" s="3" t="s">
        <v>289</v>
      </c>
      <c r="E9" s="32">
        <v>1146</v>
      </c>
      <c r="F9" s="32">
        <v>20133</v>
      </c>
      <c r="G9" s="32">
        <v>18860</v>
      </c>
      <c r="H9" s="32">
        <v>9027</v>
      </c>
      <c r="J9" s="3" t="s">
        <v>300</v>
      </c>
      <c r="K9" s="3" t="s">
        <v>301</v>
      </c>
      <c r="L9" s="32">
        <v>1017.71758938789</v>
      </c>
      <c r="M9" s="32">
        <v>39393</v>
      </c>
      <c r="N9" s="32">
        <v>23548.541693684299</v>
      </c>
      <c r="O9" s="32">
        <v>15422</v>
      </c>
      <c r="AG9" s="6" t="s">
        <v>110</v>
      </c>
      <c r="AH9" s="28"/>
      <c r="AI9" s="28" t="s">
        <v>98</v>
      </c>
      <c r="AJ9" s="28">
        <v>19300</v>
      </c>
      <c r="AK9" s="29">
        <v>400</v>
      </c>
      <c r="AL9" s="28">
        <v>2500</v>
      </c>
    </row>
    <row r="10" spans="1:42" x14ac:dyDescent="0.35">
      <c r="A10" s="3" t="s">
        <v>290</v>
      </c>
      <c r="B10" s="3" t="s">
        <v>291</v>
      </c>
      <c r="C10" s="3" t="s">
        <v>292</v>
      </c>
      <c r="D10" s="3" t="s">
        <v>293</v>
      </c>
      <c r="E10" s="32">
        <v>871</v>
      </c>
      <c r="F10" s="32">
        <v>235</v>
      </c>
      <c r="G10" s="32">
        <v>20420</v>
      </c>
      <c r="H10" s="32">
        <v>55</v>
      </c>
      <c r="J10" s="3" t="s">
        <v>466</v>
      </c>
      <c r="K10" s="3" t="s">
        <v>467</v>
      </c>
      <c r="L10" s="32">
        <v>1683.88378761268</v>
      </c>
      <c r="M10" s="32">
        <v>23371</v>
      </c>
      <c r="N10" s="32">
        <v>21795.762195121999</v>
      </c>
      <c r="O10" s="32">
        <v>4264</v>
      </c>
      <c r="AG10" s="6" t="s">
        <v>111</v>
      </c>
      <c r="AH10" s="28"/>
      <c r="AI10" s="28" t="s">
        <v>103</v>
      </c>
      <c r="AJ10" s="28">
        <v>19300</v>
      </c>
      <c r="AK10" s="29">
        <v>700</v>
      </c>
      <c r="AL10" s="28">
        <v>2800</v>
      </c>
    </row>
    <row r="11" spans="1:42" x14ac:dyDescent="0.35">
      <c r="A11" s="3" t="s">
        <v>294</v>
      </c>
      <c r="B11" s="3" t="s">
        <v>295</v>
      </c>
      <c r="C11" s="3" t="s">
        <v>292</v>
      </c>
      <c r="D11" s="3" t="s">
        <v>293</v>
      </c>
      <c r="E11" s="32">
        <v>995</v>
      </c>
      <c r="F11" s="32">
        <v>1403</v>
      </c>
      <c r="G11" s="32">
        <v>22170</v>
      </c>
      <c r="H11" s="32">
        <v>182</v>
      </c>
      <c r="J11" s="3" t="s">
        <v>353</v>
      </c>
      <c r="K11" s="3" t="s">
        <v>354</v>
      </c>
      <c r="L11" s="32">
        <v>1638.83272608159</v>
      </c>
      <c r="M11" s="32">
        <v>40335</v>
      </c>
      <c r="N11" s="32">
        <v>23349.632059326901</v>
      </c>
      <c r="O11" s="32">
        <v>7012</v>
      </c>
      <c r="AG11" s="6" t="s">
        <v>112</v>
      </c>
      <c r="AH11" s="33" t="s">
        <v>113</v>
      </c>
      <c r="AI11" s="28"/>
      <c r="AJ11" s="33" t="s">
        <v>113</v>
      </c>
      <c r="AK11" s="6">
        <v>1000</v>
      </c>
      <c r="AL11" s="6">
        <v>3100</v>
      </c>
    </row>
    <row r="12" spans="1:42" x14ac:dyDescent="0.35">
      <c r="A12" s="3" t="s">
        <v>296</v>
      </c>
      <c r="B12" s="3" t="s">
        <v>297</v>
      </c>
      <c r="C12" s="3" t="s">
        <v>288</v>
      </c>
      <c r="D12" s="3" t="s">
        <v>289</v>
      </c>
      <c r="E12" s="32">
        <v>766</v>
      </c>
      <c r="F12" s="32">
        <v>290</v>
      </c>
      <c r="G12" s="32">
        <v>23750</v>
      </c>
      <c r="H12" s="32">
        <v>107</v>
      </c>
      <c r="J12" s="3" t="s">
        <v>341</v>
      </c>
      <c r="K12" s="3" t="s">
        <v>342</v>
      </c>
      <c r="L12" s="32">
        <v>901.39904634673405</v>
      </c>
      <c r="M12" s="32">
        <v>7761</v>
      </c>
      <c r="N12" s="32">
        <v>22560.748578648101</v>
      </c>
      <c r="O12" s="32">
        <v>3166</v>
      </c>
    </row>
    <row r="13" spans="1:42" x14ac:dyDescent="0.35">
      <c r="A13" s="3" t="s">
        <v>298</v>
      </c>
      <c r="B13" s="3" t="s">
        <v>299</v>
      </c>
      <c r="C13" s="3" t="s">
        <v>300</v>
      </c>
      <c r="D13" s="3" t="s">
        <v>301</v>
      </c>
      <c r="E13" s="32">
        <v>864</v>
      </c>
      <c r="F13" s="32">
        <v>1049</v>
      </c>
      <c r="G13" s="32">
        <v>25410</v>
      </c>
      <c r="H13" s="32">
        <v>429</v>
      </c>
      <c r="J13" s="3" t="s">
        <v>456</v>
      </c>
      <c r="K13" s="3" t="s">
        <v>457</v>
      </c>
      <c r="L13" s="32">
        <v>1625.6162902988001</v>
      </c>
      <c r="M13" s="32">
        <v>11553</v>
      </c>
      <c r="N13" s="32">
        <v>22793.4329268293</v>
      </c>
      <c r="O13" s="32">
        <v>3280</v>
      </c>
    </row>
    <row r="14" spans="1:42" x14ac:dyDescent="0.35">
      <c r="A14" s="3" t="s">
        <v>302</v>
      </c>
      <c r="B14" s="3" t="s">
        <v>303</v>
      </c>
      <c r="C14" s="3" t="s">
        <v>300</v>
      </c>
      <c r="D14" s="3" t="s">
        <v>301</v>
      </c>
      <c r="E14" s="32">
        <v>1040</v>
      </c>
      <c r="F14" s="32">
        <v>806</v>
      </c>
      <c r="G14" s="32">
        <v>25200</v>
      </c>
      <c r="H14" s="32">
        <v>362</v>
      </c>
      <c r="J14" s="3" t="s">
        <v>492</v>
      </c>
      <c r="K14" s="3" t="s">
        <v>493</v>
      </c>
      <c r="L14" s="32">
        <v>1239.99438664421</v>
      </c>
      <c r="M14" s="32">
        <v>11223</v>
      </c>
      <c r="N14" s="32">
        <v>23302.498422712899</v>
      </c>
      <c r="O14" s="32">
        <v>3170</v>
      </c>
    </row>
    <row r="15" spans="1:42" x14ac:dyDescent="0.35">
      <c r="A15" s="3" t="s">
        <v>304</v>
      </c>
      <c r="B15" s="3" t="s">
        <v>305</v>
      </c>
      <c r="C15" s="3" t="s">
        <v>280</v>
      </c>
      <c r="D15" s="3" t="s">
        <v>281</v>
      </c>
      <c r="E15" s="32">
        <v>910</v>
      </c>
      <c r="F15" s="32">
        <v>1037</v>
      </c>
      <c r="G15" s="32">
        <v>23870</v>
      </c>
      <c r="H15" s="32">
        <v>415</v>
      </c>
      <c r="J15" s="3" t="s">
        <v>266</v>
      </c>
      <c r="K15" s="3" t="s">
        <v>267</v>
      </c>
      <c r="L15" s="32">
        <v>840.78222352915998</v>
      </c>
      <c r="M15" s="32">
        <v>6773</v>
      </c>
      <c r="N15" s="32">
        <v>25182.472178060401</v>
      </c>
      <c r="O15" s="32">
        <v>2516</v>
      </c>
    </row>
    <row r="16" spans="1:42" x14ac:dyDescent="0.35">
      <c r="A16" s="3" t="s">
        <v>306</v>
      </c>
      <c r="B16" s="3" t="s">
        <v>307</v>
      </c>
      <c r="C16" s="3" t="s">
        <v>270</v>
      </c>
      <c r="D16" s="3" t="s">
        <v>271</v>
      </c>
      <c r="E16" s="32">
        <v>674</v>
      </c>
      <c r="F16" s="32">
        <v>526</v>
      </c>
      <c r="G16" s="32">
        <v>23250</v>
      </c>
      <c r="H16" s="32">
        <v>182</v>
      </c>
      <c r="J16" s="3" t="s">
        <v>314</v>
      </c>
      <c r="K16" s="3" t="s">
        <v>315</v>
      </c>
      <c r="L16" s="32">
        <v>1555.62385956393</v>
      </c>
      <c r="M16" s="32">
        <v>17754</v>
      </c>
      <c r="N16" s="32">
        <v>22567.689752108399</v>
      </c>
      <c r="O16" s="32">
        <v>3913</v>
      </c>
    </row>
    <row r="17" spans="1:33" x14ac:dyDescent="0.35">
      <c r="A17" s="3" t="s">
        <v>308</v>
      </c>
      <c r="B17" s="3" t="s">
        <v>309</v>
      </c>
      <c r="C17" s="3" t="s">
        <v>300</v>
      </c>
      <c r="D17" s="3" t="s">
        <v>301</v>
      </c>
      <c r="E17" s="32">
        <v>1052</v>
      </c>
      <c r="F17" s="32">
        <v>930</v>
      </c>
      <c r="G17" s="32">
        <v>22920</v>
      </c>
      <c r="H17" s="32">
        <v>365</v>
      </c>
      <c r="J17" s="3" t="s">
        <v>276</v>
      </c>
      <c r="K17" s="3" t="s">
        <v>277</v>
      </c>
      <c r="L17" s="32">
        <v>1254.97575324222</v>
      </c>
      <c r="M17" s="32">
        <v>24086</v>
      </c>
      <c r="N17" s="32">
        <v>23324.879531637001</v>
      </c>
      <c r="O17" s="32">
        <v>4441</v>
      </c>
    </row>
    <row r="18" spans="1:33" x14ac:dyDescent="0.35">
      <c r="A18" s="3" t="s">
        <v>310</v>
      </c>
      <c r="B18" s="3" t="s">
        <v>311</v>
      </c>
      <c r="C18" s="3" t="s">
        <v>266</v>
      </c>
      <c r="D18" s="3" t="s">
        <v>267</v>
      </c>
      <c r="E18" s="32">
        <v>711</v>
      </c>
      <c r="F18" s="32">
        <v>625</v>
      </c>
      <c r="G18" s="32">
        <v>22770</v>
      </c>
      <c r="H18" s="32">
        <v>237</v>
      </c>
      <c r="J18" s="3" t="s">
        <v>628</v>
      </c>
      <c r="K18" s="3" t="s">
        <v>629</v>
      </c>
      <c r="L18" s="32">
        <v>1692.34793703488</v>
      </c>
      <c r="M18" s="32">
        <v>11755</v>
      </c>
      <c r="N18" s="32">
        <v>22706.5407725322</v>
      </c>
      <c r="O18" s="32">
        <v>2330</v>
      </c>
    </row>
    <row r="19" spans="1:33" x14ac:dyDescent="0.35">
      <c r="A19" s="3" t="s">
        <v>312</v>
      </c>
      <c r="B19" s="3" t="s">
        <v>313</v>
      </c>
      <c r="C19" s="3" t="s">
        <v>314</v>
      </c>
      <c r="D19" s="3" t="s">
        <v>315</v>
      </c>
      <c r="E19" s="32">
        <v>1244</v>
      </c>
      <c r="F19" s="32">
        <v>1713</v>
      </c>
      <c r="G19" s="32">
        <v>23670</v>
      </c>
      <c r="H19" s="32">
        <v>320</v>
      </c>
      <c r="J19" s="3" t="s">
        <v>280</v>
      </c>
      <c r="K19" s="3" t="s">
        <v>281</v>
      </c>
      <c r="L19" s="32">
        <v>1020.7549314614</v>
      </c>
      <c r="M19" s="32">
        <v>7655</v>
      </c>
      <c r="N19" s="32">
        <v>21820.7078039927</v>
      </c>
      <c r="O19" s="32">
        <v>2755</v>
      </c>
    </row>
    <row r="20" spans="1:33" x14ac:dyDescent="0.35">
      <c r="A20" s="3" t="s">
        <v>316</v>
      </c>
      <c r="B20" s="3" t="s">
        <v>317</v>
      </c>
      <c r="C20" s="3" t="s">
        <v>318</v>
      </c>
      <c r="D20" s="3" t="s">
        <v>319</v>
      </c>
      <c r="E20" s="32">
        <v>987</v>
      </c>
      <c r="F20" s="32">
        <v>567</v>
      </c>
      <c r="G20" s="32">
        <v>22320</v>
      </c>
      <c r="H20" s="32">
        <v>219</v>
      </c>
      <c r="J20" s="3" t="s">
        <v>318</v>
      </c>
      <c r="K20" s="3" t="s">
        <v>319</v>
      </c>
      <c r="L20" s="32">
        <v>1039.0590878656401</v>
      </c>
      <c r="M20" s="32">
        <v>12913</v>
      </c>
      <c r="N20" s="32">
        <v>21405.065303804698</v>
      </c>
      <c r="O20" s="32">
        <v>5283</v>
      </c>
    </row>
    <row r="21" spans="1:33" x14ac:dyDescent="0.35">
      <c r="A21" s="3" t="s">
        <v>320</v>
      </c>
      <c r="B21" s="3" t="s">
        <v>321</v>
      </c>
      <c r="C21" s="3" t="s">
        <v>314</v>
      </c>
      <c r="D21" s="3" t="s">
        <v>315</v>
      </c>
      <c r="E21" s="32">
        <v>3902</v>
      </c>
      <c r="F21" s="32">
        <v>499</v>
      </c>
      <c r="G21" s="32">
        <v>24160</v>
      </c>
      <c r="H21" s="32">
        <v>169</v>
      </c>
      <c r="J21" s="3" t="s">
        <v>361</v>
      </c>
      <c r="K21" s="3" t="s">
        <v>362</v>
      </c>
      <c r="L21" s="32">
        <v>1981.6569249986701</v>
      </c>
      <c r="M21" s="32">
        <v>27134</v>
      </c>
      <c r="N21" s="32">
        <v>24164.406738868802</v>
      </c>
      <c r="O21" s="32">
        <v>4155</v>
      </c>
    </row>
    <row r="22" spans="1:33" x14ac:dyDescent="0.35">
      <c r="A22" s="3" t="s">
        <v>322</v>
      </c>
      <c r="B22" s="3" t="s">
        <v>323</v>
      </c>
      <c r="C22" s="3" t="s">
        <v>266</v>
      </c>
      <c r="D22" s="3" t="s">
        <v>267</v>
      </c>
      <c r="E22" s="32">
        <v>744</v>
      </c>
      <c r="F22" s="32">
        <v>420</v>
      </c>
      <c r="G22" s="32">
        <v>23420</v>
      </c>
      <c r="H22" s="32">
        <v>169</v>
      </c>
    </row>
    <row r="23" spans="1:33" x14ac:dyDescent="0.35">
      <c r="A23" s="3" t="s">
        <v>324</v>
      </c>
      <c r="B23" s="3" t="s">
        <v>325</v>
      </c>
      <c r="C23" s="3" t="s">
        <v>270</v>
      </c>
      <c r="D23" s="3" t="s">
        <v>271</v>
      </c>
      <c r="E23" s="32">
        <v>1019</v>
      </c>
      <c r="F23" s="32">
        <v>5051</v>
      </c>
      <c r="G23" s="32">
        <v>24230</v>
      </c>
      <c r="H23" s="32">
        <v>2440</v>
      </c>
    </row>
    <row r="24" spans="1:33" x14ac:dyDescent="0.35">
      <c r="A24" s="3" t="s">
        <v>326</v>
      </c>
      <c r="B24" s="3" t="s">
        <v>327</v>
      </c>
      <c r="C24" s="3" t="s">
        <v>270</v>
      </c>
      <c r="D24" s="3" t="s">
        <v>271</v>
      </c>
      <c r="E24" s="32">
        <v>1023</v>
      </c>
      <c r="F24" s="32">
        <v>3484</v>
      </c>
      <c r="G24" s="32">
        <v>22410</v>
      </c>
      <c r="H24" s="32">
        <v>1487</v>
      </c>
    </row>
    <row r="25" spans="1:33" x14ac:dyDescent="0.35">
      <c r="A25" s="3" t="s">
        <v>114</v>
      </c>
      <c r="B25" s="3" t="s">
        <v>328</v>
      </c>
      <c r="C25" s="3" t="s">
        <v>270</v>
      </c>
      <c r="D25" s="3" t="s">
        <v>271</v>
      </c>
      <c r="E25" s="32">
        <v>1163</v>
      </c>
      <c r="F25" s="32">
        <v>4774</v>
      </c>
      <c r="G25" s="32">
        <v>24160</v>
      </c>
      <c r="H25" s="32">
        <v>2362</v>
      </c>
      <c r="AG25" s="20"/>
    </row>
    <row r="26" spans="1:33" x14ac:dyDescent="0.35">
      <c r="A26" s="3" t="s">
        <v>329</v>
      </c>
      <c r="B26" s="3" t="s">
        <v>330</v>
      </c>
      <c r="C26" s="3" t="s">
        <v>288</v>
      </c>
      <c r="D26" s="3" t="s">
        <v>289</v>
      </c>
      <c r="E26" s="32">
        <v>1680</v>
      </c>
      <c r="F26" s="32">
        <v>3800</v>
      </c>
      <c r="G26" s="32">
        <v>22630</v>
      </c>
      <c r="H26" s="32">
        <v>958</v>
      </c>
    </row>
    <row r="27" spans="1:33" x14ac:dyDescent="0.35">
      <c r="A27" s="3" t="s">
        <v>331</v>
      </c>
      <c r="B27" s="3" t="s">
        <v>332</v>
      </c>
      <c r="C27" s="3" t="s">
        <v>270</v>
      </c>
      <c r="D27" s="3" t="s">
        <v>271</v>
      </c>
      <c r="E27" s="32">
        <v>817</v>
      </c>
      <c r="F27" s="32">
        <v>776</v>
      </c>
      <c r="G27" s="32">
        <v>23470</v>
      </c>
      <c r="H27" s="32">
        <v>285</v>
      </c>
    </row>
    <row r="28" spans="1:33" x14ac:dyDescent="0.35">
      <c r="A28" s="3" t="s">
        <v>333</v>
      </c>
      <c r="B28" s="3" t="s">
        <v>334</v>
      </c>
      <c r="C28" s="3" t="s">
        <v>318</v>
      </c>
      <c r="D28" s="3" t="s">
        <v>319</v>
      </c>
      <c r="E28" s="32">
        <v>1582</v>
      </c>
      <c r="F28" s="32">
        <v>580</v>
      </c>
      <c r="G28" s="32">
        <v>22470</v>
      </c>
      <c r="H28" s="32">
        <v>209</v>
      </c>
    </row>
    <row r="29" spans="1:33" x14ac:dyDescent="0.35">
      <c r="A29" s="3" t="s">
        <v>335</v>
      </c>
      <c r="B29" s="3" t="s">
        <v>336</v>
      </c>
      <c r="C29" s="3" t="s">
        <v>314</v>
      </c>
      <c r="D29" s="3" t="s">
        <v>315</v>
      </c>
      <c r="E29" s="32">
        <v>1069</v>
      </c>
      <c r="F29" s="32">
        <v>1108</v>
      </c>
      <c r="G29" s="32">
        <v>22360</v>
      </c>
      <c r="H29" s="32">
        <v>170</v>
      </c>
    </row>
    <row r="30" spans="1:33" x14ac:dyDescent="0.35">
      <c r="A30" s="3" t="s">
        <v>337</v>
      </c>
      <c r="B30" s="3" t="s">
        <v>338</v>
      </c>
      <c r="C30" s="3" t="s">
        <v>300</v>
      </c>
      <c r="D30" s="3" t="s">
        <v>301</v>
      </c>
      <c r="E30" s="32">
        <v>769</v>
      </c>
      <c r="F30" s="32">
        <v>332</v>
      </c>
      <c r="G30" s="32">
        <v>24100</v>
      </c>
      <c r="H30" s="32">
        <v>122</v>
      </c>
    </row>
    <row r="31" spans="1:33" x14ac:dyDescent="0.35">
      <c r="A31" s="3" t="s">
        <v>339</v>
      </c>
      <c r="B31" s="3" t="s">
        <v>340</v>
      </c>
      <c r="C31" s="3" t="s">
        <v>341</v>
      </c>
      <c r="D31" s="3" t="s">
        <v>342</v>
      </c>
      <c r="E31" s="32">
        <v>861</v>
      </c>
      <c r="F31" s="32">
        <v>284</v>
      </c>
      <c r="G31" s="32">
        <v>25630</v>
      </c>
      <c r="H31" s="32">
        <v>119</v>
      </c>
    </row>
    <row r="32" spans="1:33" x14ac:dyDescent="0.35">
      <c r="A32" s="3" t="s">
        <v>343</v>
      </c>
      <c r="B32" s="3" t="s">
        <v>344</v>
      </c>
      <c r="C32" s="3" t="s">
        <v>314</v>
      </c>
      <c r="D32" s="3" t="s">
        <v>315</v>
      </c>
      <c r="E32" s="32">
        <v>1033</v>
      </c>
      <c r="F32" s="32">
        <v>741</v>
      </c>
      <c r="G32" s="32">
        <v>19030</v>
      </c>
      <c r="H32" s="32">
        <v>110</v>
      </c>
    </row>
    <row r="33" spans="1:8" x14ac:dyDescent="0.35">
      <c r="A33" s="3" t="s">
        <v>345</v>
      </c>
      <c r="B33" s="3" t="s">
        <v>346</v>
      </c>
      <c r="C33" s="3" t="s">
        <v>288</v>
      </c>
      <c r="D33" s="3" t="s">
        <v>289</v>
      </c>
      <c r="E33" s="32">
        <v>817</v>
      </c>
      <c r="F33" s="32">
        <v>409</v>
      </c>
      <c r="G33" s="32">
        <v>21770</v>
      </c>
      <c r="H33" s="32">
        <v>138</v>
      </c>
    </row>
    <row r="34" spans="1:8" x14ac:dyDescent="0.35">
      <c r="A34" s="3" t="s">
        <v>347</v>
      </c>
      <c r="B34" s="3" t="s">
        <v>348</v>
      </c>
      <c r="C34" s="3" t="s">
        <v>280</v>
      </c>
      <c r="D34" s="3" t="s">
        <v>281</v>
      </c>
      <c r="E34" s="32">
        <v>759</v>
      </c>
      <c r="F34" s="32">
        <v>180</v>
      </c>
      <c r="G34" s="32">
        <v>22540</v>
      </c>
      <c r="H34" s="32">
        <v>55</v>
      </c>
    </row>
    <row r="35" spans="1:8" x14ac:dyDescent="0.35">
      <c r="A35" s="3" t="s">
        <v>349</v>
      </c>
      <c r="B35" s="3" t="s">
        <v>350</v>
      </c>
      <c r="C35" s="3" t="s">
        <v>284</v>
      </c>
      <c r="D35" s="3" t="s">
        <v>285</v>
      </c>
      <c r="E35" s="32">
        <v>1083</v>
      </c>
      <c r="F35" s="32">
        <v>621</v>
      </c>
      <c r="G35" s="32">
        <v>28850</v>
      </c>
      <c r="H35" s="32">
        <v>237</v>
      </c>
    </row>
    <row r="36" spans="1:8" x14ac:dyDescent="0.35">
      <c r="A36" s="3" t="s">
        <v>351</v>
      </c>
      <c r="B36" s="3" t="s">
        <v>352</v>
      </c>
      <c r="C36" s="3" t="s">
        <v>353</v>
      </c>
      <c r="D36" s="3" t="s">
        <v>354</v>
      </c>
      <c r="E36" s="32">
        <v>1527</v>
      </c>
      <c r="F36" s="32">
        <v>16366</v>
      </c>
      <c r="G36" s="32">
        <v>22710</v>
      </c>
      <c r="H36" s="32">
        <v>3326</v>
      </c>
    </row>
    <row r="37" spans="1:8" x14ac:dyDescent="0.35">
      <c r="A37" s="3" t="s">
        <v>355</v>
      </c>
      <c r="B37" s="3" t="s">
        <v>356</v>
      </c>
      <c r="C37" s="3" t="s">
        <v>300</v>
      </c>
      <c r="D37" s="3" t="s">
        <v>301</v>
      </c>
      <c r="E37" s="32">
        <v>701</v>
      </c>
      <c r="F37" s="32">
        <v>214</v>
      </c>
      <c r="G37" s="32">
        <v>23280</v>
      </c>
      <c r="H37" s="32">
        <v>65</v>
      </c>
    </row>
    <row r="38" spans="1:8" x14ac:dyDescent="0.35">
      <c r="A38" s="3" t="s">
        <v>357</v>
      </c>
      <c r="B38" s="3" t="s">
        <v>358</v>
      </c>
      <c r="C38" s="3" t="s">
        <v>300</v>
      </c>
      <c r="D38" s="3" t="s">
        <v>301</v>
      </c>
      <c r="E38" s="32">
        <v>1453</v>
      </c>
      <c r="F38" s="32">
        <v>696</v>
      </c>
      <c r="G38" s="32">
        <v>22760</v>
      </c>
      <c r="H38" s="32">
        <v>265</v>
      </c>
    </row>
    <row r="39" spans="1:8" x14ac:dyDescent="0.35">
      <c r="A39" s="3" t="s">
        <v>359</v>
      </c>
      <c r="B39" s="3" t="s">
        <v>360</v>
      </c>
      <c r="C39" s="3" t="s">
        <v>361</v>
      </c>
      <c r="D39" s="3" t="s">
        <v>362</v>
      </c>
      <c r="E39" s="32">
        <v>1077</v>
      </c>
      <c r="F39" s="32">
        <v>2389</v>
      </c>
      <c r="G39" s="32">
        <v>24600</v>
      </c>
      <c r="H39" s="32">
        <v>902</v>
      </c>
    </row>
    <row r="40" spans="1:8" x14ac:dyDescent="0.35">
      <c r="A40" s="3" t="s">
        <v>363</v>
      </c>
      <c r="B40" s="3" t="s">
        <v>364</v>
      </c>
      <c r="C40" s="3" t="s">
        <v>361</v>
      </c>
      <c r="D40" s="3" t="s">
        <v>362</v>
      </c>
      <c r="E40" s="32">
        <v>1842</v>
      </c>
      <c r="F40" s="32">
        <v>1481</v>
      </c>
      <c r="G40" s="32">
        <v>21250</v>
      </c>
      <c r="H40" s="32">
        <v>238</v>
      </c>
    </row>
    <row r="41" spans="1:8" x14ac:dyDescent="0.35">
      <c r="A41" s="3" t="s">
        <v>365</v>
      </c>
      <c r="B41" s="3" t="s">
        <v>366</v>
      </c>
      <c r="C41" s="3" t="s">
        <v>284</v>
      </c>
      <c r="D41" s="3" t="s">
        <v>285</v>
      </c>
      <c r="E41" s="32">
        <v>1038</v>
      </c>
      <c r="F41" s="32">
        <v>2419</v>
      </c>
      <c r="G41" s="32">
        <v>29730</v>
      </c>
      <c r="H41" s="32">
        <v>993</v>
      </c>
    </row>
    <row r="42" spans="1:8" x14ac:dyDescent="0.35">
      <c r="A42" s="3" t="s">
        <v>367</v>
      </c>
      <c r="B42" s="3" t="s">
        <v>368</v>
      </c>
      <c r="C42" s="3" t="s">
        <v>288</v>
      </c>
      <c r="D42" s="3" t="s">
        <v>289</v>
      </c>
      <c r="E42" s="32">
        <v>987</v>
      </c>
      <c r="F42" s="32">
        <v>454</v>
      </c>
      <c r="G42" s="32">
        <v>25410</v>
      </c>
      <c r="H42" s="32">
        <v>170</v>
      </c>
    </row>
    <row r="43" spans="1:8" x14ac:dyDescent="0.35">
      <c r="A43" s="3" t="s">
        <v>369</v>
      </c>
      <c r="B43" s="3" t="s">
        <v>370</v>
      </c>
      <c r="C43" s="3" t="s">
        <v>288</v>
      </c>
      <c r="D43" s="3" t="s">
        <v>289</v>
      </c>
      <c r="E43" s="32">
        <v>1098</v>
      </c>
      <c r="F43" s="32">
        <v>860</v>
      </c>
      <c r="G43" s="32">
        <v>22620</v>
      </c>
      <c r="H43" s="32">
        <v>306</v>
      </c>
    </row>
    <row r="44" spans="1:8" x14ac:dyDescent="0.35">
      <c r="A44" s="3" t="s">
        <v>371</v>
      </c>
      <c r="B44" s="3" t="s">
        <v>372</v>
      </c>
      <c r="C44" s="3" t="s">
        <v>270</v>
      </c>
      <c r="D44" s="3" t="s">
        <v>271</v>
      </c>
      <c r="E44" s="32">
        <v>1084</v>
      </c>
      <c r="F44" s="32">
        <v>5957</v>
      </c>
      <c r="G44" s="32">
        <v>25920</v>
      </c>
      <c r="H44" s="32">
        <v>2443</v>
      </c>
    </row>
    <row r="45" spans="1:8" x14ac:dyDescent="0.35">
      <c r="A45" s="3" t="s">
        <v>373</v>
      </c>
      <c r="B45" s="3" t="s">
        <v>374</v>
      </c>
      <c r="C45" s="3" t="s">
        <v>270</v>
      </c>
      <c r="D45" s="3" t="s">
        <v>271</v>
      </c>
      <c r="E45" s="32">
        <v>1366</v>
      </c>
      <c r="F45" s="32">
        <v>61363</v>
      </c>
      <c r="G45" s="32">
        <v>20100</v>
      </c>
      <c r="H45" s="32">
        <v>25754</v>
      </c>
    </row>
    <row r="46" spans="1:8" x14ac:dyDescent="0.35">
      <c r="A46" s="3" t="s">
        <v>375</v>
      </c>
      <c r="B46" s="3" t="s">
        <v>376</v>
      </c>
      <c r="C46" s="3" t="s">
        <v>300</v>
      </c>
      <c r="D46" s="3" t="s">
        <v>301</v>
      </c>
      <c r="E46" s="32">
        <v>967</v>
      </c>
      <c r="F46" s="32">
        <v>618</v>
      </c>
      <c r="G46" s="32">
        <v>25200</v>
      </c>
      <c r="H46" s="32">
        <v>227</v>
      </c>
    </row>
    <row r="47" spans="1:8" x14ac:dyDescent="0.35">
      <c r="A47" s="3" t="s">
        <v>377</v>
      </c>
      <c r="B47" s="3" t="s">
        <v>378</v>
      </c>
      <c r="C47" s="3" t="s">
        <v>300</v>
      </c>
      <c r="D47" s="3" t="s">
        <v>301</v>
      </c>
      <c r="E47" s="32">
        <v>964</v>
      </c>
      <c r="F47" s="32">
        <v>999</v>
      </c>
      <c r="G47" s="32">
        <v>22680</v>
      </c>
      <c r="H47" s="32">
        <v>410</v>
      </c>
    </row>
    <row r="48" spans="1:8" x14ac:dyDescent="0.35">
      <c r="A48" s="3" t="s">
        <v>379</v>
      </c>
      <c r="B48" s="3" t="s">
        <v>380</v>
      </c>
      <c r="C48" s="3" t="s">
        <v>300</v>
      </c>
      <c r="D48" s="3" t="s">
        <v>301</v>
      </c>
      <c r="E48" s="32">
        <v>596</v>
      </c>
      <c r="F48" s="32">
        <v>77</v>
      </c>
      <c r="G48" s="32" t="s">
        <v>381</v>
      </c>
      <c r="H48" s="32" t="s">
        <v>381</v>
      </c>
    </row>
    <row r="49" spans="1:8" x14ac:dyDescent="0.35">
      <c r="A49" s="3" t="s">
        <v>382</v>
      </c>
      <c r="B49" s="3" t="s">
        <v>383</v>
      </c>
      <c r="C49" s="3" t="s">
        <v>318</v>
      </c>
      <c r="D49" s="3" t="s">
        <v>319</v>
      </c>
      <c r="E49" s="32">
        <v>1026</v>
      </c>
      <c r="F49" s="32">
        <v>737</v>
      </c>
      <c r="G49" s="32">
        <v>21290</v>
      </c>
      <c r="H49" s="32">
        <v>275</v>
      </c>
    </row>
    <row r="50" spans="1:8" x14ac:dyDescent="0.35">
      <c r="A50" s="3" t="s">
        <v>384</v>
      </c>
      <c r="B50" s="3" t="s">
        <v>385</v>
      </c>
      <c r="C50" s="3" t="s">
        <v>361</v>
      </c>
      <c r="D50" s="3" t="s">
        <v>362</v>
      </c>
      <c r="E50" s="32">
        <v>1150</v>
      </c>
      <c r="F50" s="32">
        <v>1708</v>
      </c>
      <c r="G50" s="32">
        <v>24780</v>
      </c>
      <c r="H50" s="32">
        <v>261</v>
      </c>
    </row>
    <row r="51" spans="1:8" x14ac:dyDescent="0.35">
      <c r="A51" s="3" t="s">
        <v>386</v>
      </c>
      <c r="B51" s="3" t="s">
        <v>387</v>
      </c>
      <c r="C51" s="3" t="s">
        <v>284</v>
      </c>
      <c r="D51" s="3" t="s">
        <v>285</v>
      </c>
      <c r="E51" s="32">
        <v>1146</v>
      </c>
      <c r="F51" s="32">
        <v>683</v>
      </c>
      <c r="G51" s="32">
        <v>20320</v>
      </c>
      <c r="H51" s="32">
        <v>243</v>
      </c>
    </row>
    <row r="52" spans="1:8" x14ac:dyDescent="0.35">
      <c r="A52" s="3" t="s">
        <v>388</v>
      </c>
      <c r="B52" s="3" t="s">
        <v>389</v>
      </c>
      <c r="C52" s="3" t="s">
        <v>300</v>
      </c>
      <c r="D52" s="3" t="s">
        <v>301</v>
      </c>
      <c r="E52" s="32">
        <v>948</v>
      </c>
      <c r="F52" s="32">
        <v>952</v>
      </c>
      <c r="G52" s="32">
        <v>23880</v>
      </c>
      <c r="H52" s="32">
        <v>356</v>
      </c>
    </row>
    <row r="53" spans="1:8" x14ac:dyDescent="0.35">
      <c r="A53" s="3" t="s">
        <v>390</v>
      </c>
      <c r="B53" s="3" t="s">
        <v>391</v>
      </c>
      <c r="C53" s="3" t="s">
        <v>300</v>
      </c>
      <c r="D53" s="3" t="s">
        <v>301</v>
      </c>
      <c r="E53" s="32">
        <v>1116</v>
      </c>
      <c r="F53" s="32">
        <v>1006</v>
      </c>
      <c r="G53" s="32">
        <v>25570</v>
      </c>
      <c r="H53" s="32">
        <v>372</v>
      </c>
    </row>
    <row r="54" spans="1:8" x14ac:dyDescent="0.35">
      <c r="A54" s="3" t="s">
        <v>392</v>
      </c>
      <c r="B54" s="3" t="s">
        <v>393</v>
      </c>
      <c r="C54" s="3" t="s">
        <v>284</v>
      </c>
      <c r="D54" s="3" t="s">
        <v>285</v>
      </c>
      <c r="E54" s="32">
        <v>1036</v>
      </c>
      <c r="F54" s="32">
        <v>1539</v>
      </c>
      <c r="G54" s="32">
        <v>23300</v>
      </c>
      <c r="H54" s="32">
        <v>630</v>
      </c>
    </row>
    <row r="55" spans="1:8" x14ac:dyDescent="0.35">
      <c r="A55" s="3" t="s">
        <v>394</v>
      </c>
      <c r="B55" s="3" t="s">
        <v>395</v>
      </c>
      <c r="C55" s="3" t="s">
        <v>288</v>
      </c>
      <c r="D55" s="3" t="s">
        <v>289</v>
      </c>
      <c r="E55" s="32">
        <v>804</v>
      </c>
      <c r="F55" s="32">
        <v>447</v>
      </c>
      <c r="G55" s="32">
        <v>25040</v>
      </c>
      <c r="H55" s="32">
        <v>167</v>
      </c>
    </row>
    <row r="56" spans="1:8" x14ac:dyDescent="0.35">
      <c r="A56" s="3" t="s">
        <v>396</v>
      </c>
      <c r="B56" s="3" t="s">
        <v>397</v>
      </c>
      <c r="C56" s="3" t="s">
        <v>270</v>
      </c>
      <c r="D56" s="3" t="s">
        <v>271</v>
      </c>
      <c r="E56" s="32">
        <v>960</v>
      </c>
      <c r="F56" s="32">
        <v>6491</v>
      </c>
      <c r="G56" s="32">
        <v>21890</v>
      </c>
      <c r="H56" s="32">
        <v>2977</v>
      </c>
    </row>
    <row r="57" spans="1:8" x14ac:dyDescent="0.35">
      <c r="A57" s="3" t="s">
        <v>398</v>
      </c>
      <c r="B57" s="3" t="s">
        <v>399</v>
      </c>
      <c r="C57" s="3" t="s">
        <v>288</v>
      </c>
      <c r="D57" s="3" t="s">
        <v>289</v>
      </c>
      <c r="E57" s="32">
        <v>983</v>
      </c>
      <c r="F57" s="32">
        <v>793</v>
      </c>
      <c r="G57" s="32">
        <v>24220</v>
      </c>
      <c r="H57" s="32">
        <v>80</v>
      </c>
    </row>
    <row r="58" spans="1:8" x14ac:dyDescent="0.35">
      <c r="A58" s="3" t="s">
        <v>400</v>
      </c>
      <c r="B58" s="3" t="s">
        <v>401</v>
      </c>
      <c r="C58" s="3" t="s">
        <v>300</v>
      </c>
      <c r="D58" s="3" t="s">
        <v>301</v>
      </c>
      <c r="E58" s="32">
        <v>956</v>
      </c>
      <c r="F58" s="32">
        <v>1301</v>
      </c>
      <c r="G58" s="32">
        <v>23950</v>
      </c>
      <c r="H58" s="32">
        <v>493</v>
      </c>
    </row>
    <row r="59" spans="1:8" x14ac:dyDescent="0.35">
      <c r="A59" s="3" t="s">
        <v>402</v>
      </c>
      <c r="B59" s="3" t="s">
        <v>403</v>
      </c>
      <c r="C59" s="3" t="s">
        <v>284</v>
      </c>
      <c r="D59" s="3" t="s">
        <v>285</v>
      </c>
      <c r="E59" s="32">
        <v>1087</v>
      </c>
      <c r="F59" s="32">
        <v>276</v>
      </c>
      <c r="G59" s="32">
        <v>24210</v>
      </c>
      <c r="H59" s="32">
        <v>92</v>
      </c>
    </row>
    <row r="60" spans="1:8" x14ac:dyDescent="0.35">
      <c r="A60" s="3" t="s">
        <v>404</v>
      </c>
      <c r="B60" s="3" t="s">
        <v>405</v>
      </c>
      <c r="C60" s="3" t="s">
        <v>406</v>
      </c>
      <c r="D60" s="3" t="s">
        <v>407</v>
      </c>
      <c r="E60" s="32">
        <v>756</v>
      </c>
      <c r="F60" s="32">
        <v>222</v>
      </c>
      <c r="G60" s="32">
        <v>25200</v>
      </c>
      <c r="H60" s="32">
        <v>71</v>
      </c>
    </row>
    <row r="61" spans="1:8" x14ac:dyDescent="0.35">
      <c r="A61" s="3" t="s">
        <v>408</v>
      </c>
      <c r="B61" s="3" t="s">
        <v>409</v>
      </c>
      <c r="C61" s="3" t="s">
        <v>361</v>
      </c>
      <c r="D61" s="3" t="s">
        <v>362</v>
      </c>
      <c r="E61" s="32">
        <v>2598</v>
      </c>
      <c r="F61" s="32">
        <v>8849</v>
      </c>
      <c r="G61" s="32">
        <v>24120</v>
      </c>
      <c r="H61" s="32">
        <v>1091</v>
      </c>
    </row>
    <row r="62" spans="1:8" x14ac:dyDescent="0.35">
      <c r="A62" s="3" t="s">
        <v>410</v>
      </c>
      <c r="B62" s="3" t="s">
        <v>411</v>
      </c>
      <c r="C62" s="3" t="s">
        <v>288</v>
      </c>
      <c r="D62" s="3" t="s">
        <v>289</v>
      </c>
      <c r="E62" s="32">
        <v>1080</v>
      </c>
      <c r="F62" s="32">
        <v>1191</v>
      </c>
      <c r="G62" s="32">
        <v>22180</v>
      </c>
      <c r="H62" s="32">
        <v>164</v>
      </c>
    </row>
    <row r="63" spans="1:8" x14ac:dyDescent="0.35">
      <c r="A63" s="3" t="s">
        <v>412</v>
      </c>
      <c r="B63" s="3" t="s">
        <v>413</v>
      </c>
      <c r="C63" s="3" t="s">
        <v>300</v>
      </c>
      <c r="D63" s="3" t="s">
        <v>301</v>
      </c>
      <c r="E63" s="32">
        <v>869</v>
      </c>
      <c r="F63" s="32">
        <v>1087</v>
      </c>
      <c r="G63" s="32">
        <v>24280</v>
      </c>
      <c r="H63" s="32">
        <v>441</v>
      </c>
    </row>
    <row r="64" spans="1:8" x14ac:dyDescent="0.35">
      <c r="A64" s="3" t="s">
        <v>414</v>
      </c>
      <c r="B64" s="3" t="s">
        <v>415</v>
      </c>
      <c r="C64" s="3" t="s">
        <v>270</v>
      </c>
      <c r="D64" s="3" t="s">
        <v>271</v>
      </c>
      <c r="E64" s="32">
        <v>766</v>
      </c>
      <c r="F64" s="32">
        <v>740</v>
      </c>
      <c r="G64" s="32">
        <v>25460</v>
      </c>
      <c r="H64" s="32">
        <v>252</v>
      </c>
    </row>
    <row r="65" spans="1:8" x14ac:dyDescent="0.35">
      <c r="A65" s="3" t="s">
        <v>416</v>
      </c>
      <c r="B65" s="3" t="s">
        <v>417</v>
      </c>
      <c r="C65" s="3" t="s">
        <v>300</v>
      </c>
      <c r="D65" s="3" t="s">
        <v>301</v>
      </c>
      <c r="E65" s="32">
        <v>966</v>
      </c>
      <c r="F65" s="32">
        <v>453</v>
      </c>
      <c r="G65" s="32">
        <v>25630</v>
      </c>
      <c r="H65" s="32">
        <v>161</v>
      </c>
    </row>
    <row r="66" spans="1:8" x14ac:dyDescent="0.35">
      <c r="A66" s="3" t="s">
        <v>418</v>
      </c>
      <c r="B66" s="3" t="s">
        <v>419</v>
      </c>
      <c r="C66" s="3" t="s">
        <v>318</v>
      </c>
      <c r="D66" s="3" t="s">
        <v>319</v>
      </c>
      <c r="E66" s="32">
        <v>1016</v>
      </c>
      <c r="F66" s="32">
        <v>2008</v>
      </c>
      <c r="G66" s="32">
        <v>23890</v>
      </c>
      <c r="H66" s="32">
        <v>807</v>
      </c>
    </row>
    <row r="67" spans="1:8" x14ac:dyDescent="0.35">
      <c r="A67" s="3" t="s">
        <v>420</v>
      </c>
      <c r="B67" s="3" t="s">
        <v>421</v>
      </c>
      <c r="C67" s="3" t="s">
        <v>270</v>
      </c>
      <c r="D67" s="3" t="s">
        <v>271</v>
      </c>
      <c r="E67" s="32">
        <v>838</v>
      </c>
      <c r="F67" s="32">
        <v>147</v>
      </c>
      <c r="G67" s="32">
        <v>20620</v>
      </c>
      <c r="H67" s="32">
        <v>51</v>
      </c>
    </row>
    <row r="68" spans="1:8" x14ac:dyDescent="0.35">
      <c r="A68" s="3" t="s">
        <v>422</v>
      </c>
      <c r="B68" s="3" t="s">
        <v>423</v>
      </c>
      <c r="C68" s="3" t="s">
        <v>284</v>
      </c>
      <c r="D68" s="3" t="s">
        <v>285</v>
      </c>
      <c r="E68" s="32">
        <v>1227</v>
      </c>
      <c r="F68" s="32">
        <v>2986</v>
      </c>
      <c r="G68" s="32">
        <v>26770</v>
      </c>
      <c r="H68" s="32">
        <v>1250</v>
      </c>
    </row>
    <row r="69" spans="1:8" x14ac:dyDescent="0.35">
      <c r="A69" s="3" t="s">
        <v>424</v>
      </c>
      <c r="B69" s="3" t="s">
        <v>425</v>
      </c>
      <c r="C69" s="3" t="s">
        <v>266</v>
      </c>
      <c r="D69" s="3" t="s">
        <v>267</v>
      </c>
      <c r="E69" s="32">
        <v>815</v>
      </c>
      <c r="F69" s="32">
        <v>544</v>
      </c>
      <c r="G69" s="32">
        <v>23660</v>
      </c>
      <c r="H69" s="32">
        <v>193</v>
      </c>
    </row>
    <row r="70" spans="1:8" x14ac:dyDescent="0.35">
      <c r="A70" s="3" t="s">
        <v>426</v>
      </c>
      <c r="B70" s="3" t="s">
        <v>427</v>
      </c>
      <c r="C70" s="3" t="s">
        <v>270</v>
      </c>
      <c r="D70" s="3" t="s">
        <v>271</v>
      </c>
      <c r="E70" s="32">
        <v>831</v>
      </c>
      <c r="F70" s="32">
        <v>407</v>
      </c>
      <c r="G70" s="32">
        <v>23810</v>
      </c>
      <c r="H70" s="32">
        <v>128</v>
      </c>
    </row>
    <row r="71" spans="1:8" x14ac:dyDescent="0.35">
      <c r="A71" s="3" t="s">
        <v>428</v>
      </c>
      <c r="B71" s="3" t="s">
        <v>429</v>
      </c>
      <c r="C71" s="3" t="s">
        <v>284</v>
      </c>
      <c r="D71" s="3" t="s">
        <v>285</v>
      </c>
      <c r="E71" s="32">
        <v>1200</v>
      </c>
      <c r="F71" s="32">
        <v>6556</v>
      </c>
      <c r="G71" s="32">
        <v>25560</v>
      </c>
      <c r="H71" s="32">
        <v>2491</v>
      </c>
    </row>
    <row r="72" spans="1:8" x14ac:dyDescent="0.35">
      <c r="A72" s="3" t="s">
        <v>430</v>
      </c>
      <c r="B72" s="3" t="s">
        <v>431</v>
      </c>
      <c r="C72" s="3" t="s">
        <v>406</v>
      </c>
      <c r="D72" s="3" t="s">
        <v>407</v>
      </c>
      <c r="E72" s="32">
        <v>647</v>
      </c>
      <c r="F72" s="32">
        <v>867</v>
      </c>
      <c r="G72" s="32">
        <v>22520</v>
      </c>
      <c r="H72" s="32">
        <v>273</v>
      </c>
    </row>
    <row r="73" spans="1:8" x14ac:dyDescent="0.35">
      <c r="A73" s="3" t="s">
        <v>432</v>
      </c>
      <c r="B73" s="3" t="s">
        <v>433</v>
      </c>
      <c r="C73" s="3" t="s">
        <v>280</v>
      </c>
      <c r="D73" s="3" t="s">
        <v>281</v>
      </c>
      <c r="E73" s="32">
        <v>1404</v>
      </c>
      <c r="F73" s="32">
        <v>810</v>
      </c>
      <c r="G73" s="32">
        <v>21170</v>
      </c>
      <c r="H73" s="32">
        <v>327</v>
      </c>
    </row>
    <row r="74" spans="1:8" x14ac:dyDescent="0.35">
      <c r="A74" s="3" t="s">
        <v>434</v>
      </c>
      <c r="B74" s="3" t="s">
        <v>435</v>
      </c>
      <c r="C74" s="3" t="s">
        <v>288</v>
      </c>
      <c r="D74" s="3" t="s">
        <v>289</v>
      </c>
      <c r="E74" s="32">
        <v>840</v>
      </c>
      <c r="F74" s="32">
        <v>887</v>
      </c>
      <c r="G74" s="32">
        <v>22580</v>
      </c>
      <c r="H74" s="32">
        <v>338</v>
      </c>
    </row>
    <row r="75" spans="1:8" x14ac:dyDescent="0.35">
      <c r="A75" s="3" t="s">
        <v>436</v>
      </c>
      <c r="B75" s="3" t="s">
        <v>437</v>
      </c>
      <c r="C75" s="3" t="s">
        <v>361</v>
      </c>
      <c r="D75" s="3" t="s">
        <v>362</v>
      </c>
      <c r="E75" s="32">
        <v>752</v>
      </c>
      <c r="F75" s="32">
        <v>222</v>
      </c>
      <c r="G75" s="32">
        <v>26750</v>
      </c>
      <c r="H75" s="32">
        <v>73</v>
      </c>
    </row>
    <row r="76" spans="1:8" x14ac:dyDescent="0.35">
      <c r="A76" s="3" t="s">
        <v>438</v>
      </c>
      <c r="B76" s="3" t="s">
        <v>439</v>
      </c>
      <c r="C76" s="3" t="s">
        <v>288</v>
      </c>
      <c r="D76" s="3" t="s">
        <v>289</v>
      </c>
      <c r="E76" s="32">
        <v>921</v>
      </c>
      <c r="F76" s="32">
        <v>1562</v>
      </c>
      <c r="G76" s="32">
        <v>21540</v>
      </c>
      <c r="H76" s="32">
        <v>352</v>
      </c>
    </row>
    <row r="77" spans="1:8" x14ac:dyDescent="0.35">
      <c r="A77" s="3" t="s">
        <v>440</v>
      </c>
      <c r="B77" s="3" t="s">
        <v>441</v>
      </c>
      <c r="C77" s="3" t="s">
        <v>292</v>
      </c>
      <c r="D77" s="3" t="s">
        <v>293</v>
      </c>
      <c r="E77" s="32">
        <v>1369</v>
      </c>
      <c r="F77" s="32">
        <v>2992</v>
      </c>
      <c r="G77" s="32">
        <v>25660</v>
      </c>
      <c r="H77" s="32">
        <v>253</v>
      </c>
    </row>
    <row r="78" spans="1:8" x14ac:dyDescent="0.35">
      <c r="A78" s="3" t="s">
        <v>442</v>
      </c>
      <c r="B78" s="3" t="s">
        <v>443</v>
      </c>
      <c r="C78" s="3" t="s">
        <v>314</v>
      </c>
      <c r="D78" s="3" t="s">
        <v>315</v>
      </c>
      <c r="E78" s="32">
        <v>1435</v>
      </c>
      <c r="F78" s="32">
        <v>754</v>
      </c>
      <c r="G78" s="32">
        <v>21040</v>
      </c>
      <c r="H78" s="32">
        <v>291</v>
      </c>
    </row>
    <row r="79" spans="1:8" x14ac:dyDescent="0.35">
      <c r="A79" s="3" t="s">
        <v>444</v>
      </c>
      <c r="B79" s="3" t="s">
        <v>445</v>
      </c>
      <c r="C79" s="3" t="s">
        <v>314</v>
      </c>
      <c r="D79" s="3" t="s">
        <v>315</v>
      </c>
      <c r="E79" s="32">
        <v>4301</v>
      </c>
      <c r="F79" s="32">
        <v>127</v>
      </c>
      <c r="G79" s="32">
        <v>22980</v>
      </c>
      <c r="H79" s="32">
        <v>43</v>
      </c>
    </row>
    <row r="80" spans="1:8" x14ac:dyDescent="0.35">
      <c r="A80" s="3" t="s">
        <v>446</v>
      </c>
      <c r="B80" s="3" t="s">
        <v>447</v>
      </c>
      <c r="C80" s="3" t="s">
        <v>300</v>
      </c>
      <c r="D80" s="3" t="s">
        <v>301</v>
      </c>
      <c r="E80" s="32">
        <v>703</v>
      </c>
      <c r="F80" s="32">
        <v>627</v>
      </c>
      <c r="G80" s="32">
        <v>23650</v>
      </c>
      <c r="H80" s="32">
        <v>252</v>
      </c>
    </row>
    <row r="81" spans="1:8" x14ac:dyDescent="0.35">
      <c r="A81" s="3" t="s">
        <v>448</v>
      </c>
      <c r="B81" s="3" t="s">
        <v>449</v>
      </c>
      <c r="C81" s="3" t="s">
        <v>288</v>
      </c>
      <c r="D81" s="3" t="s">
        <v>289</v>
      </c>
      <c r="E81" s="32">
        <v>1076</v>
      </c>
      <c r="F81" s="32">
        <v>1980</v>
      </c>
      <c r="G81" s="32">
        <v>21540</v>
      </c>
      <c r="H81" s="32">
        <v>815</v>
      </c>
    </row>
    <row r="82" spans="1:8" x14ac:dyDescent="0.35">
      <c r="A82" s="3" t="s">
        <v>450</v>
      </c>
      <c r="B82" s="3" t="s">
        <v>451</v>
      </c>
      <c r="C82" s="3" t="s">
        <v>266</v>
      </c>
      <c r="D82" s="3" t="s">
        <v>267</v>
      </c>
      <c r="E82" s="32">
        <v>740</v>
      </c>
      <c r="F82" s="32">
        <v>472</v>
      </c>
      <c r="G82" s="32">
        <v>26380</v>
      </c>
      <c r="H82" s="32">
        <v>180</v>
      </c>
    </row>
    <row r="83" spans="1:8" x14ac:dyDescent="0.35">
      <c r="A83" s="3" t="s">
        <v>452</v>
      </c>
      <c r="B83" s="3" t="s">
        <v>453</v>
      </c>
      <c r="C83" s="3" t="s">
        <v>288</v>
      </c>
      <c r="D83" s="3" t="s">
        <v>289</v>
      </c>
      <c r="E83" s="32">
        <v>1217</v>
      </c>
      <c r="F83" s="32">
        <v>3132</v>
      </c>
      <c r="G83" s="32">
        <v>25940</v>
      </c>
      <c r="H83" s="32">
        <v>1282</v>
      </c>
    </row>
    <row r="84" spans="1:8" x14ac:dyDescent="0.35">
      <c r="A84" s="3" t="s">
        <v>454</v>
      </c>
      <c r="B84" s="3" t="s">
        <v>455</v>
      </c>
      <c r="C84" s="3" t="s">
        <v>456</v>
      </c>
      <c r="D84" s="3" t="s">
        <v>457</v>
      </c>
      <c r="E84" s="32">
        <v>1420</v>
      </c>
      <c r="F84" s="32">
        <v>4210</v>
      </c>
      <c r="G84" s="32">
        <v>23850</v>
      </c>
      <c r="H84" s="32">
        <v>1750</v>
      </c>
    </row>
    <row r="85" spans="1:8" x14ac:dyDescent="0.35">
      <c r="A85" s="3" t="s">
        <v>458</v>
      </c>
      <c r="B85" s="3" t="s">
        <v>459</v>
      </c>
      <c r="C85" s="3" t="s">
        <v>284</v>
      </c>
      <c r="D85" s="3" t="s">
        <v>285</v>
      </c>
      <c r="E85" s="32">
        <v>1125</v>
      </c>
      <c r="F85" s="32">
        <v>4717</v>
      </c>
      <c r="G85" s="32">
        <v>25600</v>
      </c>
      <c r="H85" s="32">
        <v>1887</v>
      </c>
    </row>
    <row r="86" spans="1:8" x14ac:dyDescent="0.35">
      <c r="A86" s="3" t="s">
        <v>460</v>
      </c>
      <c r="B86" s="3" t="s">
        <v>461</v>
      </c>
      <c r="C86" s="3" t="s">
        <v>288</v>
      </c>
      <c r="D86" s="3" t="s">
        <v>289</v>
      </c>
      <c r="E86" s="32">
        <v>807</v>
      </c>
      <c r="F86" s="32">
        <v>1308</v>
      </c>
      <c r="G86" s="32">
        <v>23270</v>
      </c>
      <c r="H86" s="32">
        <v>502</v>
      </c>
    </row>
    <row r="87" spans="1:8" x14ac:dyDescent="0.35">
      <c r="A87" s="3" t="s">
        <v>462</v>
      </c>
      <c r="B87" s="3" t="s">
        <v>463</v>
      </c>
      <c r="C87" s="3" t="s">
        <v>288</v>
      </c>
      <c r="D87" s="3" t="s">
        <v>289</v>
      </c>
      <c r="E87" s="32">
        <v>835</v>
      </c>
      <c r="F87" s="32">
        <v>2182</v>
      </c>
      <c r="G87" s="32">
        <v>22850</v>
      </c>
      <c r="H87" s="32">
        <v>848</v>
      </c>
    </row>
    <row r="88" spans="1:8" x14ac:dyDescent="0.35">
      <c r="A88" s="3" t="s">
        <v>464</v>
      </c>
      <c r="B88" s="3" t="s">
        <v>465</v>
      </c>
      <c r="C88" s="3" t="s">
        <v>466</v>
      </c>
      <c r="D88" s="3" t="s">
        <v>467</v>
      </c>
      <c r="E88" s="32">
        <v>707</v>
      </c>
      <c r="F88" s="32">
        <v>390</v>
      </c>
      <c r="G88" s="32">
        <v>23620</v>
      </c>
      <c r="H88" s="32">
        <v>131</v>
      </c>
    </row>
    <row r="89" spans="1:8" x14ac:dyDescent="0.35">
      <c r="A89" s="3" t="s">
        <v>468</v>
      </c>
      <c r="B89" s="3" t="s">
        <v>469</v>
      </c>
      <c r="C89" s="3" t="s">
        <v>288</v>
      </c>
      <c r="D89" s="3" t="s">
        <v>289</v>
      </c>
      <c r="E89" s="32">
        <v>1015</v>
      </c>
      <c r="F89" s="32">
        <v>4188</v>
      </c>
      <c r="G89" s="32">
        <v>22850</v>
      </c>
      <c r="H89" s="32">
        <v>334</v>
      </c>
    </row>
    <row r="90" spans="1:8" x14ac:dyDescent="0.35">
      <c r="A90" s="3" t="s">
        <v>470</v>
      </c>
      <c r="B90" s="3" t="s">
        <v>471</v>
      </c>
      <c r="C90" s="3" t="s">
        <v>300</v>
      </c>
      <c r="D90" s="3" t="s">
        <v>301</v>
      </c>
      <c r="E90" s="32">
        <v>787</v>
      </c>
      <c r="F90" s="32">
        <v>372</v>
      </c>
      <c r="G90" s="32">
        <v>23020</v>
      </c>
      <c r="H90" s="32">
        <v>139</v>
      </c>
    </row>
    <row r="91" spans="1:8" x14ac:dyDescent="0.35">
      <c r="A91" s="3" t="s">
        <v>472</v>
      </c>
      <c r="B91" s="3" t="s">
        <v>473</v>
      </c>
      <c r="C91" s="3" t="s">
        <v>270</v>
      </c>
      <c r="D91" s="3" t="s">
        <v>271</v>
      </c>
      <c r="E91" s="32">
        <v>918</v>
      </c>
      <c r="F91" s="32">
        <v>4201</v>
      </c>
      <c r="G91" s="32">
        <v>25330</v>
      </c>
      <c r="H91" s="32">
        <v>1652</v>
      </c>
    </row>
    <row r="92" spans="1:8" x14ac:dyDescent="0.35">
      <c r="A92" s="3" t="s">
        <v>474</v>
      </c>
      <c r="B92" s="3" t="s">
        <v>475</v>
      </c>
      <c r="C92" s="3" t="s">
        <v>292</v>
      </c>
      <c r="D92" s="3" t="s">
        <v>293</v>
      </c>
      <c r="E92" s="32">
        <v>940</v>
      </c>
      <c r="F92" s="32">
        <v>761</v>
      </c>
      <c r="G92" s="32">
        <v>25870</v>
      </c>
      <c r="H92" s="32">
        <v>245</v>
      </c>
    </row>
    <row r="93" spans="1:8" x14ac:dyDescent="0.35">
      <c r="A93" s="3" t="s">
        <v>476</v>
      </c>
      <c r="B93" s="3" t="s">
        <v>477</v>
      </c>
      <c r="C93" s="3" t="s">
        <v>270</v>
      </c>
      <c r="D93" s="3" t="s">
        <v>271</v>
      </c>
      <c r="E93" s="32">
        <v>717</v>
      </c>
      <c r="F93" s="32">
        <v>426</v>
      </c>
      <c r="G93" s="32">
        <v>25160</v>
      </c>
      <c r="H93" s="32">
        <v>113</v>
      </c>
    </row>
    <row r="94" spans="1:8" x14ac:dyDescent="0.35">
      <c r="A94" s="3" t="s">
        <v>478</v>
      </c>
      <c r="B94" s="3" t="s">
        <v>479</v>
      </c>
      <c r="C94" s="3" t="s">
        <v>341</v>
      </c>
      <c r="D94" s="3" t="s">
        <v>342</v>
      </c>
      <c r="E94" s="32">
        <v>870</v>
      </c>
      <c r="F94" s="32">
        <v>309</v>
      </c>
      <c r="G94" s="32">
        <v>28500</v>
      </c>
      <c r="H94" s="32">
        <v>116</v>
      </c>
    </row>
    <row r="95" spans="1:8" x14ac:dyDescent="0.35">
      <c r="A95" s="3" t="s">
        <v>480</v>
      </c>
      <c r="B95" s="3" t="s">
        <v>481</v>
      </c>
      <c r="C95" s="3" t="s">
        <v>341</v>
      </c>
      <c r="D95" s="3" t="s">
        <v>342</v>
      </c>
      <c r="E95" s="32">
        <v>1642</v>
      </c>
      <c r="F95" s="32">
        <v>356</v>
      </c>
      <c r="G95" s="32">
        <v>20030</v>
      </c>
      <c r="H95" s="32">
        <v>136</v>
      </c>
    </row>
    <row r="96" spans="1:8" x14ac:dyDescent="0.35">
      <c r="A96" s="3" t="s">
        <v>482</v>
      </c>
      <c r="B96" s="3" t="s">
        <v>483</v>
      </c>
      <c r="C96" s="3" t="s">
        <v>288</v>
      </c>
      <c r="D96" s="3" t="s">
        <v>289</v>
      </c>
      <c r="E96" s="32">
        <v>1748</v>
      </c>
      <c r="F96" s="32">
        <v>2365</v>
      </c>
      <c r="G96" s="32">
        <v>22400</v>
      </c>
      <c r="H96" s="32">
        <v>903</v>
      </c>
    </row>
    <row r="97" spans="1:8" x14ac:dyDescent="0.35">
      <c r="A97" s="3" t="s">
        <v>484</v>
      </c>
      <c r="B97" s="3" t="s">
        <v>485</v>
      </c>
      <c r="C97" s="3" t="s">
        <v>406</v>
      </c>
      <c r="D97" s="3" t="s">
        <v>407</v>
      </c>
      <c r="E97" s="32">
        <v>629</v>
      </c>
      <c r="F97" s="32">
        <v>539</v>
      </c>
      <c r="G97" s="32">
        <v>20810</v>
      </c>
      <c r="H97" s="32">
        <v>183</v>
      </c>
    </row>
    <row r="98" spans="1:8" x14ac:dyDescent="0.35">
      <c r="A98" s="3" t="s">
        <v>486</v>
      </c>
      <c r="B98" s="3" t="s">
        <v>487</v>
      </c>
      <c r="C98" s="3" t="s">
        <v>284</v>
      </c>
      <c r="D98" s="3" t="s">
        <v>285</v>
      </c>
      <c r="E98" s="32">
        <v>952</v>
      </c>
      <c r="F98" s="32">
        <v>2759</v>
      </c>
      <c r="G98" s="32">
        <v>24130</v>
      </c>
      <c r="H98" s="32">
        <v>1057</v>
      </c>
    </row>
    <row r="99" spans="1:8" x14ac:dyDescent="0.35">
      <c r="A99" s="3" t="s">
        <v>488</v>
      </c>
      <c r="B99" s="3" t="s">
        <v>489</v>
      </c>
      <c r="C99" s="3" t="s">
        <v>318</v>
      </c>
      <c r="D99" s="3" t="s">
        <v>319</v>
      </c>
      <c r="E99" s="32">
        <v>1272</v>
      </c>
      <c r="F99" s="32">
        <v>1333</v>
      </c>
      <c r="G99" s="32">
        <v>20390</v>
      </c>
      <c r="H99" s="32">
        <v>555</v>
      </c>
    </row>
    <row r="100" spans="1:8" x14ac:dyDescent="0.35">
      <c r="A100" s="3" t="s">
        <v>490</v>
      </c>
      <c r="B100" s="3" t="s">
        <v>491</v>
      </c>
      <c r="C100" s="3" t="s">
        <v>492</v>
      </c>
      <c r="D100" s="3" t="s">
        <v>493</v>
      </c>
      <c r="E100" s="32">
        <v>1458</v>
      </c>
      <c r="F100" s="32">
        <v>1242</v>
      </c>
      <c r="G100" s="32">
        <v>22810</v>
      </c>
      <c r="H100" s="32">
        <v>524</v>
      </c>
    </row>
    <row r="101" spans="1:8" x14ac:dyDescent="0.35">
      <c r="A101" s="3" t="s">
        <v>494</v>
      </c>
      <c r="B101" s="3" t="s">
        <v>495</v>
      </c>
      <c r="C101" s="3" t="s">
        <v>492</v>
      </c>
      <c r="D101" s="3" t="s">
        <v>493</v>
      </c>
      <c r="E101" s="32">
        <v>982</v>
      </c>
      <c r="F101" s="32">
        <v>370</v>
      </c>
      <c r="G101" s="32">
        <v>23620</v>
      </c>
      <c r="H101" s="32">
        <v>154</v>
      </c>
    </row>
    <row r="102" spans="1:8" x14ac:dyDescent="0.35">
      <c r="A102" s="3" t="s">
        <v>496</v>
      </c>
      <c r="B102" s="3" t="s">
        <v>497</v>
      </c>
      <c r="C102" s="3" t="s">
        <v>300</v>
      </c>
      <c r="D102" s="3" t="s">
        <v>301</v>
      </c>
      <c r="E102" s="32">
        <v>845</v>
      </c>
      <c r="F102" s="32">
        <v>611</v>
      </c>
      <c r="G102" s="32">
        <v>26930</v>
      </c>
      <c r="H102" s="32">
        <v>242</v>
      </c>
    </row>
    <row r="103" spans="1:8" x14ac:dyDescent="0.35">
      <c r="A103" s="3" t="s">
        <v>498</v>
      </c>
      <c r="B103" s="3" t="s">
        <v>499</v>
      </c>
      <c r="C103" s="3" t="s">
        <v>284</v>
      </c>
      <c r="D103" s="3" t="s">
        <v>285</v>
      </c>
      <c r="E103" s="32">
        <v>865</v>
      </c>
      <c r="F103" s="32">
        <v>290</v>
      </c>
      <c r="G103" s="32">
        <v>24250</v>
      </c>
      <c r="H103" s="32">
        <v>106</v>
      </c>
    </row>
    <row r="104" spans="1:8" x14ac:dyDescent="0.35">
      <c r="A104" s="3" t="s">
        <v>500</v>
      </c>
      <c r="B104" s="3" t="s">
        <v>501</v>
      </c>
      <c r="C104" s="3" t="s">
        <v>341</v>
      </c>
      <c r="D104" s="3" t="s">
        <v>342</v>
      </c>
      <c r="E104" s="32">
        <v>687</v>
      </c>
      <c r="F104" s="32">
        <v>162</v>
      </c>
      <c r="G104" s="32">
        <v>25920</v>
      </c>
      <c r="H104" s="32">
        <v>61</v>
      </c>
    </row>
    <row r="105" spans="1:8" x14ac:dyDescent="0.35">
      <c r="A105" s="3" t="s">
        <v>502</v>
      </c>
      <c r="B105" s="3" t="s">
        <v>503</v>
      </c>
      <c r="C105" s="3" t="s">
        <v>300</v>
      </c>
      <c r="D105" s="3" t="s">
        <v>301</v>
      </c>
      <c r="E105" s="32">
        <v>1011</v>
      </c>
      <c r="F105" s="32">
        <v>784</v>
      </c>
      <c r="G105" s="32">
        <v>27070</v>
      </c>
      <c r="H105" s="32">
        <v>277</v>
      </c>
    </row>
    <row r="106" spans="1:8" x14ac:dyDescent="0.35">
      <c r="A106" s="3" t="s">
        <v>504</v>
      </c>
      <c r="B106" s="3" t="s">
        <v>505</v>
      </c>
      <c r="C106" s="3" t="s">
        <v>270</v>
      </c>
      <c r="D106" s="3" t="s">
        <v>271</v>
      </c>
      <c r="E106" s="32">
        <v>825</v>
      </c>
      <c r="F106" s="32">
        <v>327</v>
      </c>
      <c r="G106" s="32">
        <v>20290</v>
      </c>
      <c r="H106" s="32">
        <v>112</v>
      </c>
    </row>
    <row r="107" spans="1:8" x14ac:dyDescent="0.35">
      <c r="A107" s="3" t="s">
        <v>506</v>
      </c>
      <c r="B107" s="3" t="s">
        <v>507</v>
      </c>
      <c r="C107" s="3" t="s">
        <v>300</v>
      </c>
      <c r="D107" s="3" t="s">
        <v>301</v>
      </c>
      <c r="E107" s="32">
        <v>957</v>
      </c>
      <c r="F107" s="32">
        <v>397</v>
      </c>
      <c r="G107" s="32">
        <v>22920</v>
      </c>
      <c r="H107" s="32">
        <v>147</v>
      </c>
    </row>
    <row r="108" spans="1:8" x14ac:dyDescent="0.35">
      <c r="A108" s="3" t="s">
        <v>508</v>
      </c>
      <c r="B108" s="3" t="s">
        <v>509</v>
      </c>
      <c r="C108" s="3" t="s">
        <v>288</v>
      </c>
      <c r="D108" s="3" t="s">
        <v>289</v>
      </c>
      <c r="E108" s="32">
        <v>881</v>
      </c>
      <c r="F108" s="32">
        <v>987</v>
      </c>
      <c r="G108" s="32">
        <v>17490</v>
      </c>
      <c r="H108" s="32">
        <v>191</v>
      </c>
    </row>
    <row r="109" spans="1:8" x14ac:dyDescent="0.35">
      <c r="A109" s="3" t="s">
        <v>510</v>
      </c>
      <c r="B109" s="3" t="s">
        <v>511</v>
      </c>
      <c r="C109" s="3" t="s">
        <v>456</v>
      </c>
      <c r="D109" s="3" t="s">
        <v>457</v>
      </c>
      <c r="E109" s="32">
        <v>1997</v>
      </c>
      <c r="F109" s="32">
        <v>3826</v>
      </c>
      <c r="G109" s="32">
        <v>20890</v>
      </c>
      <c r="H109" s="32">
        <v>1172</v>
      </c>
    </row>
    <row r="110" spans="1:8" x14ac:dyDescent="0.35">
      <c r="A110" s="3" t="s">
        <v>512</v>
      </c>
      <c r="B110" s="3" t="s">
        <v>513</v>
      </c>
      <c r="C110" s="3" t="s">
        <v>270</v>
      </c>
      <c r="D110" s="3" t="s">
        <v>271</v>
      </c>
      <c r="E110" s="32">
        <v>744</v>
      </c>
      <c r="F110" s="32">
        <v>611</v>
      </c>
      <c r="G110" s="32">
        <v>22400</v>
      </c>
      <c r="H110" s="32">
        <v>206</v>
      </c>
    </row>
    <row r="111" spans="1:8" x14ac:dyDescent="0.35">
      <c r="A111" s="3" t="s">
        <v>514</v>
      </c>
      <c r="B111" s="3" t="s">
        <v>515</v>
      </c>
      <c r="C111" s="3" t="s">
        <v>270</v>
      </c>
      <c r="D111" s="3" t="s">
        <v>271</v>
      </c>
      <c r="E111" s="32">
        <v>1241</v>
      </c>
      <c r="F111" s="32">
        <v>12616</v>
      </c>
      <c r="G111" s="32">
        <v>25150</v>
      </c>
      <c r="H111" s="32">
        <v>5391</v>
      </c>
    </row>
    <row r="112" spans="1:8" x14ac:dyDescent="0.35">
      <c r="A112" s="3" t="s">
        <v>516</v>
      </c>
      <c r="B112" s="3" t="s">
        <v>517</v>
      </c>
      <c r="C112" s="3" t="s">
        <v>276</v>
      </c>
      <c r="D112" s="3" t="s">
        <v>277</v>
      </c>
      <c r="E112" s="32">
        <v>1206</v>
      </c>
      <c r="F112" s="32">
        <v>13524</v>
      </c>
      <c r="G112" s="32">
        <v>23750</v>
      </c>
      <c r="H112" s="32">
        <v>1738</v>
      </c>
    </row>
    <row r="113" spans="1:8" x14ac:dyDescent="0.35">
      <c r="A113" s="3" t="s">
        <v>518</v>
      </c>
      <c r="B113" s="3" t="s">
        <v>519</v>
      </c>
      <c r="C113" s="3" t="s">
        <v>270</v>
      </c>
      <c r="D113" s="3" t="s">
        <v>271</v>
      </c>
      <c r="E113" s="32">
        <v>1209</v>
      </c>
      <c r="F113" s="32">
        <v>9128</v>
      </c>
      <c r="G113" s="32">
        <v>23370</v>
      </c>
      <c r="H113" s="32">
        <v>4173</v>
      </c>
    </row>
    <row r="114" spans="1:8" x14ac:dyDescent="0.35">
      <c r="A114" s="3" t="s">
        <v>520</v>
      </c>
      <c r="B114" s="3" t="s">
        <v>521</v>
      </c>
      <c r="C114" s="3" t="s">
        <v>300</v>
      </c>
      <c r="D114" s="3" t="s">
        <v>301</v>
      </c>
      <c r="E114" s="32">
        <v>595</v>
      </c>
      <c r="F114" s="32">
        <v>558</v>
      </c>
      <c r="G114" s="32">
        <v>22440</v>
      </c>
      <c r="H114" s="32">
        <v>182</v>
      </c>
    </row>
    <row r="115" spans="1:8" x14ac:dyDescent="0.35">
      <c r="A115" s="3" t="s">
        <v>522</v>
      </c>
      <c r="B115" s="3" t="s">
        <v>523</v>
      </c>
      <c r="C115" s="3" t="s">
        <v>270</v>
      </c>
      <c r="D115" s="3" t="s">
        <v>271</v>
      </c>
      <c r="E115" s="32">
        <v>815</v>
      </c>
      <c r="F115" s="32">
        <v>373</v>
      </c>
      <c r="G115" s="32">
        <v>21870</v>
      </c>
      <c r="H115" s="32">
        <v>133</v>
      </c>
    </row>
    <row r="116" spans="1:8" x14ac:dyDescent="0.35">
      <c r="A116" s="3" t="s">
        <v>524</v>
      </c>
      <c r="B116" s="3" t="s">
        <v>525</v>
      </c>
      <c r="C116" s="3" t="s">
        <v>292</v>
      </c>
      <c r="D116" s="3" t="s">
        <v>293</v>
      </c>
      <c r="E116" s="32">
        <v>1872</v>
      </c>
      <c r="F116" s="32">
        <v>1267</v>
      </c>
      <c r="G116" s="32">
        <v>24640</v>
      </c>
      <c r="H116" s="32">
        <v>463</v>
      </c>
    </row>
    <row r="117" spans="1:8" x14ac:dyDescent="0.35">
      <c r="A117" s="3" t="s">
        <v>526</v>
      </c>
      <c r="B117" s="3" t="s">
        <v>527</v>
      </c>
      <c r="C117" s="3" t="s">
        <v>300</v>
      </c>
      <c r="D117" s="3" t="s">
        <v>301</v>
      </c>
      <c r="E117" s="32">
        <v>734</v>
      </c>
      <c r="F117" s="32">
        <v>363</v>
      </c>
      <c r="G117" s="32">
        <v>23790</v>
      </c>
      <c r="H117" s="32">
        <v>135</v>
      </c>
    </row>
    <row r="118" spans="1:8" x14ac:dyDescent="0.35">
      <c r="A118" s="3" t="s">
        <v>528</v>
      </c>
      <c r="B118" s="3" t="s">
        <v>529</v>
      </c>
      <c r="C118" s="3" t="s">
        <v>300</v>
      </c>
      <c r="D118" s="3" t="s">
        <v>301</v>
      </c>
      <c r="E118" s="32">
        <v>954</v>
      </c>
      <c r="F118" s="32">
        <v>701</v>
      </c>
      <c r="G118" s="32">
        <v>25500</v>
      </c>
      <c r="H118" s="32">
        <v>282</v>
      </c>
    </row>
    <row r="119" spans="1:8" x14ac:dyDescent="0.35">
      <c r="A119" s="3" t="s">
        <v>530</v>
      </c>
      <c r="B119" s="3" t="s">
        <v>531</v>
      </c>
      <c r="C119" s="3" t="s">
        <v>276</v>
      </c>
      <c r="D119" s="3" t="s">
        <v>277</v>
      </c>
      <c r="E119" s="32">
        <v>1033</v>
      </c>
      <c r="F119" s="32">
        <v>1876</v>
      </c>
      <c r="G119" s="32">
        <v>22200</v>
      </c>
      <c r="H119" s="32">
        <v>362</v>
      </c>
    </row>
    <row r="120" spans="1:8" x14ac:dyDescent="0.35">
      <c r="A120" s="3" t="s">
        <v>532</v>
      </c>
      <c r="B120" s="3" t="s">
        <v>533</v>
      </c>
      <c r="C120" s="3" t="s">
        <v>284</v>
      </c>
      <c r="D120" s="3" t="s">
        <v>285</v>
      </c>
      <c r="E120" s="32">
        <v>1193</v>
      </c>
      <c r="F120" s="32">
        <v>5382</v>
      </c>
      <c r="G120" s="32">
        <v>26850</v>
      </c>
      <c r="H120" s="32">
        <v>1901</v>
      </c>
    </row>
    <row r="121" spans="1:8" x14ac:dyDescent="0.35">
      <c r="A121" s="3" t="s">
        <v>534</v>
      </c>
      <c r="B121" s="3" t="s">
        <v>535</v>
      </c>
      <c r="C121" s="3" t="s">
        <v>270</v>
      </c>
      <c r="D121" s="3" t="s">
        <v>271</v>
      </c>
      <c r="E121" s="32">
        <v>876</v>
      </c>
      <c r="F121" s="32">
        <v>797</v>
      </c>
      <c r="G121" s="32">
        <v>21820</v>
      </c>
      <c r="H121" s="32">
        <v>258</v>
      </c>
    </row>
    <row r="122" spans="1:8" x14ac:dyDescent="0.35">
      <c r="A122" s="3" t="s">
        <v>536</v>
      </c>
      <c r="B122" s="3" t="s">
        <v>537</v>
      </c>
      <c r="C122" s="3" t="s">
        <v>270</v>
      </c>
      <c r="D122" s="3" t="s">
        <v>271</v>
      </c>
      <c r="E122" s="32">
        <v>701</v>
      </c>
      <c r="F122" s="32">
        <v>273</v>
      </c>
      <c r="G122" s="32">
        <v>20490</v>
      </c>
      <c r="H122" s="32">
        <v>98</v>
      </c>
    </row>
    <row r="123" spans="1:8" x14ac:dyDescent="0.35">
      <c r="A123" s="3" t="s">
        <v>538</v>
      </c>
      <c r="B123" s="3" t="s">
        <v>539</v>
      </c>
      <c r="C123" s="3" t="s">
        <v>318</v>
      </c>
      <c r="D123" s="3" t="s">
        <v>319</v>
      </c>
      <c r="E123" s="32">
        <v>1048</v>
      </c>
      <c r="F123" s="32">
        <v>2124</v>
      </c>
      <c r="G123" s="32">
        <v>18640</v>
      </c>
      <c r="H123" s="32">
        <v>879</v>
      </c>
    </row>
    <row r="124" spans="1:8" x14ac:dyDescent="0.35">
      <c r="A124" s="3" t="s">
        <v>540</v>
      </c>
      <c r="B124" s="3" t="s">
        <v>541</v>
      </c>
      <c r="C124" s="3" t="s">
        <v>300</v>
      </c>
      <c r="D124" s="3" t="s">
        <v>301</v>
      </c>
      <c r="E124" s="32">
        <v>635</v>
      </c>
      <c r="F124" s="32">
        <v>191</v>
      </c>
      <c r="G124" s="32">
        <v>25490</v>
      </c>
      <c r="H124" s="32">
        <v>66</v>
      </c>
    </row>
    <row r="125" spans="1:8" x14ac:dyDescent="0.35">
      <c r="A125" s="3" t="s">
        <v>542</v>
      </c>
      <c r="B125" s="3" t="s">
        <v>543</v>
      </c>
      <c r="C125" s="3" t="s">
        <v>300</v>
      </c>
      <c r="D125" s="3" t="s">
        <v>301</v>
      </c>
      <c r="E125" s="32">
        <v>601</v>
      </c>
      <c r="F125" s="32">
        <v>141</v>
      </c>
      <c r="G125" s="32" t="s">
        <v>381</v>
      </c>
      <c r="H125" s="32" t="s">
        <v>381</v>
      </c>
    </row>
    <row r="126" spans="1:8" x14ac:dyDescent="0.35">
      <c r="A126" s="3" t="s">
        <v>544</v>
      </c>
      <c r="B126" s="3" t="s">
        <v>545</v>
      </c>
      <c r="C126" s="3" t="s">
        <v>266</v>
      </c>
      <c r="D126" s="3" t="s">
        <v>267</v>
      </c>
      <c r="E126" s="32">
        <v>922</v>
      </c>
      <c r="F126" s="32">
        <v>557</v>
      </c>
      <c r="G126" s="32">
        <v>23560</v>
      </c>
      <c r="H126" s="32">
        <v>184</v>
      </c>
    </row>
    <row r="127" spans="1:8" x14ac:dyDescent="0.35">
      <c r="A127" s="3" t="s">
        <v>546</v>
      </c>
      <c r="B127" s="3" t="s">
        <v>547</v>
      </c>
      <c r="C127" s="3" t="s">
        <v>361</v>
      </c>
      <c r="D127" s="3" t="s">
        <v>362</v>
      </c>
      <c r="E127" s="32">
        <v>2135</v>
      </c>
      <c r="F127" s="32">
        <v>8786</v>
      </c>
      <c r="G127" s="32">
        <v>25620</v>
      </c>
      <c r="H127" s="32">
        <v>791</v>
      </c>
    </row>
    <row r="128" spans="1:8" x14ac:dyDescent="0.35">
      <c r="A128" s="3" t="s">
        <v>548</v>
      </c>
      <c r="B128" s="3" t="s">
        <v>549</v>
      </c>
      <c r="C128" s="3" t="s">
        <v>456</v>
      </c>
      <c r="D128" s="3" t="s">
        <v>457</v>
      </c>
      <c r="E128" s="32">
        <v>1468</v>
      </c>
      <c r="F128" s="32">
        <v>3517</v>
      </c>
      <c r="G128" s="32">
        <v>23860</v>
      </c>
      <c r="H128" s="32">
        <v>358</v>
      </c>
    </row>
    <row r="129" spans="1:8" x14ac:dyDescent="0.35">
      <c r="A129" s="3" t="s">
        <v>550</v>
      </c>
      <c r="B129" s="3" t="s">
        <v>551</v>
      </c>
      <c r="C129" s="3" t="s">
        <v>466</v>
      </c>
      <c r="D129" s="3" t="s">
        <v>467</v>
      </c>
      <c r="E129" s="32">
        <v>1752</v>
      </c>
      <c r="F129" s="32">
        <v>16627</v>
      </c>
      <c r="G129" s="32">
        <v>25110</v>
      </c>
      <c r="H129" s="32">
        <v>1662</v>
      </c>
    </row>
    <row r="130" spans="1:8" x14ac:dyDescent="0.35">
      <c r="A130" s="3" t="s">
        <v>552</v>
      </c>
      <c r="B130" s="3" t="s">
        <v>553</v>
      </c>
      <c r="C130" s="3" t="s">
        <v>353</v>
      </c>
      <c r="D130" s="3" t="s">
        <v>354</v>
      </c>
      <c r="E130" s="32">
        <v>746</v>
      </c>
      <c r="F130" s="32">
        <v>626</v>
      </c>
      <c r="G130" s="32">
        <v>25420</v>
      </c>
      <c r="H130" s="32">
        <v>244</v>
      </c>
    </row>
    <row r="131" spans="1:8" x14ac:dyDescent="0.35">
      <c r="A131" s="3" t="s">
        <v>554</v>
      </c>
      <c r="B131" s="3" t="s">
        <v>555</v>
      </c>
      <c r="C131" s="3" t="s">
        <v>492</v>
      </c>
      <c r="D131" s="3" t="s">
        <v>493</v>
      </c>
      <c r="E131" s="32">
        <v>765</v>
      </c>
      <c r="F131" s="32">
        <v>300</v>
      </c>
      <c r="G131" s="32">
        <v>22600</v>
      </c>
      <c r="H131" s="32">
        <v>96</v>
      </c>
    </row>
    <row r="132" spans="1:8" x14ac:dyDescent="0.35">
      <c r="A132" s="3" t="s">
        <v>556</v>
      </c>
      <c r="B132" s="3" t="s">
        <v>557</v>
      </c>
      <c r="C132" s="3" t="s">
        <v>270</v>
      </c>
      <c r="D132" s="3" t="s">
        <v>271</v>
      </c>
      <c r="E132" s="32">
        <v>973</v>
      </c>
      <c r="F132" s="32">
        <v>1533</v>
      </c>
      <c r="G132" s="32">
        <v>24410</v>
      </c>
      <c r="H132" s="32">
        <v>349</v>
      </c>
    </row>
    <row r="133" spans="1:8" x14ac:dyDescent="0.35">
      <c r="A133" s="3" t="s">
        <v>558</v>
      </c>
      <c r="B133" s="3" t="s">
        <v>559</v>
      </c>
      <c r="C133" s="3" t="s">
        <v>406</v>
      </c>
      <c r="D133" s="3" t="s">
        <v>407</v>
      </c>
      <c r="E133" s="32">
        <v>881</v>
      </c>
      <c r="F133" s="32">
        <v>1271</v>
      </c>
      <c r="G133" s="32">
        <v>19750</v>
      </c>
      <c r="H133" s="32">
        <v>555</v>
      </c>
    </row>
    <row r="134" spans="1:8" x14ac:dyDescent="0.35">
      <c r="A134" s="3" t="s">
        <v>560</v>
      </c>
      <c r="B134" s="3" t="s">
        <v>561</v>
      </c>
      <c r="C134" s="3" t="s">
        <v>300</v>
      </c>
      <c r="D134" s="3" t="s">
        <v>301</v>
      </c>
      <c r="E134" s="32">
        <v>760</v>
      </c>
      <c r="F134" s="32">
        <v>845</v>
      </c>
      <c r="G134" s="32">
        <v>22600</v>
      </c>
      <c r="H134" s="32">
        <v>321</v>
      </c>
    </row>
    <row r="135" spans="1:8" x14ac:dyDescent="0.35">
      <c r="A135" s="3" t="s">
        <v>562</v>
      </c>
      <c r="B135" s="3" t="s">
        <v>563</v>
      </c>
      <c r="C135" s="3" t="s">
        <v>270</v>
      </c>
      <c r="D135" s="3" t="s">
        <v>271</v>
      </c>
      <c r="E135" s="32">
        <v>933</v>
      </c>
      <c r="F135" s="32">
        <v>887</v>
      </c>
      <c r="G135" s="32">
        <v>21930</v>
      </c>
      <c r="H135" s="32">
        <v>322</v>
      </c>
    </row>
    <row r="136" spans="1:8" x14ac:dyDescent="0.35">
      <c r="A136" s="3" t="s">
        <v>564</v>
      </c>
      <c r="B136" s="3" t="s">
        <v>565</v>
      </c>
      <c r="C136" s="3" t="s">
        <v>341</v>
      </c>
      <c r="D136" s="3" t="s">
        <v>342</v>
      </c>
      <c r="E136" s="32">
        <v>724</v>
      </c>
      <c r="F136" s="32">
        <v>227</v>
      </c>
      <c r="G136" s="32">
        <v>24100</v>
      </c>
      <c r="H136" s="32">
        <v>92</v>
      </c>
    </row>
    <row r="137" spans="1:8" x14ac:dyDescent="0.35">
      <c r="A137" s="3" t="s">
        <v>566</v>
      </c>
      <c r="B137" s="3" t="s">
        <v>567</v>
      </c>
      <c r="C137" s="3" t="s">
        <v>341</v>
      </c>
      <c r="D137" s="3" t="s">
        <v>342</v>
      </c>
      <c r="E137" s="32">
        <v>1091</v>
      </c>
      <c r="F137" s="32">
        <v>365</v>
      </c>
      <c r="G137" s="32">
        <v>22220</v>
      </c>
      <c r="H137" s="32">
        <v>131</v>
      </c>
    </row>
    <row r="138" spans="1:8" x14ac:dyDescent="0.35">
      <c r="A138" s="3" t="s">
        <v>568</v>
      </c>
      <c r="B138" s="3" t="s">
        <v>569</v>
      </c>
      <c r="C138" s="3" t="s">
        <v>266</v>
      </c>
      <c r="D138" s="3" t="s">
        <v>267</v>
      </c>
      <c r="E138" s="32">
        <v>727</v>
      </c>
      <c r="F138" s="32">
        <v>221</v>
      </c>
      <c r="G138" s="32">
        <v>24540</v>
      </c>
      <c r="H138" s="32">
        <v>90</v>
      </c>
    </row>
    <row r="139" spans="1:8" x14ac:dyDescent="0.35">
      <c r="A139" s="3" t="s">
        <v>570</v>
      </c>
      <c r="B139" s="3" t="s">
        <v>571</v>
      </c>
      <c r="C139" s="3" t="s">
        <v>288</v>
      </c>
      <c r="D139" s="3" t="s">
        <v>289</v>
      </c>
      <c r="E139" s="32">
        <v>856</v>
      </c>
      <c r="F139" s="32">
        <v>1435</v>
      </c>
      <c r="G139" s="32">
        <v>24220</v>
      </c>
      <c r="H139" s="32">
        <v>589</v>
      </c>
    </row>
    <row r="140" spans="1:8" x14ac:dyDescent="0.35">
      <c r="A140" s="3" t="s">
        <v>572</v>
      </c>
      <c r="B140" s="3" t="s">
        <v>573</v>
      </c>
      <c r="C140" s="3" t="s">
        <v>288</v>
      </c>
      <c r="D140" s="3" t="s">
        <v>289</v>
      </c>
      <c r="E140" s="32">
        <v>953</v>
      </c>
      <c r="F140" s="32">
        <v>3309</v>
      </c>
      <c r="G140" s="32">
        <v>26770</v>
      </c>
      <c r="H140" s="32">
        <v>1432</v>
      </c>
    </row>
    <row r="141" spans="1:8" x14ac:dyDescent="0.35">
      <c r="A141" s="3" t="s">
        <v>574</v>
      </c>
      <c r="B141" s="3" t="s">
        <v>575</v>
      </c>
      <c r="C141" s="3" t="s">
        <v>284</v>
      </c>
      <c r="D141" s="3" t="s">
        <v>285</v>
      </c>
      <c r="E141" s="32">
        <v>1051</v>
      </c>
      <c r="F141" s="32">
        <v>1961</v>
      </c>
      <c r="G141" s="32">
        <v>27700</v>
      </c>
      <c r="H141" s="32">
        <v>820</v>
      </c>
    </row>
    <row r="142" spans="1:8" x14ac:dyDescent="0.35">
      <c r="A142" s="3" t="s">
        <v>576</v>
      </c>
      <c r="B142" s="3" t="s">
        <v>577</v>
      </c>
      <c r="C142" s="3" t="s">
        <v>341</v>
      </c>
      <c r="D142" s="3" t="s">
        <v>342</v>
      </c>
      <c r="E142" s="32">
        <v>667</v>
      </c>
      <c r="F142" s="32">
        <v>339</v>
      </c>
      <c r="G142" s="32">
        <v>22800</v>
      </c>
      <c r="H142" s="32">
        <v>132</v>
      </c>
    </row>
    <row r="143" spans="1:8" x14ac:dyDescent="0.35">
      <c r="A143" s="3" t="s">
        <v>578</v>
      </c>
      <c r="B143" s="3" t="s">
        <v>579</v>
      </c>
      <c r="C143" s="3" t="s">
        <v>314</v>
      </c>
      <c r="D143" s="3" t="s">
        <v>315</v>
      </c>
      <c r="E143" s="32">
        <v>1596</v>
      </c>
      <c r="F143" s="32">
        <v>4752</v>
      </c>
      <c r="G143" s="32">
        <v>21320</v>
      </c>
      <c r="H143" s="32">
        <v>1419</v>
      </c>
    </row>
    <row r="144" spans="1:8" x14ac:dyDescent="0.35">
      <c r="A144" s="3" t="s">
        <v>580</v>
      </c>
      <c r="B144" s="3" t="s">
        <v>581</v>
      </c>
      <c r="C144" s="3" t="s">
        <v>270</v>
      </c>
      <c r="D144" s="3" t="s">
        <v>271</v>
      </c>
      <c r="E144" s="32">
        <v>1203</v>
      </c>
      <c r="F144" s="32">
        <v>984</v>
      </c>
      <c r="G144" s="32">
        <v>28660</v>
      </c>
      <c r="H144" s="32">
        <v>406</v>
      </c>
    </row>
    <row r="145" spans="1:8" x14ac:dyDescent="0.35">
      <c r="A145" s="3" t="s">
        <v>582</v>
      </c>
      <c r="B145" s="3" t="s">
        <v>583</v>
      </c>
      <c r="C145" s="3" t="s">
        <v>361</v>
      </c>
      <c r="D145" s="3" t="s">
        <v>362</v>
      </c>
      <c r="E145" s="32">
        <v>781</v>
      </c>
      <c r="F145" s="32">
        <v>878</v>
      </c>
      <c r="G145" s="32">
        <v>23020</v>
      </c>
      <c r="H145" s="32">
        <v>292</v>
      </c>
    </row>
    <row r="146" spans="1:8" x14ac:dyDescent="0.35">
      <c r="A146" s="3" t="s">
        <v>584</v>
      </c>
      <c r="B146" s="3" t="s">
        <v>585</v>
      </c>
      <c r="C146" s="3" t="s">
        <v>288</v>
      </c>
      <c r="D146" s="3" t="s">
        <v>289</v>
      </c>
      <c r="E146" s="32">
        <v>832</v>
      </c>
      <c r="F146" s="32">
        <v>741</v>
      </c>
      <c r="G146" s="32">
        <v>24430</v>
      </c>
      <c r="H146" s="32">
        <v>271</v>
      </c>
    </row>
    <row r="147" spans="1:8" x14ac:dyDescent="0.35">
      <c r="A147" s="3" t="s">
        <v>586</v>
      </c>
      <c r="B147" s="3" t="s">
        <v>587</v>
      </c>
      <c r="C147" s="3" t="s">
        <v>284</v>
      </c>
      <c r="D147" s="3" t="s">
        <v>285</v>
      </c>
      <c r="E147" s="32">
        <v>883</v>
      </c>
      <c r="F147" s="32">
        <v>1186</v>
      </c>
      <c r="G147" s="32">
        <v>26780</v>
      </c>
      <c r="H147" s="32">
        <v>427</v>
      </c>
    </row>
    <row r="148" spans="1:8" x14ac:dyDescent="0.35">
      <c r="A148" s="3" t="s">
        <v>588</v>
      </c>
      <c r="B148" s="3" t="s">
        <v>589</v>
      </c>
      <c r="C148" s="3" t="s">
        <v>300</v>
      </c>
      <c r="D148" s="3" t="s">
        <v>301</v>
      </c>
      <c r="E148" s="32">
        <v>565</v>
      </c>
      <c r="F148" s="32">
        <v>79</v>
      </c>
      <c r="G148" s="32" t="s">
        <v>381</v>
      </c>
      <c r="H148" s="32" t="s">
        <v>381</v>
      </c>
    </row>
    <row r="149" spans="1:8" x14ac:dyDescent="0.35">
      <c r="A149" s="3" t="s">
        <v>590</v>
      </c>
      <c r="B149" s="3" t="s">
        <v>591</v>
      </c>
      <c r="C149" s="3" t="s">
        <v>280</v>
      </c>
      <c r="D149" s="3" t="s">
        <v>281</v>
      </c>
      <c r="E149" s="32">
        <v>634</v>
      </c>
      <c r="F149" s="32">
        <v>169</v>
      </c>
      <c r="G149" s="32">
        <v>19830</v>
      </c>
      <c r="H149" s="32">
        <v>56</v>
      </c>
    </row>
    <row r="150" spans="1:8" x14ac:dyDescent="0.35">
      <c r="A150" s="3" t="s">
        <v>592</v>
      </c>
      <c r="B150" s="3" t="s">
        <v>593</v>
      </c>
      <c r="C150" s="3" t="s">
        <v>288</v>
      </c>
      <c r="D150" s="3" t="s">
        <v>289</v>
      </c>
      <c r="E150" s="32">
        <v>761</v>
      </c>
      <c r="F150" s="32">
        <v>563</v>
      </c>
      <c r="G150" s="32">
        <v>24180</v>
      </c>
      <c r="H150" s="32">
        <v>207</v>
      </c>
    </row>
    <row r="151" spans="1:8" x14ac:dyDescent="0.35">
      <c r="A151" s="3" t="s">
        <v>594</v>
      </c>
      <c r="B151" s="3" t="s">
        <v>595</v>
      </c>
      <c r="C151" s="3" t="s">
        <v>300</v>
      </c>
      <c r="D151" s="3" t="s">
        <v>301</v>
      </c>
      <c r="E151" s="32">
        <v>1467</v>
      </c>
      <c r="F151" s="32">
        <v>4233</v>
      </c>
      <c r="G151" s="32">
        <v>19220</v>
      </c>
      <c r="H151" s="32">
        <v>1711</v>
      </c>
    </row>
    <row r="152" spans="1:8" x14ac:dyDescent="0.35">
      <c r="A152" s="3" t="s">
        <v>596</v>
      </c>
      <c r="B152" s="3" t="s">
        <v>597</v>
      </c>
      <c r="C152" s="3" t="s">
        <v>292</v>
      </c>
      <c r="D152" s="3" t="s">
        <v>293</v>
      </c>
      <c r="E152" s="32">
        <v>2073</v>
      </c>
      <c r="F152" s="32">
        <v>816</v>
      </c>
      <c r="G152" s="32">
        <v>23940</v>
      </c>
      <c r="H152" s="32">
        <v>236</v>
      </c>
    </row>
    <row r="153" spans="1:8" x14ac:dyDescent="0.35">
      <c r="A153" s="3" t="s">
        <v>598</v>
      </c>
      <c r="B153" s="3" t="s">
        <v>599</v>
      </c>
      <c r="C153" s="3" t="s">
        <v>280</v>
      </c>
      <c r="D153" s="3" t="s">
        <v>281</v>
      </c>
      <c r="E153" s="32">
        <v>1890</v>
      </c>
      <c r="F153" s="32">
        <v>211</v>
      </c>
      <c r="G153" s="32" t="s">
        <v>381</v>
      </c>
      <c r="H153" s="32" t="s">
        <v>381</v>
      </c>
    </row>
    <row r="154" spans="1:8" x14ac:dyDescent="0.35">
      <c r="A154" s="3" t="s">
        <v>600</v>
      </c>
      <c r="B154" s="3" t="s">
        <v>601</v>
      </c>
      <c r="C154" s="3" t="s">
        <v>353</v>
      </c>
      <c r="D154" s="3" t="s">
        <v>354</v>
      </c>
      <c r="E154" s="32">
        <v>1329</v>
      </c>
      <c r="F154" s="32">
        <v>2864</v>
      </c>
      <c r="G154" s="32">
        <v>24350</v>
      </c>
      <c r="H154" s="32">
        <v>330</v>
      </c>
    </row>
    <row r="155" spans="1:8" x14ac:dyDescent="0.35">
      <c r="A155" s="3" t="s">
        <v>602</v>
      </c>
      <c r="B155" s="3" t="s">
        <v>603</v>
      </c>
      <c r="C155" s="3" t="s">
        <v>292</v>
      </c>
      <c r="D155" s="3" t="s">
        <v>293</v>
      </c>
      <c r="E155" s="32">
        <v>753</v>
      </c>
      <c r="F155" s="32">
        <v>284</v>
      </c>
      <c r="G155" s="32">
        <v>25000</v>
      </c>
      <c r="H155" s="32">
        <v>100</v>
      </c>
    </row>
    <row r="156" spans="1:8" x14ac:dyDescent="0.35">
      <c r="A156" s="3" t="s">
        <v>604</v>
      </c>
      <c r="B156" s="3" t="s">
        <v>605</v>
      </c>
      <c r="C156" s="3" t="s">
        <v>284</v>
      </c>
      <c r="D156" s="3" t="s">
        <v>285</v>
      </c>
      <c r="E156" s="32">
        <v>2472</v>
      </c>
      <c r="F156" s="32">
        <v>483</v>
      </c>
      <c r="G156" s="32">
        <v>24290</v>
      </c>
      <c r="H156" s="32">
        <v>205</v>
      </c>
    </row>
    <row r="157" spans="1:8" x14ac:dyDescent="0.35">
      <c r="A157" s="3" t="s">
        <v>606</v>
      </c>
      <c r="B157" s="3" t="s">
        <v>607</v>
      </c>
      <c r="C157" s="3" t="s">
        <v>466</v>
      </c>
      <c r="D157" s="3" t="s">
        <v>467</v>
      </c>
      <c r="E157" s="32">
        <v>1360</v>
      </c>
      <c r="F157" s="32">
        <v>4134</v>
      </c>
      <c r="G157" s="32">
        <v>16920</v>
      </c>
      <c r="H157" s="32">
        <v>1609</v>
      </c>
    </row>
    <row r="158" spans="1:8" x14ac:dyDescent="0.35">
      <c r="A158" s="3" t="s">
        <v>608</v>
      </c>
      <c r="B158" s="3" t="s">
        <v>609</v>
      </c>
      <c r="C158" s="3" t="s">
        <v>284</v>
      </c>
      <c r="D158" s="3" t="s">
        <v>285</v>
      </c>
      <c r="E158" s="32">
        <v>972</v>
      </c>
      <c r="F158" s="32">
        <v>2340</v>
      </c>
      <c r="G158" s="32">
        <v>27970</v>
      </c>
      <c r="H158" s="32">
        <v>955</v>
      </c>
    </row>
    <row r="159" spans="1:8" x14ac:dyDescent="0.35">
      <c r="A159" s="3" t="s">
        <v>610</v>
      </c>
      <c r="B159" s="3" t="s">
        <v>611</v>
      </c>
      <c r="C159" s="3" t="s">
        <v>300</v>
      </c>
      <c r="D159" s="3" t="s">
        <v>301</v>
      </c>
      <c r="E159" s="32">
        <v>826</v>
      </c>
      <c r="F159" s="32">
        <v>1318</v>
      </c>
      <c r="G159" s="32">
        <v>26810</v>
      </c>
      <c r="H159" s="32">
        <v>550</v>
      </c>
    </row>
    <row r="160" spans="1:8" x14ac:dyDescent="0.35">
      <c r="A160" s="3" t="s">
        <v>612</v>
      </c>
      <c r="B160" s="3" t="s">
        <v>613</v>
      </c>
      <c r="C160" s="3" t="s">
        <v>266</v>
      </c>
      <c r="D160" s="3" t="s">
        <v>267</v>
      </c>
      <c r="E160" s="32">
        <v>988</v>
      </c>
      <c r="F160" s="32">
        <v>548</v>
      </c>
      <c r="G160" s="32">
        <v>25220</v>
      </c>
      <c r="H160" s="32">
        <v>202</v>
      </c>
    </row>
    <row r="161" spans="1:8" x14ac:dyDescent="0.35">
      <c r="A161" s="3" t="s">
        <v>614</v>
      </c>
      <c r="B161" s="3" t="s">
        <v>615</v>
      </c>
      <c r="C161" s="3" t="s">
        <v>288</v>
      </c>
      <c r="D161" s="3" t="s">
        <v>289</v>
      </c>
      <c r="E161" s="32">
        <v>911</v>
      </c>
      <c r="F161" s="32">
        <v>2140</v>
      </c>
      <c r="G161" s="32">
        <v>24610</v>
      </c>
      <c r="H161" s="32">
        <v>226</v>
      </c>
    </row>
    <row r="162" spans="1:8" x14ac:dyDescent="0.35">
      <c r="A162" s="3" t="s">
        <v>616</v>
      </c>
      <c r="B162" s="3" t="s">
        <v>617</v>
      </c>
      <c r="C162" s="3" t="s">
        <v>288</v>
      </c>
      <c r="D162" s="3" t="s">
        <v>289</v>
      </c>
      <c r="E162" s="32">
        <v>791</v>
      </c>
      <c r="F162" s="32">
        <v>1113</v>
      </c>
      <c r="G162" s="32">
        <v>23080</v>
      </c>
      <c r="H162" s="32">
        <v>414</v>
      </c>
    </row>
    <row r="163" spans="1:8" x14ac:dyDescent="0.35">
      <c r="A163" s="3" t="s">
        <v>618</v>
      </c>
      <c r="B163" s="3" t="s">
        <v>619</v>
      </c>
      <c r="C163" s="3" t="s">
        <v>492</v>
      </c>
      <c r="D163" s="3" t="s">
        <v>493</v>
      </c>
      <c r="E163" s="32">
        <v>612</v>
      </c>
      <c r="F163" s="32">
        <v>271</v>
      </c>
      <c r="G163" s="32">
        <v>24890</v>
      </c>
      <c r="H163" s="32">
        <v>104</v>
      </c>
    </row>
    <row r="164" spans="1:8" x14ac:dyDescent="0.35">
      <c r="A164" s="3" t="s">
        <v>620</v>
      </c>
      <c r="B164" s="3" t="s">
        <v>621</v>
      </c>
      <c r="C164" s="3" t="s">
        <v>466</v>
      </c>
      <c r="D164" s="3" t="s">
        <v>467</v>
      </c>
      <c r="E164" s="32">
        <v>740</v>
      </c>
      <c r="F164" s="32">
        <v>404</v>
      </c>
      <c r="G164" s="32">
        <v>24030</v>
      </c>
      <c r="H164" s="32">
        <v>129</v>
      </c>
    </row>
    <row r="165" spans="1:8" x14ac:dyDescent="0.35">
      <c r="A165" s="3" t="s">
        <v>622</v>
      </c>
      <c r="B165" s="3" t="s">
        <v>623</v>
      </c>
      <c r="C165" s="3" t="s">
        <v>266</v>
      </c>
      <c r="D165" s="3" t="s">
        <v>267</v>
      </c>
      <c r="E165" s="32">
        <v>844</v>
      </c>
      <c r="F165" s="32">
        <v>2308</v>
      </c>
      <c r="G165" s="32">
        <v>26330</v>
      </c>
      <c r="H165" s="32">
        <v>889</v>
      </c>
    </row>
    <row r="166" spans="1:8" x14ac:dyDescent="0.35">
      <c r="A166" s="3" t="s">
        <v>624</v>
      </c>
      <c r="B166" s="3" t="s">
        <v>625</v>
      </c>
      <c r="C166" s="3" t="s">
        <v>284</v>
      </c>
      <c r="D166" s="3" t="s">
        <v>285</v>
      </c>
      <c r="E166" s="32">
        <v>984</v>
      </c>
      <c r="F166" s="32">
        <v>131</v>
      </c>
      <c r="G166" s="32" t="s">
        <v>381</v>
      </c>
      <c r="H166" s="32" t="s">
        <v>381</v>
      </c>
    </row>
    <row r="167" spans="1:8" x14ac:dyDescent="0.35">
      <c r="A167" s="3" t="s">
        <v>626</v>
      </c>
      <c r="B167" s="3" t="s">
        <v>627</v>
      </c>
      <c r="C167" s="3" t="s">
        <v>628</v>
      </c>
      <c r="D167" s="3" t="s">
        <v>629</v>
      </c>
      <c r="E167" s="32">
        <v>5226</v>
      </c>
      <c r="F167" s="32">
        <v>722</v>
      </c>
      <c r="G167" s="32">
        <v>24160</v>
      </c>
      <c r="H167" s="32">
        <v>135</v>
      </c>
    </row>
    <row r="168" spans="1:8" x14ac:dyDescent="0.35">
      <c r="A168" s="3" t="s">
        <v>630</v>
      </c>
      <c r="B168" s="3" t="s">
        <v>631</v>
      </c>
      <c r="C168" s="3" t="s">
        <v>288</v>
      </c>
      <c r="D168" s="3" t="s">
        <v>289</v>
      </c>
      <c r="E168" s="32">
        <v>895</v>
      </c>
      <c r="F168" s="32">
        <v>838</v>
      </c>
      <c r="G168" s="32">
        <v>25720</v>
      </c>
      <c r="H168" s="32">
        <v>332</v>
      </c>
    </row>
    <row r="169" spans="1:8" x14ac:dyDescent="0.35">
      <c r="A169" s="3" t="s">
        <v>632</v>
      </c>
      <c r="B169" s="3" t="s">
        <v>633</v>
      </c>
      <c r="C169" s="3" t="s">
        <v>276</v>
      </c>
      <c r="D169" s="3" t="s">
        <v>277</v>
      </c>
      <c r="E169" s="32">
        <v>1777</v>
      </c>
      <c r="F169" s="32">
        <v>1739</v>
      </c>
      <c r="G169" s="32">
        <v>23490</v>
      </c>
      <c r="H169" s="32">
        <v>289</v>
      </c>
    </row>
    <row r="170" spans="1:8" x14ac:dyDescent="0.35">
      <c r="A170" s="3" t="s">
        <v>634</v>
      </c>
      <c r="B170" s="3" t="s">
        <v>635</v>
      </c>
      <c r="C170" s="3" t="s">
        <v>300</v>
      </c>
      <c r="D170" s="3" t="s">
        <v>301</v>
      </c>
      <c r="E170" s="32">
        <v>776</v>
      </c>
      <c r="F170" s="32">
        <v>561</v>
      </c>
      <c r="G170" s="32">
        <v>24260</v>
      </c>
      <c r="H170" s="32">
        <v>207</v>
      </c>
    </row>
    <row r="171" spans="1:8" x14ac:dyDescent="0.35">
      <c r="A171" s="3" t="s">
        <v>636</v>
      </c>
      <c r="B171" s="3" t="s">
        <v>637</v>
      </c>
      <c r="C171" s="3" t="s">
        <v>361</v>
      </c>
      <c r="D171" s="3" t="s">
        <v>362</v>
      </c>
      <c r="E171" s="32">
        <v>1287</v>
      </c>
      <c r="F171" s="32">
        <v>639</v>
      </c>
      <c r="G171" s="32">
        <v>21800</v>
      </c>
      <c r="H171" s="32">
        <v>197</v>
      </c>
    </row>
    <row r="172" spans="1:8" x14ac:dyDescent="0.35">
      <c r="A172" s="3" t="s">
        <v>638</v>
      </c>
      <c r="B172" s="3" t="s">
        <v>639</v>
      </c>
      <c r="C172" s="3" t="s">
        <v>288</v>
      </c>
      <c r="D172" s="3" t="s">
        <v>289</v>
      </c>
      <c r="E172" s="32">
        <v>875</v>
      </c>
      <c r="F172" s="32">
        <v>496</v>
      </c>
      <c r="G172" s="32">
        <v>26060</v>
      </c>
      <c r="H172" s="32">
        <v>182</v>
      </c>
    </row>
    <row r="173" spans="1:8" x14ac:dyDescent="0.35">
      <c r="A173" s="3" t="s">
        <v>640</v>
      </c>
      <c r="B173" s="3" t="s">
        <v>641</v>
      </c>
      <c r="C173" s="3" t="s">
        <v>300</v>
      </c>
      <c r="D173" s="3" t="s">
        <v>301</v>
      </c>
      <c r="E173" s="32">
        <v>1068</v>
      </c>
      <c r="F173" s="32">
        <v>3934</v>
      </c>
      <c r="G173" s="32">
        <v>25550</v>
      </c>
      <c r="H173" s="32">
        <v>1508</v>
      </c>
    </row>
    <row r="174" spans="1:8" x14ac:dyDescent="0.35">
      <c r="A174" s="3" t="s">
        <v>642</v>
      </c>
      <c r="B174" s="3" t="s">
        <v>643</v>
      </c>
      <c r="C174" s="3" t="s">
        <v>361</v>
      </c>
      <c r="D174" s="3" t="s">
        <v>362</v>
      </c>
      <c r="E174" s="32">
        <v>1415</v>
      </c>
      <c r="F174" s="32">
        <v>2182</v>
      </c>
      <c r="G174" s="32">
        <v>23030</v>
      </c>
      <c r="H174" s="32">
        <v>310</v>
      </c>
    </row>
    <row r="175" spans="1:8" x14ac:dyDescent="0.35">
      <c r="A175" s="3" t="s">
        <v>644</v>
      </c>
      <c r="B175" s="3" t="s">
        <v>645</v>
      </c>
      <c r="C175" s="3" t="s">
        <v>300</v>
      </c>
      <c r="D175" s="3" t="s">
        <v>301</v>
      </c>
      <c r="E175" s="32">
        <v>715</v>
      </c>
      <c r="F175" s="32">
        <v>522</v>
      </c>
      <c r="G175" s="32">
        <v>22770</v>
      </c>
      <c r="H175" s="32">
        <v>183</v>
      </c>
    </row>
    <row r="176" spans="1:8" x14ac:dyDescent="0.35">
      <c r="A176" s="3" t="s">
        <v>646</v>
      </c>
      <c r="B176" s="3" t="s">
        <v>647</v>
      </c>
      <c r="C176" s="3" t="s">
        <v>284</v>
      </c>
      <c r="D176" s="3" t="s">
        <v>285</v>
      </c>
      <c r="E176" s="32">
        <v>974</v>
      </c>
      <c r="F176" s="32">
        <v>1139</v>
      </c>
      <c r="G176" s="32">
        <v>34250</v>
      </c>
      <c r="H176" s="32">
        <v>382</v>
      </c>
    </row>
    <row r="177" spans="1:8" x14ac:dyDescent="0.35">
      <c r="A177" s="3" t="s">
        <v>648</v>
      </c>
      <c r="B177" s="3" t="s">
        <v>649</v>
      </c>
      <c r="C177" s="3" t="s">
        <v>270</v>
      </c>
      <c r="D177" s="3" t="s">
        <v>271</v>
      </c>
      <c r="E177" s="32">
        <v>787</v>
      </c>
      <c r="F177" s="32">
        <v>414</v>
      </c>
      <c r="G177" s="32">
        <v>26010</v>
      </c>
      <c r="H177" s="32">
        <v>159</v>
      </c>
    </row>
    <row r="178" spans="1:8" x14ac:dyDescent="0.35">
      <c r="A178" s="3" t="s">
        <v>650</v>
      </c>
      <c r="B178" s="3" t="s">
        <v>651</v>
      </c>
      <c r="C178" s="3" t="s">
        <v>288</v>
      </c>
      <c r="D178" s="3" t="s">
        <v>289</v>
      </c>
      <c r="E178" s="32">
        <v>1161</v>
      </c>
      <c r="F178" s="32">
        <v>1058</v>
      </c>
      <c r="G178" s="32">
        <v>22950</v>
      </c>
      <c r="H178" s="32">
        <v>377</v>
      </c>
    </row>
    <row r="179" spans="1:8" x14ac:dyDescent="0.35">
      <c r="A179" s="3" t="s">
        <v>652</v>
      </c>
      <c r="B179" s="3" t="s">
        <v>653</v>
      </c>
      <c r="C179" s="3" t="s">
        <v>318</v>
      </c>
      <c r="D179" s="3" t="s">
        <v>319</v>
      </c>
      <c r="E179" s="32">
        <v>854</v>
      </c>
      <c r="F179" s="32">
        <v>253</v>
      </c>
      <c r="G179" s="32">
        <v>24090</v>
      </c>
      <c r="H179" s="32">
        <v>100</v>
      </c>
    </row>
    <row r="180" spans="1:8" x14ac:dyDescent="0.35">
      <c r="A180" s="3" t="s">
        <v>654</v>
      </c>
      <c r="B180" s="3" t="s">
        <v>655</v>
      </c>
      <c r="C180" s="3" t="s">
        <v>288</v>
      </c>
      <c r="D180" s="3" t="s">
        <v>289</v>
      </c>
      <c r="E180" s="32">
        <v>894</v>
      </c>
      <c r="F180" s="32">
        <v>542</v>
      </c>
      <c r="G180" s="32">
        <v>21960</v>
      </c>
      <c r="H180" s="32">
        <v>193</v>
      </c>
    </row>
    <row r="181" spans="1:8" x14ac:dyDescent="0.35">
      <c r="A181" s="3" t="s">
        <v>656</v>
      </c>
      <c r="B181" s="3" t="s">
        <v>657</v>
      </c>
      <c r="C181" s="3" t="s">
        <v>300</v>
      </c>
      <c r="D181" s="3" t="s">
        <v>301</v>
      </c>
      <c r="E181" s="32">
        <v>750</v>
      </c>
      <c r="F181" s="32">
        <v>386</v>
      </c>
      <c r="G181" s="32">
        <v>23630</v>
      </c>
      <c r="H181" s="32">
        <v>127</v>
      </c>
    </row>
    <row r="182" spans="1:8" x14ac:dyDescent="0.35">
      <c r="A182" s="3" t="s">
        <v>658</v>
      </c>
      <c r="B182" s="3" t="s">
        <v>659</v>
      </c>
      <c r="C182" s="3" t="s">
        <v>284</v>
      </c>
      <c r="D182" s="3" t="s">
        <v>285</v>
      </c>
      <c r="E182" s="32">
        <v>1483</v>
      </c>
      <c r="F182" s="32">
        <v>917</v>
      </c>
      <c r="G182" s="32">
        <v>24300</v>
      </c>
      <c r="H182" s="32">
        <v>332</v>
      </c>
    </row>
    <row r="183" spans="1:8" x14ac:dyDescent="0.35">
      <c r="A183" s="3" t="s">
        <v>660</v>
      </c>
      <c r="B183" s="3" t="s">
        <v>661</v>
      </c>
      <c r="C183" s="3" t="s">
        <v>280</v>
      </c>
      <c r="D183" s="3" t="s">
        <v>281</v>
      </c>
      <c r="E183" s="32">
        <v>718</v>
      </c>
      <c r="F183" s="32">
        <v>496</v>
      </c>
      <c r="G183" s="32">
        <v>22400</v>
      </c>
      <c r="H183" s="32">
        <v>168</v>
      </c>
    </row>
    <row r="184" spans="1:8" x14ac:dyDescent="0.35">
      <c r="A184" s="3" t="s">
        <v>662</v>
      </c>
      <c r="B184" s="3" t="s">
        <v>663</v>
      </c>
      <c r="C184" s="3" t="s">
        <v>266</v>
      </c>
      <c r="D184" s="3" t="s">
        <v>267</v>
      </c>
      <c r="E184" s="32">
        <v>877</v>
      </c>
      <c r="F184" s="32">
        <v>732</v>
      </c>
      <c r="G184" s="32">
        <v>25420</v>
      </c>
      <c r="H184" s="32">
        <v>260</v>
      </c>
    </row>
    <row r="185" spans="1:8" x14ac:dyDescent="0.35">
      <c r="A185" s="3" t="s">
        <v>664</v>
      </c>
      <c r="B185" s="3" t="s">
        <v>665</v>
      </c>
      <c r="C185" s="3" t="s">
        <v>492</v>
      </c>
      <c r="D185" s="3" t="s">
        <v>493</v>
      </c>
      <c r="E185" s="32">
        <v>2694</v>
      </c>
      <c r="F185" s="32">
        <v>249</v>
      </c>
      <c r="G185" s="32" t="s">
        <v>381</v>
      </c>
      <c r="H185" s="32" t="s">
        <v>381</v>
      </c>
    </row>
    <row r="186" spans="1:8" x14ac:dyDescent="0.35">
      <c r="A186" s="3" t="s">
        <v>666</v>
      </c>
      <c r="B186" s="3" t="s">
        <v>667</v>
      </c>
      <c r="C186" s="3" t="s">
        <v>270</v>
      </c>
      <c r="D186" s="3" t="s">
        <v>271</v>
      </c>
      <c r="E186" s="32">
        <v>1117</v>
      </c>
      <c r="F186" s="32">
        <v>6406</v>
      </c>
      <c r="G186" s="32">
        <v>25730</v>
      </c>
      <c r="H186" s="32">
        <v>2882</v>
      </c>
    </row>
    <row r="187" spans="1:8" x14ac:dyDescent="0.35">
      <c r="A187" s="3" t="s">
        <v>668</v>
      </c>
      <c r="B187" s="3" t="s">
        <v>669</v>
      </c>
      <c r="C187" s="3" t="s">
        <v>314</v>
      </c>
      <c r="D187" s="3" t="s">
        <v>315</v>
      </c>
      <c r="E187" s="32">
        <v>2438</v>
      </c>
      <c r="F187" s="32">
        <v>669</v>
      </c>
      <c r="G187" s="32">
        <v>23500</v>
      </c>
      <c r="H187" s="32">
        <v>199</v>
      </c>
    </row>
    <row r="188" spans="1:8" x14ac:dyDescent="0.35">
      <c r="A188" s="3" t="s">
        <v>670</v>
      </c>
      <c r="B188" s="3" t="s">
        <v>671</v>
      </c>
      <c r="C188" s="3" t="s">
        <v>492</v>
      </c>
      <c r="D188" s="3" t="s">
        <v>493</v>
      </c>
      <c r="E188" s="32">
        <v>852</v>
      </c>
      <c r="F188" s="32">
        <v>955</v>
      </c>
      <c r="G188" s="32">
        <v>23520</v>
      </c>
      <c r="H188" s="32">
        <v>411</v>
      </c>
    </row>
    <row r="189" spans="1:8" x14ac:dyDescent="0.35">
      <c r="A189" s="3" t="s">
        <v>672</v>
      </c>
      <c r="B189" s="3" t="s">
        <v>673</v>
      </c>
      <c r="C189" s="3" t="s">
        <v>270</v>
      </c>
      <c r="D189" s="3" t="s">
        <v>271</v>
      </c>
      <c r="E189" s="32">
        <v>1073</v>
      </c>
      <c r="F189" s="32">
        <v>2908</v>
      </c>
      <c r="G189" s="32">
        <v>28200</v>
      </c>
      <c r="H189" s="32">
        <v>1185</v>
      </c>
    </row>
    <row r="190" spans="1:8" x14ac:dyDescent="0.35">
      <c r="A190" s="3" t="s">
        <v>674</v>
      </c>
      <c r="B190" s="3" t="s">
        <v>675</v>
      </c>
      <c r="C190" s="3" t="s">
        <v>318</v>
      </c>
      <c r="D190" s="3" t="s">
        <v>319</v>
      </c>
      <c r="E190" s="32">
        <v>813</v>
      </c>
      <c r="F190" s="32">
        <v>1746</v>
      </c>
      <c r="G190" s="32">
        <v>21270</v>
      </c>
      <c r="H190" s="32">
        <v>701</v>
      </c>
    </row>
    <row r="191" spans="1:8" x14ac:dyDescent="0.35">
      <c r="A191" s="3" t="s">
        <v>676</v>
      </c>
      <c r="B191" s="3" t="s">
        <v>677</v>
      </c>
      <c r="C191" s="3" t="s">
        <v>270</v>
      </c>
      <c r="D191" s="3" t="s">
        <v>271</v>
      </c>
      <c r="E191" s="32">
        <v>976</v>
      </c>
      <c r="F191" s="32">
        <v>879</v>
      </c>
      <c r="G191" s="32">
        <v>26140</v>
      </c>
      <c r="H191" s="32">
        <v>356</v>
      </c>
    </row>
    <row r="192" spans="1:8" x14ac:dyDescent="0.35">
      <c r="A192" s="3" t="s">
        <v>678</v>
      </c>
      <c r="B192" s="3" t="s">
        <v>679</v>
      </c>
      <c r="C192" s="3" t="s">
        <v>406</v>
      </c>
      <c r="D192" s="3" t="s">
        <v>407</v>
      </c>
      <c r="E192" s="32">
        <v>623</v>
      </c>
      <c r="F192" s="32">
        <v>569</v>
      </c>
      <c r="G192" s="32">
        <v>22000</v>
      </c>
      <c r="H192" s="32">
        <v>198</v>
      </c>
    </row>
    <row r="193" spans="1:8" x14ac:dyDescent="0.35">
      <c r="A193" s="3" t="s">
        <v>680</v>
      </c>
      <c r="B193" s="3" t="s">
        <v>681</v>
      </c>
      <c r="C193" s="3" t="s">
        <v>492</v>
      </c>
      <c r="D193" s="3" t="s">
        <v>493</v>
      </c>
      <c r="E193" s="32">
        <v>2748</v>
      </c>
      <c r="F193" s="32">
        <v>588</v>
      </c>
      <c r="G193" s="32">
        <v>20330</v>
      </c>
      <c r="H193" s="32">
        <v>64</v>
      </c>
    </row>
    <row r="194" spans="1:8" x14ac:dyDescent="0.35">
      <c r="A194" s="3" t="s">
        <v>682</v>
      </c>
      <c r="B194" s="3" t="s">
        <v>683</v>
      </c>
      <c r="C194" s="3" t="s">
        <v>492</v>
      </c>
      <c r="D194" s="3" t="s">
        <v>493</v>
      </c>
      <c r="E194" s="32">
        <v>965</v>
      </c>
      <c r="F194" s="32">
        <v>1404</v>
      </c>
      <c r="G194" s="32">
        <v>22940</v>
      </c>
      <c r="H194" s="32">
        <v>561</v>
      </c>
    </row>
    <row r="195" spans="1:8" x14ac:dyDescent="0.35">
      <c r="A195" s="3" t="s">
        <v>684</v>
      </c>
      <c r="B195" s="3" t="s">
        <v>685</v>
      </c>
      <c r="C195" s="3" t="s">
        <v>406</v>
      </c>
      <c r="D195" s="3" t="s">
        <v>407</v>
      </c>
      <c r="E195" s="32">
        <v>872</v>
      </c>
      <c r="F195" s="32">
        <v>192</v>
      </c>
      <c r="G195" s="32">
        <v>24520</v>
      </c>
      <c r="H195" s="32">
        <v>71</v>
      </c>
    </row>
    <row r="196" spans="1:8" x14ac:dyDescent="0.35">
      <c r="A196" s="3" t="s">
        <v>686</v>
      </c>
      <c r="B196" s="3" t="s">
        <v>687</v>
      </c>
      <c r="C196" s="3" t="s">
        <v>270</v>
      </c>
      <c r="D196" s="3" t="s">
        <v>271</v>
      </c>
      <c r="E196" s="32">
        <v>630</v>
      </c>
      <c r="F196" s="32">
        <v>229</v>
      </c>
      <c r="G196" s="32">
        <v>23670</v>
      </c>
      <c r="H196" s="32">
        <v>74</v>
      </c>
    </row>
    <row r="197" spans="1:8" x14ac:dyDescent="0.35">
      <c r="A197" s="3" t="s">
        <v>688</v>
      </c>
      <c r="B197" s="3" t="s">
        <v>689</v>
      </c>
      <c r="C197" s="3" t="s">
        <v>492</v>
      </c>
      <c r="D197" s="3" t="s">
        <v>493</v>
      </c>
      <c r="E197" s="32">
        <v>1123</v>
      </c>
      <c r="F197" s="32">
        <v>2954</v>
      </c>
      <c r="G197" s="32">
        <v>21880</v>
      </c>
      <c r="H197" s="32">
        <v>189</v>
      </c>
    </row>
    <row r="198" spans="1:8" x14ac:dyDescent="0.35">
      <c r="A198" s="3" t="s">
        <v>690</v>
      </c>
      <c r="B198" s="3" t="s">
        <v>691</v>
      </c>
      <c r="C198" s="3" t="s">
        <v>318</v>
      </c>
      <c r="D198" s="3" t="s">
        <v>319</v>
      </c>
      <c r="E198" s="32">
        <v>1036</v>
      </c>
      <c r="F198" s="32">
        <v>3113</v>
      </c>
      <c r="G198" s="32">
        <v>21540</v>
      </c>
      <c r="H198" s="32">
        <v>1350</v>
      </c>
    </row>
    <row r="199" spans="1:8" x14ac:dyDescent="0.35">
      <c r="A199" s="3" t="s">
        <v>692</v>
      </c>
      <c r="B199" s="3" t="s">
        <v>693</v>
      </c>
      <c r="C199" s="3" t="s">
        <v>280</v>
      </c>
      <c r="D199" s="3" t="s">
        <v>281</v>
      </c>
      <c r="E199" s="32">
        <v>1042</v>
      </c>
      <c r="F199" s="32">
        <v>440</v>
      </c>
      <c r="G199" s="32">
        <v>20750</v>
      </c>
      <c r="H199" s="32">
        <v>168</v>
      </c>
    </row>
    <row r="200" spans="1:8" x14ac:dyDescent="0.35">
      <c r="A200" s="3" t="s">
        <v>694</v>
      </c>
      <c r="B200" s="3" t="s">
        <v>695</v>
      </c>
      <c r="C200" s="3" t="s">
        <v>292</v>
      </c>
      <c r="D200" s="3" t="s">
        <v>293</v>
      </c>
      <c r="E200" s="32">
        <v>1221</v>
      </c>
      <c r="F200" s="32">
        <v>1174</v>
      </c>
      <c r="G200" s="32">
        <v>20970</v>
      </c>
      <c r="H200" s="32">
        <v>110</v>
      </c>
    </row>
    <row r="201" spans="1:8" x14ac:dyDescent="0.35">
      <c r="A201" s="3" t="s">
        <v>696</v>
      </c>
      <c r="B201" s="3" t="s">
        <v>697</v>
      </c>
      <c r="C201" s="3" t="s">
        <v>270</v>
      </c>
      <c r="D201" s="3" t="s">
        <v>271</v>
      </c>
      <c r="E201" s="32">
        <v>875</v>
      </c>
      <c r="F201" s="32">
        <v>1815</v>
      </c>
      <c r="G201" s="32">
        <v>27250</v>
      </c>
      <c r="H201" s="32">
        <v>744</v>
      </c>
    </row>
    <row r="202" spans="1:8" x14ac:dyDescent="0.35">
      <c r="A202" s="3" t="s">
        <v>698</v>
      </c>
      <c r="B202" s="3" t="s">
        <v>699</v>
      </c>
      <c r="C202" s="3" t="s">
        <v>341</v>
      </c>
      <c r="D202" s="3" t="s">
        <v>342</v>
      </c>
      <c r="E202" s="32">
        <v>724</v>
      </c>
      <c r="F202" s="32">
        <v>885</v>
      </c>
      <c r="G202" s="32">
        <v>24100</v>
      </c>
      <c r="H202" s="32">
        <v>337</v>
      </c>
    </row>
    <row r="203" spans="1:8" x14ac:dyDescent="0.35">
      <c r="A203" s="3" t="s">
        <v>700</v>
      </c>
      <c r="B203" s="3" t="s">
        <v>701</v>
      </c>
      <c r="C203" s="3" t="s">
        <v>406</v>
      </c>
      <c r="D203" s="3" t="s">
        <v>407</v>
      </c>
      <c r="E203" s="32">
        <v>612</v>
      </c>
      <c r="F203" s="32">
        <v>309</v>
      </c>
      <c r="G203" s="32">
        <v>23500</v>
      </c>
      <c r="H203" s="32">
        <v>118</v>
      </c>
    </row>
    <row r="204" spans="1:8" x14ac:dyDescent="0.35">
      <c r="A204" s="3" t="s">
        <v>702</v>
      </c>
      <c r="B204" s="3" t="s">
        <v>703</v>
      </c>
      <c r="C204" s="3" t="s">
        <v>300</v>
      </c>
      <c r="D204" s="3" t="s">
        <v>301</v>
      </c>
      <c r="E204" s="32">
        <v>734</v>
      </c>
      <c r="F204" s="32">
        <v>1069</v>
      </c>
      <c r="G204" s="32">
        <v>23670</v>
      </c>
      <c r="H204" s="32">
        <v>401</v>
      </c>
    </row>
    <row r="205" spans="1:8" x14ac:dyDescent="0.35">
      <c r="A205" s="3" t="s">
        <v>704</v>
      </c>
      <c r="B205" s="3" t="s">
        <v>705</v>
      </c>
      <c r="C205" s="3" t="s">
        <v>292</v>
      </c>
      <c r="D205" s="3" t="s">
        <v>293</v>
      </c>
      <c r="E205" s="32">
        <v>1375</v>
      </c>
      <c r="F205" s="32">
        <v>8265</v>
      </c>
      <c r="G205" s="32">
        <v>20430</v>
      </c>
      <c r="H205" s="32">
        <v>3659</v>
      </c>
    </row>
    <row r="206" spans="1:8" x14ac:dyDescent="0.35">
      <c r="A206" s="3" t="s">
        <v>706</v>
      </c>
      <c r="B206" s="3" t="s">
        <v>707</v>
      </c>
      <c r="C206" s="3" t="s">
        <v>270</v>
      </c>
      <c r="D206" s="3" t="s">
        <v>271</v>
      </c>
      <c r="E206" s="32">
        <v>932</v>
      </c>
      <c r="F206" s="32">
        <v>1819</v>
      </c>
      <c r="G206" s="32">
        <v>25300</v>
      </c>
      <c r="H206" s="32">
        <v>836</v>
      </c>
    </row>
    <row r="207" spans="1:8" x14ac:dyDescent="0.35">
      <c r="A207" s="3" t="s">
        <v>708</v>
      </c>
      <c r="B207" s="3" t="s">
        <v>709</v>
      </c>
      <c r="C207" s="3" t="s">
        <v>292</v>
      </c>
      <c r="D207" s="3" t="s">
        <v>293</v>
      </c>
      <c r="E207" s="32">
        <v>1102</v>
      </c>
      <c r="F207" s="32">
        <v>1828</v>
      </c>
      <c r="G207" s="32">
        <v>24500</v>
      </c>
      <c r="H207" s="32">
        <v>721</v>
      </c>
    </row>
    <row r="208" spans="1:8" x14ac:dyDescent="0.35">
      <c r="A208" s="3" t="s">
        <v>710</v>
      </c>
      <c r="B208" s="3" t="s">
        <v>711</v>
      </c>
      <c r="C208" s="3" t="s">
        <v>280</v>
      </c>
      <c r="D208" s="3" t="s">
        <v>281</v>
      </c>
      <c r="E208" s="32">
        <v>1976</v>
      </c>
      <c r="F208" s="32">
        <v>264</v>
      </c>
      <c r="G208" s="32">
        <v>21320</v>
      </c>
      <c r="H208" s="32">
        <v>118</v>
      </c>
    </row>
    <row r="209" spans="1:8" x14ac:dyDescent="0.35">
      <c r="A209" s="3" t="s">
        <v>712</v>
      </c>
      <c r="B209" s="3" t="s">
        <v>713</v>
      </c>
      <c r="C209" s="3" t="s">
        <v>466</v>
      </c>
      <c r="D209" s="3" t="s">
        <v>467</v>
      </c>
      <c r="E209" s="32">
        <v>3232</v>
      </c>
      <c r="F209" s="32">
        <v>681</v>
      </c>
      <c r="G209" s="32">
        <v>21860</v>
      </c>
      <c r="H209" s="32">
        <v>274</v>
      </c>
    </row>
    <row r="210" spans="1:8" x14ac:dyDescent="0.35">
      <c r="A210" s="3" t="s">
        <v>714</v>
      </c>
      <c r="B210" s="3" t="s">
        <v>715</v>
      </c>
      <c r="C210" s="3" t="s">
        <v>628</v>
      </c>
      <c r="D210" s="3" t="s">
        <v>629</v>
      </c>
      <c r="E210" s="32">
        <v>1366</v>
      </c>
      <c r="F210" s="32">
        <v>399</v>
      </c>
      <c r="G210" s="32">
        <v>22630</v>
      </c>
      <c r="H210" s="32">
        <v>137</v>
      </c>
    </row>
    <row r="211" spans="1:8" x14ac:dyDescent="0.35">
      <c r="A211" s="3" t="s">
        <v>716</v>
      </c>
      <c r="B211" s="3" t="s">
        <v>717</v>
      </c>
      <c r="C211" s="3" t="s">
        <v>628</v>
      </c>
      <c r="D211" s="3" t="s">
        <v>629</v>
      </c>
      <c r="E211" s="32">
        <v>1688</v>
      </c>
      <c r="F211" s="32">
        <v>854</v>
      </c>
      <c r="G211" s="32">
        <v>23070</v>
      </c>
      <c r="H211" s="32">
        <v>316</v>
      </c>
    </row>
    <row r="212" spans="1:8" x14ac:dyDescent="0.35">
      <c r="A212" s="3" t="s">
        <v>718</v>
      </c>
      <c r="B212" s="3" t="s">
        <v>719</v>
      </c>
      <c r="C212" s="3" t="s">
        <v>492</v>
      </c>
      <c r="D212" s="3" t="s">
        <v>493</v>
      </c>
      <c r="E212" s="32">
        <v>778</v>
      </c>
      <c r="F212" s="32">
        <v>638</v>
      </c>
      <c r="G212" s="32">
        <v>27120</v>
      </c>
      <c r="H212" s="32">
        <v>217</v>
      </c>
    </row>
    <row r="213" spans="1:8" x14ac:dyDescent="0.35">
      <c r="A213" s="3" t="s">
        <v>720</v>
      </c>
      <c r="B213" s="3" t="s">
        <v>721</v>
      </c>
      <c r="C213" s="3" t="s">
        <v>628</v>
      </c>
      <c r="D213" s="3" t="s">
        <v>629</v>
      </c>
      <c r="E213" s="32">
        <v>1651</v>
      </c>
      <c r="F213" s="32">
        <v>3125</v>
      </c>
      <c r="G213" s="32">
        <v>21850</v>
      </c>
      <c r="H213" s="32">
        <v>1111</v>
      </c>
    </row>
    <row r="214" spans="1:8" x14ac:dyDescent="0.35">
      <c r="A214" s="3" t="s">
        <v>722</v>
      </c>
      <c r="B214" s="3" t="s">
        <v>723</v>
      </c>
      <c r="C214" s="3" t="s">
        <v>288</v>
      </c>
      <c r="D214" s="3" t="s">
        <v>289</v>
      </c>
      <c r="E214" s="32">
        <v>987</v>
      </c>
      <c r="F214" s="32">
        <v>802</v>
      </c>
      <c r="G214" s="32">
        <v>24800</v>
      </c>
      <c r="H214" s="32">
        <v>216</v>
      </c>
    </row>
    <row r="215" spans="1:8" x14ac:dyDescent="0.35">
      <c r="A215" s="3" t="s">
        <v>724</v>
      </c>
      <c r="B215" s="3" t="s">
        <v>725</v>
      </c>
      <c r="C215" s="3" t="s">
        <v>284</v>
      </c>
      <c r="D215" s="3" t="s">
        <v>285</v>
      </c>
      <c r="E215" s="32">
        <v>857</v>
      </c>
      <c r="F215" s="32">
        <v>1208</v>
      </c>
      <c r="G215" s="32">
        <v>26690</v>
      </c>
      <c r="H215" s="32">
        <v>417</v>
      </c>
    </row>
    <row r="216" spans="1:8" x14ac:dyDescent="0.35">
      <c r="A216" s="3" t="s">
        <v>726</v>
      </c>
      <c r="B216" s="3" t="s">
        <v>727</v>
      </c>
      <c r="C216" s="3" t="s">
        <v>284</v>
      </c>
      <c r="D216" s="3" t="s">
        <v>285</v>
      </c>
      <c r="E216" s="32">
        <v>879</v>
      </c>
      <c r="F216" s="32">
        <v>732</v>
      </c>
      <c r="G216" s="32">
        <v>26470</v>
      </c>
      <c r="H216" s="32">
        <v>272</v>
      </c>
    </row>
    <row r="217" spans="1:8" x14ac:dyDescent="0.35">
      <c r="A217" s="3" t="s">
        <v>728</v>
      </c>
      <c r="B217" s="3" t="s">
        <v>729</v>
      </c>
      <c r="C217" s="3" t="s">
        <v>292</v>
      </c>
      <c r="D217" s="3" t="s">
        <v>293</v>
      </c>
      <c r="E217" s="32">
        <v>936</v>
      </c>
      <c r="F217" s="32">
        <v>511</v>
      </c>
      <c r="G217" s="32">
        <v>27450</v>
      </c>
      <c r="H217" s="32">
        <v>129</v>
      </c>
    </row>
    <row r="218" spans="1:8" x14ac:dyDescent="0.35">
      <c r="A218" s="3" t="s">
        <v>115</v>
      </c>
      <c r="B218" s="3" t="s">
        <v>730</v>
      </c>
      <c r="C218" s="3" t="s">
        <v>341</v>
      </c>
      <c r="D218" s="3" t="s">
        <v>342</v>
      </c>
      <c r="E218" s="32">
        <v>801</v>
      </c>
      <c r="F218" s="32">
        <v>744</v>
      </c>
      <c r="G218" s="32">
        <v>25150</v>
      </c>
      <c r="H218" s="32">
        <v>287</v>
      </c>
    </row>
    <row r="219" spans="1:8" x14ac:dyDescent="0.35">
      <c r="A219" s="3" t="s">
        <v>731</v>
      </c>
      <c r="B219" s="3" t="s">
        <v>732</v>
      </c>
      <c r="C219" s="3" t="s">
        <v>288</v>
      </c>
      <c r="D219" s="3" t="s">
        <v>289</v>
      </c>
      <c r="E219" s="32">
        <v>694</v>
      </c>
      <c r="F219" s="32">
        <v>739</v>
      </c>
      <c r="G219" s="32">
        <v>24600</v>
      </c>
      <c r="H219" s="32">
        <v>246</v>
      </c>
    </row>
    <row r="220" spans="1:8" x14ac:dyDescent="0.35">
      <c r="A220" s="3" t="s">
        <v>733</v>
      </c>
      <c r="B220" s="3" t="s">
        <v>734</v>
      </c>
      <c r="C220" s="3" t="s">
        <v>300</v>
      </c>
      <c r="D220" s="3" t="s">
        <v>301</v>
      </c>
      <c r="E220" s="32">
        <v>829</v>
      </c>
      <c r="F220" s="32">
        <v>4274</v>
      </c>
      <c r="G220" s="32">
        <v>23320</v>
      </c>
      <c r="H220" s="32">
        <v>1843</v>
      </c>
    </row>
    <row r="221" spans="1:8" x14ac:dyDescent="0.35">
      <c r="A221" s="3" t="s">
        <v>735</v>
      </c>
      <c r="B221" s="3" t="s">
        <v>736</v>
      </c>
      <c r="C221" s="3" t="s">
        <v>341</v>
      </c>
      <c r="D221" s="3" t="s">
        <v>342</v>
      </c>
      <c r="E221" s="32">
        <v>691</v>
      </c>
      <c r="F221" s="32">
        <v>342</v>
      </c>
      <c r="G221" s="32">
        <v>23940</v>
      </c>
      <c r="H221" s="32">
        <v>118</v>
      </c>
    </row>
    <row r="222" spans="1:8" x14ac:dyDescent="0.35">
      <c r="A222" s="3" t="s">
        <v>737</v>
      </c>
      <c r="B222" s="3" t="s">
        <v>738</v>
      </c>
      <c r="C222" s="3" t="s">
        <v>406</v>
      </c>
      <c r="D222" s="3" t="s">
        <v>407</v>
      </c>
      <c r="E222" s="32">
        <v>714</v>
      </c>
      <c r="F222" s="32">
        <v>639</v>
      </c>
      <c r="G222" s="32">
        <v>19940</v>
      </c>
      <c r="H222" s="32">
        <v>185</v>
      </c>
    </row>
    <row r="223" spans="1:8" x14ac:dyDescent="0.35">
      <c r="A223" s="3" t="s">
        <v>739</v>
      </c>
      <c r="B223" s="3" t="s">
        <v>740</v>
      </c>
      <c r="C223" s="3" t="s">
        <v>280</v>
      </c>
      <c r="D223" s="3" t="s">
        <v>281</v>
      </c>
      <c r="E223" s="32">
        <v>1331</v>
      </c>
      <c r="F223" s="32">
        <v>207</v>
      </c>
      <c r="G223" s="32">
        <v>21000</v>
      </c>
      <c r="H223" s="32">
        <v>88</v>
      </c>
    </row>
    <row r="224" spans="1:8" x14ac:dyDescent="0.35">
      <c r="A224" s="3" t="s">
        <v>741</v>
      </c>
      <c r="B224" s="3" t="s">
        <v>742</v>
      </c>
      <c r="C224" s="3" t="s">
        <v>284</v>
      </c>
      <c r="D224" s="3" t="s">
        <v>285</v>
      </c>
      <c r="E224" s="32">
        <v>822</v>
      </c>
      <c r="F224" s="32">
        <v>543</v>
      </c>
      <c r="G224" s="32">
        <v>21780</v>
      </c>
      <c r="H224" s="32">
        <v>151</v>
      </c>
    </row>
    <row r="225" spans="1:8" x14ac:dyDescent="0.35">
      <c r="A225" s="3" t="s">
        <v>743</v>
      </c>
      <c r="B225" s="3" t="s">
        <v>744</v>
      </c>
      <c r="C225" s="3" t="s">
        <v>406</v>
      </c>
      <c r="D225" s="3" t="s">
        <v>407</v>
      </c>
      <c r="E225" s="32">
        <v>771</v>
      </c>
      <c r="F225" s="32">
        <v>351</v>
      </c>
      <c r="G225" s="32">
        <v>23360</v>
      </c>
      <c r="H225" s="32">
        <v>137</v>
      </c>
    </row>
    <row r="226" spans="1:8" x14ac:dyDescent="0.35">
      <c r="A226" s="3" t="s">
        <v>745</v>
      </c>
      <c r="B226" s="3" t="s">
        <v>746</v>
      </c>
      <c r="C226" s="3" t="s">
        <v>300</v>
      </c>
      <c r="D226" s="3" t="s">
        <v>301</v>
      </c>
      <c r="E226" s="32">
        <v>730</v>
      </c>
      <c r="F226" s="32">
        <v>473</v>
      </c>
      <c r="G226" s="32">
        <v>24890</v>
      </c>
      <c r="H226" s="32">
        <v>176</v>
      </c>
    </row>
    <row r="227" spans="1:8" x14ac:dyDescent="0.35">
      <c r="A227" s="3" t="s">
        <v>747</v>
      </c>
      <c r="B227" s="3" t="s">
        <v>748</v>
      </c>
      <c r="C227" s="3" t="s">
        <v>492</v>
      </c>
      <c r="D227" s="3" t="s">
        <v>493</v>
      </c>
      <c r="E227" s="32">
        <v>1297</v>
      </c>
      <c r="F227" s="32">
        <v>1365</v>
      </c>
      <c r="G227" s="32">
        <v>23560</v>
      </c>
      <c r="H227" s="32">
        <v>540</v>
      </c>
    </row>
    <row r="228" spans="1:8" x14ac:dyDescent="0.35">
      <c r="A228" s="3" t="s">
        <v>749</v>
      </c>
      <c r="B228" s="3" t="s">
        <v>750</v>
      </c>
      <c r="C228" s="3" t="s">
        <v>292</v>
      </c>
      <c r="D228" s="3" t="s">
        <v>293</v>
      </c>
      <c r="E228" s="32">
        <v>1309</v>
      </c>
      <c r="F228" s="32">
        <v>1923</v>
      </c>
      <c r="G228" s="32">
        <v>24790</v>
      </c>
      <c r="H228" s="32">
        <v>156</v>
      </c>
    </row>
    <row r="229" spans="1:8" x14ac:dyDescent="0.35">
      <c r="A229" s="3" t="s">
        <v>751</v>
      </c>
      <c r="B229" s="3" t="s">
        <v>752</v>
      </c>
      <c r="C229" s="3" t="s">
        <v>270</v>
      </c>
      <c r="D229" s="3" t="s">
        <v>271</v>
      </c>
      <c r="E229" s="32">
        <v>975</v>
      </c>
      <c r="F229" s="32">
        <v>782</v>
      </c>
      <c r="G229" s="32">
        <v>26730</v>
      </c>
      <c r="H229" s="32">
        <v>316</v>
      </c>
    </row>
    <row r="230" spans="1:8" x14ac:dyDescent="0.35">
      <c r="A230" s="3" t="s">
        <v>753</v>
      </c>
      <c r="B230" s="3" t="s">
        <v>754</v>
      </c>
      <c r="C230" s="3" t="s">
        <v>406</v>
      </c>
      <c r="D230" s="3" t="s">
        <v>407</v>
      </c>
      <c r="E230" s="32">
        <v>665</v>
      </c>
      <c r="F230" s="32">
        <v>1091</v>
      </c>
      <c r="G230" s="32">
        <v>23680</v>
      </c>
      <c r="H230" s="32">
        <v>390</v>
      </c>
    </row>
    <row r="231" spans="1:8" x14ac:dyDescent="0.35">
      <c r="A231" s="3" t="s">
        <v>755</v>
      </c>
      <c r="B231" s="3" t="s">
        <v>756</v>
      </c>
      <c r="C231" s="3" t="s">
        <v>288</v>
      </c>
      <c r="D231" s="3" t="s">
        <v>289</v>
      </c>
      <c r="E231" s="32">
        <v>764</v>
      </c>
      <c r="F231" s="32">
        <v>734</v>
      </c>
      <c r="G231" s="32">
        <v>25500</v>
      </c>
      <c r="H231" s="32">
        <v>277</v>
      </c>
    </row>
    <row r="232" spans="1:8" x14ac:dyDescent="0.35">
      <c r="A232" s="3" t="s">
        <v>757</v>
      </c>
      <c r="B232" s="3" t="s">
        <v>758</v>
      </c>
      <c r="C232" s="3" t="s">
        <v>353</v>
      </c>
      <c r="D232" s="3" t="s">
        <v>354</v>
      </c>
      <c r="E232" s="32">
        <v>1747</v>
      </c>
      <c r="F232" s="32">
        <v>1952</v>
      </c>
      <c r="G232" s="32">
        <v>22470</v>
      </c>
      <c r="H232" s="32">
        <v>304</v>
      </c>
    </row>
    <row r="233" spans="1:8" x14ac:dyDescent="0.35">
      <c r="A233" s="3" t="s">
        <v>759</v>
      </c>
      <c r="B233" s="3" t="s">
        <v>760</v>
      </c>
      <c r="C233" s="3" t="s">
        <v>300</v>
      </c>
      <c r="D233" s="3" t="s">
        <v>301</v>
      </c>
      <c r="E233" s="32">
        <v>1720</v>
      </c>
      <c r="F233" s="32">
        <v>831</v>
      </c>
      <c r="G233" s="32">
        <v>25280</v>
      </c>
      <c r="H233" s="32">
        <v>313</v>
      </c>
    </row>
    <row r="234" spans="1:8" x14ac:dyDescent="0.35">
      <c r="A234" s="3" t="s">
        <v>761</v>
      </c>
      <c r="B234" s="3" t="s">
        <v>762</v>
      </c>
      <c r="C234" s="3" t="s">
        <v>288</v>
      </c>
      <c r="D234" s="3" t="s">
        <v>289</v>
      </c>
      <c r="E234" s="32">
        <v>1288</v>
      </c>
      <c r="F234" s="32">
        <v>1242</v>
      </c>
      <c r="G234" s="32">
        <v>22810</v>
      </c>
      <c r="H234" s="32">
        <v>524</v>
      </c>
    </row>
    <row r="235" spans="1:8" x14ac:dyDescent="0.35">
      <c r="A235" s="3" t="s">
        <v>763</v>
      </c>
      <c r="B235" s="3" t="s">
        <v>764</v>
      </c>
      <c r="C235" s="3" t="s">
        <v>318</v>
      </c>
      <c r="D235" s="3" t="s">
        <v>319</v>
      </c>
      <c r="E235" s="32">
        <v>794</v>
      </c>
      <c r="F235" s="32">
        <v>137</v>
      </c>
      <c r="G235" s="32">
        <v>21620</v>
      </c>
      <c r="H235" s="32">
        <v>55</v>
      </c>
    </row>
    <row r="236" spans="1:8" x14ac:dyDescent="0.35">
      <c r="A236" s="3" t="s">
        <v>765</v>
      </c>
      <c r="B236" s="3" t="s">
        <v>766</v>
      </c>
      <c r="C236" s="3" t="s">
        <v>492</v>
      </c>
      <c r="D236" s="3" t="s">
        <v>493</v>
      </c>
      <c r="E236" s="32">
        <v>1474</v>
      </c>
      <c r="F236" s="32">
        <v>887</v>
      </c>
      <c r="G236" s="32">
        <v>22390</v>
      </c>
      <c r="H236" s="32">
        <v>310</v>
      </c>
    </row>
    <row r="237" spans="1:8" x14ac:dyDescent="0.35">
      <c r="A237" s="3" t="s">
        <v>767</v>
      </c>
      <c r="B237" s="3" t="s">
        <v>768</v>
      </c>
      <c r="C237" s="3" t="s">
        <v>270</v>
      </c>
      <c r="D237" s="3" t="s">
        <v>271</v>
      </c>
      <c r="E237" s="32">
        <v>738</v>
      </c>
      <c r="F237" s="32">
        <v>217</v>
      </c>
      <c r="G237" s="32">
        <v>20360</v>
      </c>
      <c r="H237" s="32">
        <v>70</v>
      </c>
    </row>
    <row r="238" spans="1:8" x14ac:dyDescent="0.35">
      <c r="A238" s="3" t="s">
        <v>769</v>
      </c>
      <c r="B238" s="3" t="s">
        <v>770</v>
      </c>
      <c r="C238" s="3" t="s">
        <v>466</v>
      </c>
      <c r="D238" s="3" t="s">
        <v>467</v>
      </c>
      <c r="E238" s="32">
        <v>1612</v>
      </c>
      <c r="F238" s="32">
        <v>1135</v>
      </c>
      <c r="G238" s="32">
        <v>25700</v>
      </c>
      <c r="H238" s="32">
        <v>459</v>
      </c>
    </row>
    <row r="239" spans="1:8" x14ac:dyDescent="0.35">
      <c r="A239" s="3" t="s">
        <v>771</v>
      </c>
      <c r="B239" s="3" t="s">
        <v>772</v>
      </c>
      <c r="C239" s="3" t="s">
        <v>353</v>
      </c>
      <c r="D239" s="3" t="s">
        <v>354</v>
      </c>
      <c r="E239" s="32">
        <v>1298</v>
      </c>
      <c r="F239" s="32">
        <v>2712</v>
      </c>
      <c r="G239" s="32">
        <v>23710</v>
      </c>
      <c r="H239" s="32">
        <v>1042</v>
      </c>
    </row>
    <row r="240" spans="1:8" x14ac:dyDescent="0.35">
      <c r="A240" s="3" t="s">
        <v>773</v>
      </c>
      <c r="B240" s="3" t="s">
        <v>774</v>
      </c>
      <c r="C240" s="3" t="s">
        <v>284</v>
      </c>
      <c r="D240" s="3" t="s">
        <v>285</v>
      </c>
      <c r="E240" s="32">
        <v>1143</v>
      </c>
      <c r="F240" s="32">
        <v>1285</v>
      </c>
      <c r="G240" s="32">
        <v>22210</v>
      </c>
      <c r="H240" s="32">
        <v>491</v>
      </c>
    </row>
    <row r="241" spans="1:8" x14ac:dyDescent="0.35">
      <c r="A241" s="3" t="s">
        <v>775</v>
      </c>
      <c r="B241" s="3" t="s">
        <v>776</v>
      </c>
      <c r="C241" s="3" t="s">
        <v>270</v>
      </c>
      <c r="D241" s="3" t="s">
        <v>271</v>
      </c>
      <c r="E241" s="32">
        <v>938</v>
      </c>
      <c r="F241" s="32">
        <v>1994</v>
      </c>
      <c r="G241" s="32">
        <v>27550</v>
      </c>
      <c r="H241" s="32">
        <v>781</v>
      </c>
    </row>
    <row r="242" spans="1:8" x14ac:dyDescent="0.35">
      <c r="A242" s="3" t="s">
        <v>777</v>
      </c>
      <c r="B242" s="3" t="s">
        <v>778</v>
      </c>
      <c r="C242" s="3" t="s">
        <v>288</v>
      </c>
      <c r="D242" s="3" t="s">
        <v>289</v>
      </c>
      <c r="E242" s="32">
        <v>781</v>
      </c>
      <c r="F242" s="32">
        <v>333</v>
      </c>
      <c r="G242" s="32">
        <v>25700</v>
      </c>
      <c r="H242" s="32">
        <v>128</v>
      </c>
    </row>
    <row r="243" spans="1:8" x14ac:dyDescent="0.35">
      <c r="A243" s="3" t="s">
        <v>779</v>
      </c>
      <c r="B243" s="3" t="s">
        <v>780</v>
      </c>
      <c r="C243" s="3" t="s">
        <v>270</v>
      </c>
      <c r="D243" s="3" t="s">
        <v>271</v>
      </c>
      <c r="E243" s="32">
        <v>767</v>
      </c>
      <c r="F243" s="32">
        <v>509</v>
      </c>
      <c r="G243" s="32">
        <v>23840</v>
      </c>
      <c r="H243" s="32">
        <v>184</v>
      </c>
    </row>
    <row r="244" spans="1:8" x14ac:dyDescent="0.35">
      <c r="A244" s="3" t="s">
        <v>781</v>
      </c>
      <c r="B244" s="3" t="s">
        <v>782</v>
      </c>
      <c r="C244" s="3" t="s">
        <v>353</v>
      </c>
      <c r="D244" s="3" t="s">
        <v>354</v>
      </c>
      <c r="E244" s="32">
        <v>1725</v>
      </c>
      <c r="F244" s="32">
        <v>7908</v>
      </c>
      <c r="G244" s="32">
        <v>22260</v>
      </c>
      <c r="H244" s="32">
        <v>910</v>
      </c>
    </row>
    <row r="245" spans="1:8" x14ac:dyDescent="0.35">
      <c r="A245" s="3" t="s">
        <v>783</v>
      </c>
      <c r="B245" s="3" t="s">
        <v>784</v>
      </c>
      <c r="C245" s="3" t="s">
        <v>288</v>
      </c>
      <c r="D245" s="3" t="s">
        <v>289</v>
      </c>
      <c r="E245" s="32">
        <v>1711</v>
      </c>
      <c r="F245" s="32">
        <v>631</v>
      </c>
      <c r="G245" s="32">
        <v>24690</v>
      </c>
      <c r="H245" s="32">
        <v>241</v>
      </c>
    </row>
    <row r="246" spans="1:8" x14ac:dyDescent="0.35">
      <c r="A246" s="3" t="s">
        <v>785</v>
      </c>
      <c r="B246" s="3" t="s">
        <v>786</v>
      </c>
      <c r="C246" s="3" t="s">
        <v>288</v>
      </c>
      <c r="D246" s="3" t="s">
        <v>289</v>
      </c>
      <c r="E246" s="32">
        <v>1258</v>
      </c>
      <c r="F246" s="32">
        <v>965</v>
      </c>
      <c r="G246" s="32">
        <v>24380</v>
      </c>
      <c r="H246" s="32">
        <v>425</v>
      </c>
    </row>
    <row r="247" spans="1:8" x14ac:dyDescent="0.35">
      <c r="A247" s="3" t="s">
        <v>787</v>
      </c>
      <c r="B247" s="3" t="s">
        <v>788</v>
      </c>
      <c r="C247" s="3" t="s">
        <v>341</v>
      </c>
      <c r="D247" s="3" t="s">
        <v>342</v>
      </c>
      <c r="E247" s="32">
        <v>738</v>
      </c>
      <c r="F247" s="32">
        <v>357</v>
      </c>
      <c r="G247" s="32">
        <v>23200</v>
      </c>
      <c r="H247" s="32">
        <v>132</v>
      </c>
    </row>
    <row r="248" spans="1:8" x14ac:dyDescent="0.35">
      <c r="A248" s="3" t="s">
        <v>789</v>
      </c>
      <c r="B248" s="3" t="s">
        <v>790</v>
      </c>
      <c r="C248" s="3" t="s">
        <v>284</v>
      </c>
      <c r="D248" s="3" t="s">
        <v>285</v>
      </c>
      <c r="E248" s="32">
        <v>1057</v>
      </c>
      <c r="F248" s="32">
        <v>3272</v>
      </c>
      <c r="G248" s="32">
        <v>28550</v>
      </c>
      <c r="H248" s="32">
        <v>1323</v>
      </c>
    </row>
    <row r="249" spans="1:8" x14ac:dyDescent="0.35">
      <c r="A249" s="3" t="s">
        <v>791</v>
      </c>
      <c r="B249" s="3" t="s">
        <v>792</v>
      </c>
      <c r="C249" s="3" t="s">
        <v>284</v>
      </c>
      <c r="D249" s="3" t="s">
        <v>285</v>
      </c>
      <c r="E249" s="32">
        <v>979</v>
      </c>
      <c r="F249" s="32">
        <v>833</v>
      </c>
      <c r="G249" s="32">
        <v>26250</v>
      </c>
      <c r="H249" s="32">
        <v>329</v>
      </c>
    </row>
    <row r="250" spans="1:8" x14ac:dyDescent="0.35">
      <c r="A250" s="3" t="s">
        <v>793</v>
      </c>
      <c r="B250" s="3" t="s">
        <v>794</v>
      </c>
      <c r="C250" s="3" t="s">
        <v>288</v>
      </c>
      <c r="D250" s="3" t="s">
        <v>289</v>
      </c>
      <c r="E250" s="32">
        <v>1500</v>
      </c>
      <c r="F250" s="32">
        <v>7561</v>
      </c>
      <c r="G250" s="32">
        <v>20970</v>
      </c>
      <c r="H250" s="32">
        <v>3330</v>
      </c>
    </row>
    <row r="251" spans="1:8" x14ac:dyDescent="0.35">
      <c r="A251" s="3" t="s">
        <v>795</v>
      </c>
      <c r="B251" s="3" t="s">
        <v>796</v>
      </c>
      <c r="C251" s="3" t="s">
        <v>314</v>
      </c>
      <c r="D251" s="3" t="s">
        <v>315</v>
      </c>
      <c r="E251" s="32">
        <v>1563</v>
      </c>
      <c r="F251" s="32">
        <v>5647</v>
      </c>
      <c r="G251" s="32">
        <v>23550</v>
      </c>
      <c r="H251" s="32">
        <v>951</v>
      </c>
    </row>
    <row r="252" spans="1:8" x14ac:dyDescent="0.35">
      <c r="A252" s="3" t="s">
        <v>797</v>
      </c>
      <c r="B252" s="3" t="s">
        <v>798</v>
      </c>
      <c r="C252" s="3" t="s">
        <v>280</v>
      </c>
      <c r="D252" s="3" t="s">
        <v>281</v>
      </c>
      <c r="E252" s="32">
        <v>969</v>
      </c>
      <c r="F252" s="32">
        <v>2123</v>
      </c>
      <c r="G252" s="32">
        <v>21140</v>
      </c>
      <c r="H252" s="32">
        <v>843</v>
      </c>
    </row>
    <row r="253" spans="1:8" x14ac:dyDescent="0.35">
      <c r="A253" s="3" t="s">
        <v>799</v>
      </c>
      <c r="B253" s="3" t="s">
        <v>800</v>
      </c>
      <c r="C253" s="3" t="s">
        <v>353</v>
      </c>
      <c r="D253" s="3" t="s">
        <v>354</v>
      </c>
      <c r="E253" s="32">
        <v>2018</v>
      </c>
      <c r="F253" s="32">
        <v>7354</v>
      </c>
      <c r="G253" s="32">
        <v>26480</v>
      </c>
      <c r="H253" s="32">
        <v>696</v>
      </c>
    </row>
    <row r="254" spans="1:8" x14ac:dyDescent="0.35">
      <c r="A254" s="3" t="s">
        <v>801</v>
      </c>
      <c r="B254" s="3" t="s">
        <v>802</v>
      </c>
      <c r="C254" s="3" t="s">
        <v>300</v>
      </c>
      <c r="D254" s="3" t="s">
        <v>301</v>
      </c>
      <c r="E254" s="32">
        <v>1248</v>
      </c>
      <c r="F254" s="32">
        <v>4315</v>
      </c>
      <c r="G254" s="32">
        <v>21860</v>
      </c>
      <c r="H254" s="32">
        <v>1809</v>
      </c>
    </row>
    <row r="255" spans="1:8" x14ac:dyDescent="0.35">
      <c r="A255" s="3" t="s">
        <v>803</v>
      </c>
      <c r="B255" s="3" t="s">
        <v>804</v>
      </c>
      <c r="C255" s="3" t="s">
        <v>628</v>
      </c>
      <c r="D255" s="3" t="s">
        <v>629</v>
      </c>
      <c r="E255" s="32">
        <v>1434</v>
      </c>
      <c r="F255" s="32">
        <v>4185</v>
      </c>
      <c r="G255" s="32">
        <v>24060</v>
      </c>
      <c r="H255" s="32">
        <v>491</v>
      </c>
    </row>
    <row r="256" spans="1:8" x14ac:dyDescent="0.35">
      <c r="A256" s="3" t="s">
        <v>805</v>
      </c>
      <c r="B256" s="3" t="s">
        <v>806</v>
      </c>
      <c r="C256" s="3" t="s">
        <v>628</v>
      </c>
      <c r="D256" s="3" t="s">
        <v>629</v>
      </c>
      <c r="E256" s="32">
        <v>1203</v>
      </c>
      <c r="F256" s="32">
        <v>2470</v>
      </c>
      <c r="G256" s="32">
        <v>22610</v>
      </c>
      <c r="H256" s="32">
        <v>140</v>
      </c>
    </row>
    <row r="257" spans="1:8" x14ac:dyDescent="0.35">
      <c r="A257" s="3" t="s">
        <v>807</v>
      </c>
      <c r="B257" s="3" t="s">
        <v>808</v>
      </c>
      <c r="C257" s="3" t="s">
        <v>288</v>
      </c>
      <c r="D257" s="3" t="s">
        <v>289</v>
      </c>
      <c r="E257" s="32">
        <v>1481</v>
      </c>
      <c r="F257" s="32">
        <v>639</v>
      </c>
      <c r="G257" s="32">
        <v>22810</v>
      </c>
      <c r="H257" s="32">
        <v>260</v>
      </c>
    </row>
    <row r="258" spans="1:8" x14ac:dyDescent="0.35">
      <c r="A258" s="3" t="s">
        <v>809</v>
      </c>
      <c r="B258" s="3" t="s">
        <v>810</v>
      </c>
      <c r="C258" s="3" t="s">
        <v>318</v>
      </c>
      <c r="D258" s="3" t="s">
        <v>319</v>
      </c>
      <c r="E258" s="32">
        <v>812</v>
      </c>
      <c r="F258" s="32">
        <v>315</v>
      </c>
      <c r="G258" s="32">
        <v>23130</v>
      </c>
      <c r="H258" s="32">
        <v>133</v>
      </c>
    </row>
    <row r="259" spans="1:8" x14ac:dyDescent="0.35">
      <c r="A259" s="3" t="s">
        <v>811</v>
      </c>
      <c r="B259" s="3" t="s">
        <v>812</v>
      </c>
      <c r="C259" s="3" t="s">
        <v>270</v>
      </c>
      <c r="D259" s="3" t="s">
        <v>271</v>
      </c>
      <c r="E259" s="32">
        <v>838</v>
      </c>
      <c r="F259" s="32">
        <v>498</v>
      </c>
      <c r="G259" s="32">
        <v>28980</v>
      </c>
      <c r="H259" s="32">
        <v>189</v>
      </c>
    </row>
    <row r="260" spans="1:8" x14ac:dyDescent="0.35">
      <c r="A260" s="3" t="s">
        <v>813</v>
      </c>
      <c r="B260" s="3" t="s">
        <v>814</v>
      </c>
      <c r="C260" s="3" t="s">
        <v>288</v>
      </c>
      <c r="D260" s="3" t="s">
        <v>289</v>
      </c>
      <c r="E260" s="32">
        <v>839</v>
      </c>
      <c r="F260" s="32">
        <v>971</v>
      </c>
      <c r="G260" s="32">
        <v>25860</v>
      </c>
      <c r="H260" s="32">
        <v>382</v>
      </c>
    </row>
    <row r="261" spans="1:8" x14ac:dyDescent="0.35">
      <c r="A261" s="3" t="s">
        <v>815</v>
      </c>
      <c r="B261" s="3" t="s">
        <v>816</v>
      </c>
      <c r="C261" s="3" t="s">
        <v>341</v>
      </c>
      <c r="D261" s="3" t="s">
        <v>342</v>
      </c>
      <c r="E261" s="32">
        <v>722</v>
      </c>
      <c r="F261" s="32">
        <v>256</v>
      </c>
      <c r="G261" s="32">
        <v>21950</v>
      </c>
      <c r="H261" s="32">
        <v>97</v>
      </c>
    </row>
    <row r="262" spans="1:8" x14ac:dyDescent="0.35">
      <c r="A262" s="3" t="s">
        <v>817</v>
      </c>
      <c r="B262" s="3" t="s">
        <v>818</v>
      </c>
      <c r="C262" s="3" t="s">
        <v>300</v>
      </c>
      <c r="D262" s="3" t="s">
        <v>301</v>
      </c>
      <c r="E262" s="32">
        <v>796</v>
      </c>
      <c r="F262" s="32">
        <v>276</v>
      </c>
      <c r="G262" s="32">
        <v>27160</v>
      </c>
      <c r="H262" s="32">
        <v>103</v>
      </c>
    </row>
    <row r="263" spans="1:8" x14ac:dyDescent="0.35">
      <c r="A263" s="3" t="s">
        <v>819</v>
      </c>
      <c r="B263" s="3" t="s">
        <v>820</v>
      </c>
      <c r="C263" s="3" t="s">
        <v>300</v>
      </c>
      <c r="D263" s="3" t="s">
        <v>301</v>
      </c>
      <c r="E263" s="32">
        <v>751</v>
      </c>
      <c r="F263" s="32">
        <v>497</v>
      </c>
      <c r="G263" s="32">
        <v>22840</v>
      </c>
      <c r="H263" s="32">
        <v>181</v>
      </c>
    </row>
    <row r="264" spans="1:8" x14ac:dyDescent="0.35">
      <c r="A264" s="3" t="s">
        <v>821</v>
      </c>
      <c r="B264" s="3" t="s">
        <v>822</v>
      </c>
      <c r="C264" s="3" t="s">
        <v>300</v>
      </c>
      <c r="D264" s="3" t="s">
        <v>301</v>
      </c>
      <c r="E264" s="32">
        <v>871</v>
      </c>
      <c r="F264" s="32">
        <v>300</v>
      </c>
      <c r="G264" s="32">
        <v>24330</v>
      </c>
      <c r="H264" s="32">
        <v>125</v>
      </c>
    </row>
    <row r="265" spans="1:8" x14ac:dyDescent="0.35">
      <c r="A265" s="3" t="s">
        <v>823</v>
      </c>
      <c r="B265" s="3" t="s">
        <v>824</v>
      </c>
      <c r="C265" s="3" t="s">
        <v>288</v>
      </c>
      <c r="D265" s="3" t="s">
        <v>289</v>
      </c>
      <c r="E265" s="32">
        <v>854</v>
      </c>
      <c r="F265" s="32">
        <v>2013</v>
      </c>
      <c r="G265" s="32">
        <v>22700</v>
      </c>
      <c r="H265" s="32">
        <v>314</v>
      </c>
    </row>
    <row r="266" spans="1:8" x14ac:dyDescent="0.35">
      <c r="A266" s="3" t="s">
        <v>825</v>
      </c>
      <c r="B266" s="3" t="s">
        <v>826</v>
      </c>
      <c r="C266" s="3" t="s">
        <v>292</v>
      </c>
      <c r="D266" s="3" t="s">
        <v>293</v>
      </c>
      <c r="E266" s="32">
        <v>1288</v>
      </c>
      <c r="F266" s="32">
        <v>2674</v>
      </c>
      <c r="G266" s="32">
        <v>24400</v>
      </c>
      <c r="H266" s="32">
        <v>123</v>
      </c>
    </row>
    <row r="267" spans="1:8" x14ac:dyDescent="0.35">
      <c r="A267" s="3" t="s">
        <v>827</v>
      </c>
      <c r="B267" s="3" t="s">
        <v>828</v>
      </c>
      <c r="C267" s="3" t="s">
        <v>292</v>
      </c>
      <c r="D267" s="3" t="s">
        <v>293</v>
      </c>
      <c r="E267" s="32">
        <v>1751</v>
      </c>
      <c r="F267" s="32">
        <v>906</v>
      </c>
      <c r="G267" s="32">
        <v>24050</v>
      </c>
      <c r="H267" s="32">
        <v>371</v>
      </c>
    </row>
    <row r="268" spans="1:8" x14ac:dyDescent="0.35">
      <c r="A268" s="3" t="s">
        <v>829</v>
      </c>
      <c r="B268" s="3" t="s">
        <v>830</v>
      </c>
      <c r="C268" s="3" t="s">
        <v>314</v>
      </c>
      <c r="D268" s="3" t="s">
        <v>315</v>
      </c>
      <c r="E268" s="32">
        <v>1102</v>
      </c>
      <c r="F268" s="32">
        <v>1744</v>
      </c>
      <c r="G268" s="32">
        <v>26220</v>
      </c>
      <c r="H268" s="32">
        <v>241</v>
      </c>
    </row>
    <row r="269" spans="1:8" x14ac:dyDescent="0.35">
      <c r="A269" s="3" t="s">
        <v>831</v>
      </c>
      <c r="B269" s="3" t="s">
        <v>832</v>
      </c>
      <c r="C269" s="3" t="s">
        <v>353</v>
      </c>
      <c r="D269" s="3" t="s">
        <v>354</v>
      </c>
      <c r="E269" s="32">
        <v>2563</v>
      </c>
      <c r="F269" s="32">
        <v>553</v>
      </c>
      <c r="G269" s="32">
        <v>23330</v>
      </c>
      <c r="H269" s="32">
        <v>160</v>
      </c>
    </row>
    <row r="270" spans="1:8" x14ac:dyDescent="0.35">
      <c r="A270" s="3" t="s">
        <v>833</v>
      </c>
      <c r="B270" s="3" t="s">
        <v>834</v>
      </c>
      <c r="C270" s="3" t="s">
        <v>300</v>
      </c>
      <c r="D270" s="3" t="s">
        <v>301</v>
      </c>
      <c r="E270" s="32">
        <v>797</v>
      </c>
      <c r="F270" s="32">
        <v>215</v>
      </c>
      <c r="G270" s="32">
        <v>27280</v>
      </c>
      <c r="H270" s="32">
        <v>74</v>
      </c>
    </row>
    <row r="271" spans="1:8" x14ac:dyDescent="0.35">
      <c r="A271" s="3" t="s">
        <v>835</v>
      </c>
      <c r="B271" s="3" t="s">
        <v>836</v>
      </c>
      <c r="C271" s="3" t="s">
        <v>270</v>
      </c>
      <c r="D271" s="3" t="s">
        <v>271</v>
      </c>
      <c r="E271" s="32">
        <v>948</v>
      </c>
      <c r="F271" s="32">
        <v>2122</v>
      </c>
      <c r="G271" s="32">
        <v>28190</v>
      </c>
      <c r="H271" s="32">
        <v>883</v>
      </c>
    </row>
    <row r="272" spans="1:8" x14ac:dyDescent="0.35">
      <c r="A272" s="3" t="s">
        <v>837</v>
      </c>
      <c r="B272" s="3" t="s">
        <v>838</v>
      </c>
      <c r="C272" s="3" t="s">
        <v>284</v>
      </c>
      <c r="D272" s="3" t="s">
        <v>285</v>
      </c>
      <c r="E272" s="32">
        <v>917</v>
      </c>
      <c r="F272" s="32">
        <v>431</v>
      </c>
      <c r="G272" s="32">
        <v>20530</v>
      </c>
      <c r="H272" s="32">
        <v>172</v>
      </c>
    </row>
    <row r="273" spans="1:8" x14ac:dyDescent="0.35">
      <c r="A273" s="3" t="s">
        <v>839</v>
      </c>
      <c r="B273" s="3" t="s">
        <v>840</v>
      </c>
      <c r="C273" s="3" t="s">
        <v>284</v>
      </c>
      <c r="D273" s="3" t="s">
        <v>285</v>
      </c>
      <c r="E273" s="32">
        <v>1009</v>
      </c>
      <c r="F273" s="32">
        <v>2351</v>
      </c>
      <c r="G273" s="32">
        <v>26030</v>
      </c>
      <c r="H273" s="32">
        <v>945</v>
      </c>
    </row>
    <row r="274" spans="1:8" x14ac:dyDescent="0.35">
      <c r="A274" s="3" t="s">
        <v>841</v>
      </c>
      <c r="B274" s="3" t="s">
        <v>842</v>
      </c>
      <c r="C274" s="3" t="s">
        <v>284</v>
      </c>
      <c r="D274" s="3" t="s">
        <v>285</v>
      </c>
      <c r="E274" s="32">
        <v>1556</v>
      </c>
      <c r="F274" s="32">
        <v>1951</v>
      </c>
      <c r="G274" s="32">
        <v>25000</v>
      </c>
      <c r="H274" s="32">
        <v>726</v>
      </c>
    </row>
    <row r="275" spans="1:8" x14ac:dyDescent="0.35">
      <c r="A275" s="3" t="s">
        <v>843</v>
      </c>
      <c r="B275" s="3" t="s">
        <v>844</v>
      </c>
      <c r="C275" s="3" t="s">
        <v>341</v>
      </c>
      <c r="D275" s="3" t="s">
        <v>342</v>
      </c>
      <c r="E275" s="32">
        <v>981</v>
      </c>
      <c r="F275" s="32">
        <v>3135</v>
      </c>
      <c r="G275" s="32">
        <v>20790</v>
      </c>
      <c r="H275" s="32">
        <v>1408</v>
      </c>
    </row>
  </sheetData>
  <sheetProtection formatCells="0" formatColumns="0" formatRows="0" autoFilter="0"/>
  <dataConsolidate/>
  <mergeCells count="1">
    <mergeCell ref="AI2:AJ2"/>
  </mergeCells>
  <dataValidations disablePrompts="1" count="1">
    <dataValidation type="list" allowBlank="1" showInputMessage="1" showErrorMessage="1" sqref="R10 X10:Y10 K10" xr:uid="{00000000-0002-0000-0200-000000000000}">
      <formula1>L_NOMCOM</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77CB-7A95-4495-87BB-324B97F3CF37}">
  <dimension ref="A1:IW394"/>
  <sheetViews>
    <sheetView showGridLines="0" zoomScaleNormal="100" zoomScaleSheetLayoutView="100" workbookViewId="0">
      <selection activeCell="B38" sqref="B38"/>
    </sheetView>
  </sheetViews>
  <sheetFormatPr baseColWidth="10" defaultColWidth="25.1796875" defaultRowHeight="12.5" x14ac:dyDescent="0.25"/>
  <cols>
    <col min="1" max="1" width="3.26953125" style="226" customWidth="1"/>
    <col min="2" max="2" width="27.54296875" style="226" customWidth="1"/>
    <col min="3" max="3" width="8.7265625" style="226" customWidth="1"/>
    <col min="4" max="4" width="27.54296875" style="226" customWidth="1"/>
    <col min="5" max="5" width="8.7265625" style="226" customWidth="1"/>
    <col min="6" max="6" width="25.1796875" style="226" customWidth="1"/>
    <col min="7" max="7" width="8.7265625" style="226" customWidth="1"/>
    <col min="8" max="8" width="28.7265625" style="226" customWidth="1"/>
    <col min="9" max="9" width="8.7265625" style="226" customWidth="1"/>
    <col min="10" max="10" width="25.26953125" style="226" customWidth="1"/>
    <col min="11" max="248" width="11.453125" style="226" customWidth="1"/>
    <col min="249" max="249" width="18.1796875" style="226" bestFit="1" customWidth="1"/>
    <col min="250" max="250" width="11.453125" style="226" customWidth="1"/>
    <col min="251" max="251" width="6.1796875" style="226" customWidth="1"/>
    <col min="252" max="256" width="25.1796875" style="226"/>
    <col min="257" max="257" width="3.26953125" style="226" customWidth="1"/>
    <col min="258" max="258" width="27.54296875" style="226" customWidth="1"/>
    <col min="259" max="259" width="8.7265625" style="226" customWidth="1"/>
    <col min="260" max="260" width="27.54296875" style="226" customWidth="1"/>
    <col min="261" max="261" width="8.7265625" style="226" customWidth="1"/>
    <col min="262" max="262" width="25.1796875" style="226"/>
    <col min="263" max="263" width="8.7265625" style="226" customWidth="1"/>
    <col min="264" max="264" width="27.26953125" style="226" customWidth="1"/>
    <col min="265" max="265" width="8.7265625" style="226" customWidth="1"/>
    <col min="266" max="266" width="25.26953125" style="226" customWidth="1"/>
    <col min="267" max="504" width="11.453125" style="226" customWidth="1"/>
    <col min="505" max="505" width="18.1796875" style="226" bestFit="1" customWidth="1"/>
    <col min="506" max="506" width="11.453125" style="226" customWidth="1"/>
    <col min="507" max="507" width="6.1796875" style="226" customWidth="1"/>
    <col min="508" max="512" width="25.1796875" style="226"/>
    <col min="513" max="513" width="3.26953125" style="226" customWidth="1"/>
    <col min="514" max="514" width="27.54296875" style="226" customWidth="1"/>
    <col min="515" max="515" width="8.7265625" style="226" customWidth="1"/>
    <col min="516" max="516" width="27.54296875" style="226" customWidth="1"/>
    <col min="517" max="517" width="8.7265625" style="226" customWidth="1"/>
    <col min="518" max="518" width="25.1796875" style="226"/>
    <col min="519" max="519" width="8.7265625" style="226" customWidth="1"/>
    <col min="520" max="520" width="27.26953125" style="226" customWidth="1"/>
    <col min="521" max="521" width="8.7265625" style="226" customWidth="1"/>
    <col min="522" max="522" width="25.26953125" style="226" customWidth="1"/>
    <col min="523" max="760" width="11.453125" style="226" customWidth="1"/>
    <col min="761" max="761" width="18.1796875" style="226" bestFit="1" customWidth="1"/>
    <col min="762" max="762" width="11.453125" style="226" customWidth="1"/>
    <col min="763" max="763" width="6.1796875" style="226" customWidth="1"/>
    <col min="764" max="768" width="25.1796875" style="226"/>
    <col min="769" max="769" width="3.26953125" style="226" customWidth="1"/>
    <col min="770" max="770" width="27.54296875" style="226" customWidth="1"/>
    <col min="771" max="771" width="8.7265625" style="226" customWidth="1"/>
    <col min="772" max="772" width="27.54296875" style="226" customWidth="1"/>
    <col min="773" max="773" width="8.7265625" style="226" customWidth="1"/>
    <col min="774" max="774" width="25.1796875" style="226"/>
    <col min="775" max="775" width="8.7265625" style="226" customWidth="1"/>
    <col min="776" max="776" width="27.26953125" style="226" customWidth="1"/>
    <col min="777" max="777" width="8.7265625" style="226" customWidth="1"/>
    <col min="778" max="778" width="25.26953125" style="226" customWidth="1"/>
    <col min="779" max="1016" width="11.453125" style="226" customWidth="1"/>
    <col min="1017" max="1017" width="18.1796875" style="226" bestFit="1" customWidth="1"/>
    <col min="1018" max="1018" width="11.453125" style="226" customWidth="1"/>
    <col min="1019" max="1019" width="6.1796875" style="226" customWidth="1"/>
    <col min="1020" max="1024" width="25.1796875" style="226"/>
    <col min="1025" max="1025" width="3.26953125" style="226" customWidth="1"/>
    <col min="1026" max="1026" width="27.54296875" style="226" customWidth="1"/>
    <col min="1027" max="1027" width="8.7265625" style="226" customWidth="1"/>
    <col min="1028" max="1028" width="27.54296875" style="226" customWidth="1"/>
    <col min="1029" max="1029" width="8.7265625" style="226" customWidth="1"/>
    <col min="1030" max="1030" width="25.1796875" style="226"/>
    <col min="1031" max="1031" width="8.7265625" style="226" customWidth="1"/>
    <col min="1032" max="1032" width="27.26953125" style="226" customWidth="1"/>
    <col min="1033" max="1033" width="8.7265625" style="226" customWidth="1"/>
    <col min="1034" max="1034" width="25.26953125" style="226" customWidth="1"/>
    <col min="1035" max="1272" width="11.453125" style="226" customWidth="1"/>
    <col min="1273" max="1273" width="18.1796875" style="226" bestFit="1" customWidth="1"/>
    <col min="1274" max="1274" width="11.453125" style="226" customWidth="1"/>
    <col min="1275" max="1275" width="6.1796875" style="226" customWidth="1"/>
    <col min="1276" max="1280" width="25.1796875" style="226"/>
    <col min="1281" max="1281" width="3.26953125" style="226" customWidth="1"/>
    <col min="1282" max="1282" width="27.54296875" style="226" customWidth="1"/>
    <col min="1283" max="1283" width="8.7265625" style="226" customWidth="1"/>
    <col min="1284" max="1284" width="27.54296875" style="226" customWidth="1"/>
    <col min="1285" max="1285" width="8.7265625" style="226" customWidth="1"/>
    <col min="1286" max="1286" width="25.1796875" style="226"/>
    <col min="1287" max="1287" width="8.7265625" style="226" customWidth="1"/>
    <col min="1288" max="1288" width="27.26953125" style="226" customWidth="1"/>
    <col min="1289" max="1289" width="8.7265625" style="226" customWidth="1"/>
    <col min="1290" max="1290" width="25.26953125" style="226" customWidth="1"/>
    <col min="1291" max="1528" width="11.453125" style="226" customWidth="1"/>
    <col min="1529" max="1529" width="18.1796875" style="226" bestFit="1" customWidth="1"/>
    <col min="1530" max="1530" width="11.453125" style="226" customWidth="1"/>
    <col min="1531" max="1531" width="6.1796875" style="226" customWidth="1"/>
    <col min="1532" max="1536" width="25.1796875" style="226"/>
    <col min="1537" max="1537" width="3.26953125" style="226" customWidth="1"/>
    <col min="1538" max="1538" width="27.54296875" style="226" customWidth="1"/>
    <col min="1539" max="1539" width="8.7265625" style="226" customWidth="1"/>
    <col min="1540" max="1540" width="27.54296875" style="226" customWidth="1"/>
    <col min="1541" max="1541" width="8.7265625" style="226" customWidth="1"/>
    <col min="1542" max="1542" width="25.1796875" style="226"/>
    <col min="1543" max="1543" width="8.7265625" style="226" customWidth="1"/>
    <col min="1544" max="1544" width="27.26953125" style="226" customWidth="1"/>
    <col min="1545" max="1545" width="8.7265625" style="226" customWidth="1"/>
    <col min="1546" max="1546" width="25.26953125" style="226" customWidth="1"/>
    <col min="1547" max="1784" width="11.453125" style="226" customWidth="1"/>
    <col min="1785" max="1785" width="18.1796875" style="226" bestFit="1" customWidth="1"/>
    <col min="1786" max="1786" width="11.453125" style="226" customWidth="1"/>
    <col min="1787" max="1787" width="6.1796875" style="226" customWidth="1"/>
    <col min="1788" max="1792" width="25.1796875" style="226"/>
    <col min="1793" max="1793" width="3.26953125" style="226" customWidth="1"/>
    <col min="1794" max="1794" width="27.54296875" style="226" customWidth="1"/>
    <col min="1795" max="1795" width="8.7265625" style="226" customWidth="1"/>
    <col min="1796" max="1796" width="27.54296875" style="226" customWidth="1"/>
    <col min="1797" max="1797" width="8.7265625" style="226" customWidth="1"/>
    <col min="1798" max="1798" width="25.1796875" style="226"/>
    <col min="1799" max="1799" width="8.7265625" style="226" customWidth="1"/>
    <col min="1800" max="1800" width="27.26953125" style="226" customWidth="1"/>
    <col min="1801" max="1801" width="8.7265625" style="226" customWidth="1"/>
    <col min="1802" max="1802" width="25.26953125" style="226" customWidth="1"/>
    <col min="1803" max="2040" width="11.453125" style="226" customWidth="1"/>
    <col min="2041" max="2041" width="18.1796875" style="226" bestFit="1" customWidth="1"/>
    <col min="2042" max="2042" width="11.453125" style="226" customWidth="1"/>
    <col min="2043" max="2043" width="6.1796875" style="226" customWidth="1"/>
    <col min="2044" max="2048" width="25.1796875" style="226"/>
    <col min="2049" max="2049" width="3.26953125" style="226" customWidth="1"/>
    <col min="2050" max="2050" width="27.54296875" style="226" customWidth="1"/>
    <col min="2051" max="2051" width="8.7265625" style="226" customWidth="1"/>
    <col min="2052" max="2052" width="27.54296875" style="226" customWidth="1"/>
    <col min="2053" max="2053" width="8.7265625" style="226" customWidth="1"/>
    <col min="2054" max="2054" width="25.1796875" style="226"/>
    <col min="2055" max="2055" width="8.7265625" style="226" customWidth="1"/>
    <col min="2056" max="2056" width="27.26953125" style="226" customWidth="1"/>
    <col min="2057" max="2057" width="8.7265625" style="226" customWidth="1"/>
    <col min="2058" max="2058" width="25.26953125" style="226" customWidth="1"/>
    <col min="2059" max="2296" width="11.453125" style="226" customWidth="1"/>
    <col min="2297" max="2297" width="18.1796875" style="226" bestFit="1" customWidth="1"/>
    <col min="2298" max="2298" width="11.453125" style="226" customWidth="1"/>
    <col min="2299" max="2299" width="6.1796875" style="226" customWidth="1"/>
    <col min="2300" max="2304" width="25.1796875" style="226"/>
    <col min="2305" max="2305" width="3.26953125" style="226" customWidth="1"/>
    <col min="2306" max="2306" width="27.54296875" style="226" customWidth="1"/>
    <col min="2307" max="2307" width="8.7265625" style="226" customWidth="1"/>
    <col min="2308" max="2308" width="27.54296875" style="226" customWidth="1"/>
    <col min="2309" max="2309" width="8.7265625" style="226" customWidth="1"/>
    <col min="2310" max="2310" width="25.1796875" style="226"/>
    <col min="2311" max="2311" width="8.7265625" style="226" customWidth="1"/>
    <col min="2312" max="2312" width="27.26953125" style="226" customWidth="1"/>
    <col min="2313" max="2313" width="8.7265625" style="226" customWidth="1"/>
    <col min="2314" max="2314" width="25.26953125" style="226" customWidth="1"/>
    <col min="2315" max="2552" width="11.453125" style="226" customWidth="1"/>
    <col min="2553" max="2553" width="18.1796875" style="226" bestFit="1" customWidth="1"/>
    <col min="2554" max="2554" width="11.453125" style="226" customWidth="1"/>
    <col min="2555" max="2555" width="6.1796875" style="226" customWidth="1"/>
    <col min="2556" max="2560" width="25.1796875" style="226"/>
    <col min="2561" max="2561" width="3.26953125" style="226" customWidth="1"/>
    <col min="2562" max="2562" width="27.54296875" style="226" customWidth="1"/>
    <col min="2563" max="2563" width="8.7265625" style="226" customWidth="1"/>
    <col min="2564" max="2564" width="27.54296875" style="226" customWidth="1"/>
    <col min="2565" max="2565" width="8.7265625" style="226" customWidth="1"/>
    <col min="2566" max="2566" width="25.1796875" style="226"/>
    <col min="2567" max="2567" width="8.7265625" style="226" customWidth="1"/>
    <col min="2568" max="2568" width="27.26953125" style="226" customWidth="1"/>
    <col min="2569" max="2569" width="8.7265625" style="226" customWidth="1"/>
    <col min="2570" max="2570" width="25.26953125" style="226" customWidth="1"/>
    <col min="2571" max="2808" width="11.453125" style="226" customWidth="1"/>
    <col min="2809" max="2809" width="18.1796875" style="226" bestFit="1" customWidth="1"/>
    <col min="2810" max="2810" width="11.453125" style="226" customWidth="1"/>
    <col min="2811" max="2811" width="6.1796875" style="226" customWidth="1"/>
    <col min="2812" max="2816" width="25.1796875" style="226"/>
    <col min="2817" max="2817" width="3.26953125" style="226" customWidth="1"/>
    <col min="2818" max="2818" width="27.54296875" style="226" customWidth="1"/>
    <col min="2819" max="2819" width="8.7265625" style="226" customWidth="1"/>
    <col min="2820" max="2820" width="27.54296875" style="226" customWidth="1"/>
    <col min="2821" max="2821" width="8.7265625" style="226" customWidth="1"/>
    <col min="2822" max="2822" width="25.1796875" style="226"/>
    <col min="2823" max="2823" width="8.7265625" style="226" customWidth="1"/>
    <col min="2824" max="2824" width="27.26953125" style="226" customWidth="1"/>
    <col min="2825" max="2825" width="8.7265625" style="226" customWidth="1"/>
    <col min="2826" max="2826" width="25.26953125" style="226" customWidth="1"/>
    <col min="2827" max="3064" width="11.453125" style="226" customWidth="1"/>
    <col min="3065" max="3065" width="18.1796875" style="226" bestFit="1" customWidth="1"/>
    <col min="3066" max="3066" width="11.453125" style="226" customWidth="1"/>
    <col min="3067" max="3067" width="6.1796875" style="226" customWidth="1"/>
    <col min="3068" max="3072" width="25.1796875" style="226"/>
    <col min="3073" max="3073" width="3.26953125" style="226" customWidth="1"/>
    <col min="3074" max="3074" width="27.54296875" style="226" customWidth="1"/>
    <col min="3075" max="3075" width="8.7265625" style="226" customWidth="1"/>
    <col min="3076" max="3076" width="27.54296875" style="226" customWidth="1"/>
    <col min="3077" max="3077" width="8.7265625" style="226" customWidth="1"/>
    <col min="3078" max="3078" width="25.1796875" style="226"/>
    <col min="3079" max="3079" width="8.7265625" style="226" customWidth="1"/>
    <col min="3080" max="3080" width="27.26953125" style="226" customWidth="1"/>
    <col min="3081" max="3081" width="8.7265625" style="226" customWidth="1"/>
    <col min="3082" max="3082" width="25.26953125" style="226" customWidth="1"/>
    <col min="3083" max="3320" width="11.453125" style="226" customWidth="1"/>
    <col min="3321" max="3321" width="18.1796875" style="226" bestFit="1" customWidth="1"/>
    <col min="3322" max="3322" width="11.453125" style="226" customWidth="1"/>
    <col min="3323" max="3323" width="6.1796875" style="226" customWidth="1"/>
    <col min="3324" max="3328" width="25.1796875" style="226"/>
    <col min="3329" max="3329" width="3.26953125" style="226" customWidth="1"/>
    <col min="3330" max="3330" width="27.54296875" style="226" customWidth="1"/>
    <col min="3331" max="3331" width="8.7265625" style="226" customWidth="1"/>
    <col min="3332" max="3332" width="27.54296875" style="226" customWidth="1"/>
    <col min="3333" max="3333" width="8.7265625" style="226" customWidth="1"/>
    <col min="3334" max="3334" width="25.1796875" style="226"/>
    <col min="3335" max="3335" width="8.7265625" style="226" customWidth="1"/>
    <col min="3336" max="3336" width="27.26953125" style="226" customWidth="1"/>
    <col min="3337" max="3337" width="8.7265625" style="226" customWidth="1"/>
    <col min="3338" max="3338" width="25.26953125" style="226" customWidth="1"/>
    <col min="3339" max="3576" width="11.453125" style="226" customWidth="1"/>
    <col min="3577" max="3577" width="18.1796875" style="226" bestFit="1" customWidth="1"/>
    <col min="3578" max="3578" width="11.453125" style="226" customWidth="1"/>
    <col min="3579" max="3579" width="6.1796875" style="226" customWidth="1"/>
    <col min="3580" max="3584" width="25.1796875" style="226"/>
    <col min="3585" max="3585" width="3.26953125" style="226" customWidth="1"/>
    <col min="3586" max="3586" width="27.54296875" style="226" customWidth="1"/>
    <col min="3587" max="3587" width="8.7265625" style="226" customWidth="1"/>
    <col min="3588" max="3588" width="27.54296875" style="226" customWidth="1"/>
    <col min="3589" max="3589" width="8.7265625" style="226" customWidth="1"/>
    <col min="3590" max="3590" width="25.1796875" style="226"/>
    <col min="3591" max="3591" width="8.7265625" style="226" customWidth="1"/>
    <col min="3592" max="3592" width="27.26953125" style="226" customWidth="1"/>
    <col min="3593" max="3593" width="8.7265625" style="226" customWidth="1"/>
    <col min="3594" max="3594" width="25.26953125" style="226" customWidth="1"/>
    <col min="3595" max="3832" width="11.453125" style="226" customWidth="1"/>
    <col min="3833" max="3833" width="18.1796875" style="226" bestFit="1" customWidth="1"/>
    <col min="3834" max="3834" width="11.453125" style="226" customWidth="1"/>
    <col min="3835" max="3835" width="6.1796875" style="226" customWidth="1"/>
    <col min="3836" max="3840" width="25.1796875" style="226"/>
    <col min="3841" max="3841" width="3.26953125" style="226" customWidth="1"/>
    <col min="3842" max="3842" width="27.54296875" style="226" customWidth="1"/>
    <col min="3843" max="3843" width="8.7265625" style="226" customWidth="1"/>
    <col min="3844" max="3844" width="27.54296875" style="226" customWidth="1"/>
    <col min="3845" max="3845" width="8.7265625" style="226" customWidth="1"/>
    <col min="3846" max="3846" width="25.1796875" style="226"/>
    <col min="3847" max="3847" width="8.7265625" style="226" customWidth="1"/>
    <col min="3848" max="3848" width="27.26953125" style="226" customWidth="1"/>
    <col min="3849" max="3849" width="8.7265625" style="226" customWidth="1"/>
    <col min="3850" max="3850" width="25.26953125" style="226" customWidth="1"/>
    <col min="3851" max="4088" width="11.453125" style="226" customWidth="1"/>
    <col min="4089" max="4089" width="18.1796875" style="226" bestFit="1" customWidth="1"/>
    <col min="4090" max="4090" width="11.453125" style="226" customWidth="1"/>
    <col min="4091" max="4091" width="6.1796875" style="226" customWidth="1"/>
    <col min="4092" max="4096" width="25.1796875" style="226"/>
    <col min="4097" max="4097" width="3.26953125" style="226" customWidth="1"/>
    <col min="4098" max="4098" width="27.54296875" style="226" customWidth="1"/>
    <col min="4099" max="4099" width="8.7265625" style="226" customWidth="1"/>
    <col min="4100" max="4100" width="27.54296875" style="226" customWidth="1"/>
    <col min="4101" max="4101" width="8.7265625" style="226" customWidth="1"/>
    <col min="4102" max="4102" width="25.1796875" style="226"/>
    <col min="4103" max="4103" width="8.7265625" style="226" customWidth="1"/>
    <col min="4104" max="4104" width="27.26953125" style="226" customWidth="1"/>
    <col min="4105" max="4105" width="8.7265625" style="226" customWidth="1"/>
    <col min="4106" max="4106" width="25.26953125" style="226" customWidth="1"/>
    <col min="4107" max="4344" width="11.453125" style="226" customWidth="1"/>
    <col min="4345" max="4345" width="18.1796875" style="226" bestFit="1" customWidth="1"/>
    <col min="4346" max="4346" width="11.453125" style="226" customWidth="1"/>
    <col min="4347" max="4347" width="6.1796875" style="226" customWidth="1"/>
    <col min="4348" max="4352" width="25.1796875" style="226"/>
    <col min="4353" max="4353" width="3.26953125" style="226" customWidth="1"/>
    <col min="4354" max="4354" width="27.54296875" style="226" customWidth="1"/>
    <col min="4355" max="4355" width="8.7265625" style="226" customWidth="1"/>
    <col min="4356" max="4356" width="27.54296875" style="226" customWidth="1"/>
    <col min="4357" max="4357" width="8.7265625" style="226" customWidth="1"/>
    <col min="4358" max="4358" width="25.1796875" style="226"/>
    <col min="4359" max="4359" width="8.7265625" style="226" customWidth="1"/>
    <col min="4360" max="4360" width="27.26953125" style="226" customWidth="1"/>
    <col min="4361" max="4361" width="8.7265625" style="226" customWidth="1"/>
    <col min="4362" max="4362" width="25.26953125" style="226" customWidth="1"/>
    <col min="4363" max="4600" width="11.453125" style="226" customWidth="1"/>
    <col min="4601" max="4601" width="18.1796875" style="226" bestFit="1" customWidth="1"/>
    <col min="4602" max="4602" width="11.453125" style="226" customWidth="1"/>
    <col min="4603" max="4603" width="6.1796875" style="226" customWidth="1"/>
    <col min="4604" max="4608" width="25.1796875" style="226"/>
    <col min="4609" max="4609" width="3.26953125" style="226" customWidth="1"/>
    <col min="4610" max="4610" width="27.54296875" style="226" customWidth="1"/>
    <col min="4611" max="4611" width="8.7265625" style="226" customWidth="1"/>
    <col min="4612" max="4612" width="27.54296875" style="226" customWidth="1"/>
    <col min="4613" max="4613" width="8.7265625" style="226" customWidth="1"/>
    <col min="4614" max="4614" width="25.1796875" style="226"/>
    <col min="4615" max="4615" width="8.7265625" style="226" customWidth="1"/>
    <col min="4616" max="4616" width="27.26953125" style="226" customWidth="1"/>
    <col min="4617" max="4617" width="8.7265625" style="226" customWidth="1"/>
    <col min="4618" max="4618" width="25.26953125" style="226" customWidth="1"/>
    <col min="4619" max="4856" width="11.453125" style="226" customWidth="1"/>
    <col min="4857" max="4857" width="18.1796875" style="226" bestFit="1" customWidth="1"/>
    <col min="4858" max="4858" width="11.453125" style="226" customWidth="1"/>
    <col min="4859" max="4859" width="6.1796875" style="226" customWidth="1"/>
    <col min="4860" max="4864" width="25.1796875" style="226"/>
    <col min="4865" max="4865" width="3.26953125" style="226" customWidth="1"/>
    <col min="4866" max="4866" width="27.54296875" style="226" customWidth="1"/>
    <col min="4867" max="4867" width="8.7265625" style="226" customWidth="1"/>
    <col min="4868" max="4868" width="27.54296875" style="226" customWidth="1"/>
    <col min="4869" max="4869" width="8.7265625" style="226" customWidth="1"/>
    <col min="4870" max="4870" width="25.1796875" style="226"/>
    <col min="4871" max="4871" width="8.7265625" style="226" customWidth="1"/>
    <col min="4872" max="4872" width="27.26953125" style="226" customWidth="1"/>
    <col min="4873" max="4873" width="8.7265625" style="226" customWidth="1"/>
    <col min="4874" max="4874" width="25.26953125" style="226" customWidth="1"/>
    <col min="4875" max="5112" width="11.453125" style="226" customWidth="1"/>
    <col min="5113" max="5113" width="18.1796875" style="226" bestFit="1" customWidth="1"/>
    <col min="5114" max="5114" width="11.453125" style="226" customWidth="1"/>
    <col min="5115" max="5115" width="6.1796875" style="226" customWidth="1"/>
    <col min="5116" max="5120" width="25.1796875" style="226"/>
    <col min="5121" max="5121" width="3.26953125" style="226" customWidth="1"/>
    <col min="5122" max="5122" width="27.54296875" style="226" customWidth="1"/>
    <col min="5123" max="5123" width="8.7265625" style="226" customWidth="1"/>
    <col min="5124" max="5124" width="27.54296875" style="226" customWidth="1"/>
    <col min="5125" max="5125" width="8.7265625" style="226" customWidth="1"/>
    <col min="5126" max="5126" width="25.1796875" style="226"/>
    <col min="5127" max="5127" width="8.7265625" style="226" customWidth="1"/>
    <col min="5128" max="5128" width="27.26953125" style="226" customWidth="1"/>
    <col min="5129" max="5129" width="8.7265625" style="226" customWidth="1"/>
    <col min="5130" max="5130" width="25.26953125" style="226" customWidth="1"/>
    <col min="5131" max="5368" width="11.453125" style="226" customWidth="1"/>
    <col min="5369" max="5369" width="18.1796875" style="226" bestFit="1" customWidth="1"/>
    <col min="5370" max="5370" width="11.453125" style="226" customWidth="1"/>
    <col min="5371" max="5371" width="6.1796875" style="226" customWidth="1"/>
    <col min="5372" max="5376" width="25.1796875" style="226"/>
    <col min="5377" max="5377" width="3.26953125" style="226" customWidth="1"/>
    <col min="5378" max="5378" width="27.54296875" style="226" customWidth="1"/>
    <col min="5379" max="5379" width="8.7265625" style="226" customWidth="1"/>
    <col min="5380" max="5380" width="27.54296875" style="226" customWidth="1"/>
    <col min="5381" max="5381" width="8.7265625" style="226" customWidth="1"/>
    <col min="5382" max="5382" width="25.1796875" style="226"/>
    <col min="5383" max="5383" width="8.7265625" style="226" customWidth="1"/>
    <col min="5384" max="5384" width="27.26953125" style="226" customWidth="1"/>
    <col min="5385" max="5385" width="8.7265625" style="226" customWidth="1"/>
    <col min="5386" max="5386" width="25.26953125" style="226" customWidth="1"/>
    <col min="5387" max="5624" width="11.453125" style="226" customWidth="1"/>
    <col min="5625" max="5625" width="18.1796875" style="226" bestFit="1" customWidth="1"/>
    <col min="5626" max="5626" width="11.453125" style="226" customWidth="1"/>
    <col min="5627" max="5627" width="6.1796875" style="226" customWidth="1"/>
    <col min="5628" max="5632" width="25.1796875" style="226"/>
    <col min="5633" max="5633" width="3.26953125" style="226" customWidth="1"/>
    <col min="5634" max="5634" width="27.54296875" style="226" customWidth="1"/>
    <col min="5635" max="5635" width="8.7265625" style="226" customWidth="1"/>
    <col min="5636" max="5636" width="27.54296875" style="226" customWidth="1"/>
    <col min="5637" max="5637" width="8.7265625" style="226" customWidth="1"/>
    <col min="5638" max="5638" width="25.1796875" style="226"/>
    <col min="5639" max="5639" width="8.7265625" style="226" customWidth="1"/>
    <col min="5640" max="5640" width="27.26953125" style="226" customWidth="1"/>
    <col min="5641" max="5641" width="8.7265625" style="226" customWidth="1"/>
    <col min="5642" max="5642" width="25.26953125" style="226" customWidth="1"/>
    <col min="5643" max="5880" width="11.453125" style="226" customWidth="1"/>
    <col min="5881" max="5881" width="18.1796875" style="226" bestFit="1" customWidth="1"/>
    <col min="5882" max="5882" width="11.453125" style="226" customWidth="1"/>
    <col min="5883" max="5883" width="6.1796875" style="226" customWidth="1"/>
    <col min="5884" max="5888" width="25.1796875" style="226"/>
    <col min="5889" max="5889" width="3.26953125" style="226" customWidth="1"/>
    <col min="5890" max="5890" width="27.54296875" style="226" customWidth="1"/>
    <col min="5891" max="5891" width="8.7265625" style="226" customWidth="1"/>
    <col min="5892" max="5892" width="27.54296875" style="226" customWidth="1"/>
    <col min="5893" max="5893" width="8.7265625" style="226" customWidth="1"/>
    <col min="5894" max="5894" width="25.1796875" style="226"/>
    <col min="5895" max="5895" width="8.7265625" style="226" customWidth="1"/>
    <col min="5896" max="5896" width="27.26953125" style="226" customWidth="1"/>
    <col min="5897" max="5897" width="8.7265625" style="226" customWidth="1"/>
    <col min="5898" max="5898" width="25.26953125" style="226" customWidth="1"/>
    <col min="5899" max="6136" width="11.453125" style="226" customWidth="1"/>
    <col min="6137" max="6137" width="18.1796875" style="226" bestFit="1" customWidth="1"/>
    <col min="6138" max="6138" width="11.453125" style="226" customWidth="1"/>
    <col min="6139" max="6139" width="6.1796875" style="226" customWidth="1"/>
    <col min="6140" max="6144" width="25.1796875" style="226"/>
    <col min="6145" max="6145" width="3.26953125" style="226" customWidth="1"/>
    <col min="6146" max="6146" width="27.54296875" style="226" customWidth="1"/>
    <col min="6147" max="6147" width="8.7265625" style="226" customWidth="1"/>
    <col min="6148" max="6148" width="27.54296875" style="226" customWidth="1"/>
    <col min="6149" max="6149" width="8.7265625" style="226" customWidth="1"/>
    <col min="6150" max="6150" width="25.1796875" style="226"/>
    <col min="6151" max="6151" width="8.7265625" style="226" customWidth="1"/>
    <col min="6152" max="6152" width="27.26953125" style="226" customWidth="1"/>
    <col min="6153" max="6153" width="8.7265625" style="226" customWidth="1"/>
    <col min="6154" max="6154" width="25.26953125" style="226" customWidth="1"/>
    <col min="6155" max="6392" width="11.453125" style="226" customWidth="1"/>
    <col min="6393" max="6393" width="18.1796875" style="226" bestFit="1" customWidth="1"/>
    <col min="6394" max="6394" width="11.453125" style="226" customWidth="1"/>
    <col min="6395" max="6395" width="6.1796875" style="226" customWidth="1"/>
    <col min="6396" max="6400" width="25.1796875" style="226"/>
    <col min="6401" max="6401" width="3.26953125" style="226" customWidth="1"/>
    <col min="6402" max="6402" width="27.54296875" style="226" customWidth="1"/>
    <col min="6403" max="6403" width="8.7265625" style="226" customWidth="1"/>
    <col min="6404" max="6404" width="27.54296875" style="226" customWidth="1"/>
    <col min="6405" max="6405" width="8.7265625" style="226" customWidth="1"/>
    <col min="6406" max="6406" width="25.1796875" style="226"/>
    <col min="6407" max="6407" width="8.7265625" style="226" customWidth="1"/>
    <col min="6408" max="6408" width="27.26953125" style="226" customWidth="1"/>
    <col min="6409" max="6409" width="8.7265625" style="226" customWidth="1"/>
    <col min="6410" max="6410" width="25.26953125" style="226" customWidth="1"/>
    <col min="6411" max="6648" width="11.453125" style="226" customWidth="1"/>
    <col min="6649" max="6649" width="18.1796875" style="226" bestFit="1" customWidth="1"/>
    <col min="6650" max="6650" width="11.453125" style="226" customWidth="1"/>
    <col min="6651" max="6651" width="6.1796875" style="226" customWidth="1"/>
    <col min="6652" max="6656" width="25.1796875" style="226"/>
    <col min="6657" max="6657" width="3.26953125" style="226" customWidth="1"/>
    <col min="6658" max="6658" width="27.54296875" style="226" customWidth="1"/>
    <col min="6659" max="6659" width="8.7265625" style="226" customWidth="1"/>
    <col min="6660" max="6660" width="27.54296875" style="226" customWidth="1"/>
    <col min="6661" max="6661" width="8.7265625" style="226" customWidth="1"/>
    <col min="6662" max="6662" width="25.1796875" style="226"/>
    <col min="6663" max="6663" width="8.7265625" style="226" customWidth="1"/>
    <col min="6664" max="6664" width="27.26953125" style="226" customWidth="1"/>
    <col min="6665" max="6665" width="8.7265625" style="226" customWidth="1"/>
    <col min="6666" max="6666" width="25.26953125" style="226" customWidth="1"/>
    <col min="6667" max="6904" width="11.453125" style="226" customWidth="1"/>
    <col min="6905" max="6905" width="18.1796875" style="226" bestFit="1" customWidth="1"/>
    <col min="6906" max="6906" width="11.453125" style="226" customWidth="1"/>
    <col min="6907" max="6907" width="6.1796875" style="226" customWidth="1"/>
    <col min="6908" max="6912" width="25.1796875" style="226"/>
    <col min="6913" max="6913" width="3.26953125" style="226" customWidth="1"/>
    <col min="6914" max="6914" width="27.54296875" style="226" customWidth="1"/>
    <col min="6915" max="6915" width="8.7265625" style="226" customWidth="1"/>
    <col min="6916" max="6916" width="27.54296875" style="226" customWidth="1"/>
    <col min="6917" max="6917" width="8.7265625" style="226" customWidth="1"/>
    <col min="6918" max="6918" width="25.1796875" style="226"/>
    <col min="6919" max="6919" width="8.7265625" style="226" customWidth="1"/>
    <col min="6920" max="6920" width="27.26953125" style="226" customWidth="1"/>
    <col min="6921" max="6921" width="8.7265625" style="226" customWidth="1"/>
    <col min="6922" max="6922" width="25.26953125" style="226" customWidth="1"/>
    <col min="6923" max="7160" width="11.453125" style="226" customWidth="1"/>
    <col min="7161" max="7161" width="18.1796875" style="226" bestFit="1" customWidth="1"/>
    <col min="7162" max="7162" width="11.453125" style="226" customWidth="1"/>
    <col min="7163" max="7163" width="6.1796875" style="226" customWidth="1"/>
    <col min="7164" max="7168" width="25.1796875" style="226"/>
    <col min="7169" max="7169" width="3.26953125" style="226" customWidth="1"/>
    <col min="7170" max="7170" width="27.54296875" style="226" customWidth="1"/>
    <col min="7171" max="7171" width="8.7265625" style="226" customWidth="1"/>
    <col min="7172" max="7172" width="27.54296875" style="226" customWidth="1"/>
    <col min="7173" max="7173" width="8.7265625" style="226" customWidth="1"/>
    <col min="7174" max="7174" width="25.1796875" style="226"/>
    <col min="7175" max="7175" width="8.7265625" style="226" customWidth="1"/>
    <col min="7176" max="7176" width="27.26953125" style="226" customWidth="1"/>
    <col min="7177" max="7177" width="8.7265625" style="226" customWidth="1"/>
    <col min="7178" max="7178" width="25.26953125" style="226" customWidth="1"/>
    <col min="7179" max="7416" width="11.453125" style="226" customWidth="1"/>
    <col min="7417" max="7417" width="18.1796875" style="226" bestFit="1" customWidth="1"/>
    <col min="7418" max="7418" width="11.453125" style="226" customWidth="1"/>
    <col min="7419" max="7419" width="6.1796875" style="226" customWidth="1"/>
    <col min="7420" max="7424" width="25.1796875" style="226"/>
    <col min="7425" max="7425" width="3.26953125" style="226" customWidth="1"/>
    <col min="7426" max="7426" width="27.54296875" style="226" customWidth="1"/>
    <col min="7427" max="7427" width="8.7265625" style="226" customWidth="1"/>
    <col min="7428" max="7428" width="27.54296875" style="226" customWidth="1"/>
    <col min="7429" max="7429" width="8.7265625" style="226" customWidth="1"/>
    <col min="7430" max="7430" width="25.1796875" style="226"/>
    <col min="7431" max="7431" width="8.7265625" style="226" customWidth="1"/>
    <col min="7432" max="7432" width="27.26953125" style="226" customWidth="1"/>
    <col min="7433" max="7433" width="8.7265625" style="226" customWidth="1"/>
    <col min="7434" max="7434" width="25.26953125" style="226" customWidth="1"/>
    <col min="7435" max="7672" width="11.453125" style="226" customWidth="1"/>
    <col min="7673" max="7673" width="18.1796875" style="226" bestFit="1" customWidth="1"/>
    <col min="7674" max="7674" width="11.453125" style="226" customWidth="1"/>
    <col min="7675" max="7675" width="6.1796875" style="226" customWidth="1"/>
    <col min="7676" max="7680" width="25.1796875" style="226"/>
    <col min="7681" max="7681" width="3.26953125" style="226" customWidth="1"/>
    <col min="7682" max="7682" width="27.54296875" style="226" customWidth="1"/>
    <col min="7683" max="7683" width="8.7265625" style="226" customWidth="1"/>
    <col min="7684" max="7684" width="27.54296875" style="226" customWidth="1"/>
    <col min="7685" max="7685" width="8.7265625" style="226" customWidth="1"/>
    <col min="7686" max="7686" width="25.1796875" style="226"/>
    <col min="7687" max="7687" width="8.7265625" style="226" customWidth="1"/>
    <col min="7688" max="7688" width="27.26953125" style="226" customWidth="1"/>
    <col min="7689" max="7689" width="8.7265625" style="226" customWidth="1"/>
    <col min="7690" max="7690" width="25.26953125" style="226" customWidth="1"/>
    <col min="7691" max="7928" width="11.453125" style="226" customWidth="1"/>
    <col min="7929" max="7929" width="18.1796875" style="226" bestFit="1" customWidth="1"/>
    <col min="7930" max="7930" width="11.453125" style="226" customWidth="1"/>
    <col min="7931" max="7931" width="6.1796875" style="226" customWidth="1"/>
    <col min="7932" max="7936" width="25.1796875" style="226"/>
    <col min="7937" max="7937" width="3.26953125" style="226" customWidth="1"/>
    <col min="7938" max="7938" width="27.54296875" style="226" customWidth="1"/>
    <col min="7939" max="7939" width="8.7265625" style="226" customWidth="1"/>
    <col min="7940" max="7940" width="27.54296875" style="226" customWidth="1"/>
    <col min="7941" max="7941" width="8.7265625" style="226" customWidth="1"/>
    <col min="7942" max="7942" width="25.1796875" style="226"/>
    <col min="7943" max="7943" width="8.7265625" style="226" customWidth="1"/>
    <col min="7944" max="7944" width="27.26953125" style="226" customWidth="1"/>
    <col min="7945" max="7945" width="8.7265625" style="226" customWidth="1"/>
    <col min="7946" max="7946" width="25.26953125" style="226" customWidth="1"/>
    <col min="7947" max="8184" width="11.453125" style="226" customWidth="1"/>
    <col min="8185" max="8185" width="18.1796875" style="226" bestFit="1" customWidth="1"/>
    <col min="8186" max="8186" width="11.453125" style="226" customWidth="1"/>
    <col min="8187" max="8187" width="6.1796875" style="226" customWidth="1"/>
    <col min="8188" max="8192" width="25.1796875" style="226"/>
    <col min="8193" max="8193" width="3.26953125" style="226" customWidth="1"/>
    <col min="8194" max="8194" width="27.54296875" style="226" customWidth="1"/>
    <col min="8195" max="8195" width="8.7265625" style="226" customWidth="1"/>
    <col min="8196" max="8196" width="27.54296875" style="226" customWidth="1"/>
    <col min="8197" max="8197" width="8.7265625" style="226" customWidth="1"/>
    <col min="8198" max="8198" width="25.1796875" style="226"/>
    <col min="8199" max="8199" width="8.7265625" style="226" customWidth="1"/>
    <col min="8200" max="8200" width="27.26953125" style="226" customWidth="1"/>
    <col min="8201" max="8201" width="8.7265625" style="226" customWidth="1"/>
    <col min="8202" max="8202" width="25.26953125" style="226" customWidth="1"/>
    <col min="8203" max="8440" width="11.453125" style="226" customWidth="1"/>
    <col min="8441" max="8441" width="18.1796875" style="226" bestFit="1" customWidth="1"/>
    <col min="8442" max="8442" width="11.453125" style="226" customWidth="1"/>
    <col min="8443" max="8443" width="6.1796875" style="226" customWidth="1"/>
    <col min="8444" max="8448" width="25.1796875" style="226"/>
    <col min="8449" max="8449" width="3.26953125" style="226" customWidth="1"/>
    <col min="8450" max="8450" width="27.54296875" style="226" customWidth="1"/>
    <col min="8451" max="8451" width="8.7265625" style="226" customWidth="1"/>
    <col min="8452" max="8452" width="27.54296875" style="226" customWidth="1"/>
    <col min="8453" max="8453" width="8.7265625" style="226" customWidth="1"/>
    <col min="8454" max="8454" width="25.1796875" style="226"/>
    <col min="8455" max="8455" width="8.7265625" style="226" customWidth="1"/>
    <col min="8456" max="8456" width="27.26953125" style="226" customWidth="1"/>
    <col min="8457" max="8457" width="8.7265625" style="226" customWidth="1"/>
    <col min="8458" max="8458" width="25.26953125" style="226" customWidth="1"/>
    <col min="8459" max="8696" width="11.453125" style="226" customWidth="1"/>
    <col min="8697" max="8697" width="18.1796875" style="226" bestFit="1" customWidth="1"/>
    <col min="8698" max="8698" width="11.453125" style="226" customWidth="1"/>
    <col min="8699" max="8699" width="6.1796875" style="226" customWidth="1"/>
    <col min="8700" max="8704" width="25.1796875" style="226"/>
    <col min="8705" max="8705" width="3.26953125" style="226" customWidth="1"/>
    <col min="8706" max="8706" width="27.54296875" style="226" customWidth="1"/>
    <col min="8707" max="8707" width="8.7265625" style="226" customWidth="1"/>
    <col min="8708" max="8708" width="27.54296875" style="226" customWidth="1"/>
    <col min="8709" max="8709" width="8.7265625" style="226" customWidth="1"/>
    <col min="8710" max="8710" width="25.1796875" style="226"/>
    <col min="8711" max="8711" width="8.7265625" style="226" customWidth="1"/>
    <col min="8712" max="8712" width="27.26953125" style="226" customWidth="1"/>
    <col min="8713" max="8713" width="8.7265625" style="226" customWidth="1"/>
    <col min="8714" max="8714" width="25.26953125" style="226" customWidth="1"/>
    <col min="8715" max="8952" width="11.453125" style="226" customWidth="1"/>
    <col min="8953" max="8953" width="18.1796875" style="226" bestFit="1" customWidth="1"/>
    <col min="8954" max="8954" width="11.453125" style="226" customWidth="1"/>
    <col min="8955" max="8955" width="6.1796875" style="226" customWidth="1"/>
    <col min="8956" max="8960" width="25.1796875" style="226"/>
    <col min="8961" max="8961" width="3.26953125" style="226" customWidth="1"/>
    <col min="8962" max="8962" width="27.54296875" style="226" customWidth="1"/>
    <col min="8963" max="8963" width="8.7265625" style="226" customWidth="1"/>
    <col min="8964" max="8964" width="27.54296875" style="226" customWidth="1"/>
    <col min="8965" max="8965" width="8.7265625" style="226" customWidth="1"/>
    <col min="8966" max="8966" width="25.1796875" style="226"/>
    <col min="8967" max="8967" width="8.7265625" style="226" customWidth="1"/>
    <col min="8968" max="8968" width="27.26953125" style="226" customWidth="1"/>
    <col min="8969" max="8969" width="8.7265625" style="226" customWidth="1"/>
    <col min="8970" max="8970" width="25.26953125" style="226" customWidth="1"/>
    <col min="8971" max="9208" width="11.453125" style="226" customWidth="1"/>
    <col min="9209" max="9209" width="18.1796875" style="226" bestFit="1" customWidth="1"/>
    <col min="9210" max="9210" width="11.453125" style="226" customWidth="1"/>
    <col min="9211" max="9211" width="6.1796875" style="226" customWidth="1"/>
    <col min="9212" max="9216" width="25.1796875" style="226"/>
    <col min="9217" max="9217" width="3.26953125" style="226" customWidth="1"/>
    <col min="9218" max="9218" width="27.54296875" style="226" customWidth="1"/>
    <col min="9219" max="9219" width="8.7265625" style="226" customWidth="1"/>
    <col min="9220" max="9220" width="27.54296875" style="226" customWidth="1"/>
    <col min="9221" max="9221" width="8.7265625" style="226" customWidth="1"/>
    <col min="9222" max="9222" width="25.1796875" style="226"/>
    <col min="9223" max="9223" width="8.7265625" style="226" customWidth="1"/>
    <col min="9224" max="9224" width="27.26953125" style="226" customWidth="1"/>
    <col min="9225" max="9225" width="8.7265625" style="226" customWidth="1"/>
    <col min="9226" max="9226" width="25.26953125" style="226" customWidth="1"/>
    <col min="9227" max="9464" width="11.453125" style="226" customWidth="1"/>
    <col min="9465" max="9465" width="18.1796875" style="226" bestFit="1" customWidth="1"/>
    <col min="9466" max="9466" width="11.453125" style="226" customWidth="1"/>
    <col min="9467" max="9467" width="6.1796875" style="226" customWidth="1"/>
    <col min="9468" max="9472" width="25.1796875" style="226"/>
    <col min="9473" max="9473" width="3.26953125" style="226" customWidth="1"/>
    <col min="9474" max="9474" width="27.54296875" style="226" customWidth="1"/>
    <col min="9475" max="9475" width="8.7265625" style="226" customWidth="1"/>
    <col min="9476" max="9476" width="27.54296875" style="226" customWidth="1"/>
    <col min="9477" max="9477" width="8.7265625" style="226" customWidth="1"/>
    <col min="9478" max="9478" width="25.1796875" style="226"/>
    <col min="9479" max="9479" width="8.7265625" style="226" customWidth="1"/>
    <col min="9480" max="9480" width="27.26953125" style="226" customWidth="1"/>
    <col min="9481" max="9481" width="8.7265625" style="226" customWidth="1"/>
    <col min="9482" max="9482" width="25.26953125" style="226" customWidth="1"/>
    <col min="9483" max="9720" width="11.453125" style="226" customWidth="1"/>
    <col min="9721" max="9721" width="18.1796875" style="226" bestFit="1" customWidth="1"/>
    <col min="9722" max="9722" width="11.453125" style="226" customWidth="1"/>
    <col min="9723" max="9723" width="6.1796875" style="226" customWidth="1"/>
    <col min="9724" max="9728" width="25.1796875" style="226"/>
    <col min="9729" max="9729" width="3.26953125" style="226" customWidth="1"/>
    <col min="9730" max="9730" width="27.54296875" style="226" customWidth="1"/>
    <col min="9731" max="9731" width="8.7265625" style="226" customWidth="1"/>
    <col min="9732" max="9732" width="27.54296875" style="226" customWidth="1"/>
    <col min="9733" max="9733" width="8.7265625" style="226" customWidth="1"/>
    <col min="9734" max="9734" width="25.1796875" style="226"/>
    <col min="9735" max="9735" width="8.7265625" style="226" customWidth="1"/>
    <col min="9736" max="9736" width="27.26953125" style="226" customWidth="1"/>
    <col min="9737" max="9737" width="8.7265625" style="226" customWidth="1"/>
    <col min="9738" max="9738" width="25.26953125" style="226" customWidth="1"/>
    <col min="9739" max="9976" width="11.453125" style="226" customWidth="1"/>
    <col min="9977" max="9977" width="18.1796875" style="226" bestFit="1" customWidth="1"/>
    <col min="9978" max="9978" width="11.453125" style="226" customWidth="1"/>
    <col min="9979" max="9979" width="6.1796875" style="226" customWidth="1"/>
    <col min="9980" max="9984" width="25.1796875" style="226"/>
    <col min="9985" max="9985" width="3.26953125" style="226" customWidth="1"/>
    <col min="9986" max="9986" width="27.54296875" style="226" customWidth="1"/>
    <col min="9987" max="9987" width="8.7265625" style="226" customWidth="1"/>
    <col min="9988" max="9988" width="27.54296875" style="226" customWidth="1"/>
    <col min="9989" max="9989" width="8.7265625" style="226" customWidth="1"/>
    <col min="9990" max="9990" width="25.1796875" style="226"/>
    <col min="9991" max="9991" width="8.7265625" style="226" customWidth="1"/>
    <col min="9992" max="9992" width="27.26953125" style="226" customWidth="1"/>
    <col min="9993" max="9993" width="8.7265625" style="226" customWidth="1"/>
    <col min="9994" max="9994" width="25.26953125" style="226" customWidth="1"/>
    <col min="9995" max="10232" width="11.453125" style="226" customWidth="1"/>
    <col min="10233" max="10233" width="18.1796875" style="226" bestFit="1" customWidth="1"/>
    <col min="10234" max="10234" width="11.453125" style="226" customWidth="1"/>
    <col min="10235" max="10235" width="6.1796875" style="226" customWidth="1"/>
    <col min="10236" max="10240" width="25.1796875" style="226"/>
    <col min="10241" max="10241" width="3.26953125" style="226" customWidth="1"/>
    <col min="10242" max="10242" width="27.54296875" style="226" customWidth="1"/>
    <col min="10243" max="10243" width="8.7265625" style="226" customWidth="1"/>
    <col min="10244" max="10244" width="27.54296875" style="226" customWidth="1"/>
    <col min="10245" max="10245" width="8.7265625" style="226" customWidth="1"/>
    <col min="10246" max="10246" width="25.1796875" style="226"/>
    <col min="10247" max="10247" width="8.7265625" style="226" customWidth="1"/>
    <col min="10248" max="10248" width="27.26953125" style="226" customWidth="1"/>
    <col min="10249" max="10249" width="8.7265625" style="226" customWidth="1"/>
    <col min="10250" max="10250" width="25.26953125" style="226" customWidth="1"/>
    <col min="10251" max="10488" width="11.453125" style="226" customWidth="1"/>
    <col min="10489" max="10489" width="18.1796875" style="226" bestFit="1" customWidth="1"/>
    <col min="10490" max="10490" width="11.453125" style="226" customWidth="1"/>
    <col min="10491" max="10491" width="6.1796875" style="226" customWidth="1"/>
    <col min="10492" max="10496" width="25.1796875" style="226"/>
    <col min="10497" max="10497" width="3.26953125" style="226" customWidth="1"/>
    <col min="10498" max="10498" width="27.54296875" style="226" customWidth="1"/>
    <col min="10499" max="10499" width="8.7265625" style="226" customWidth="1"/>
    <col min="10500" max="10500" width="27.54296875" style="226" customWidth="1"/>
    <col min="10501" max="10501" width="8.7265625" style="226" customWidth="1"/>
    <col min="10502" max="10502" width="25.1796875" style="226"/>
    <col min="10503" max="10503" width="8.7265625" style="226" customWidth="1"/>
    <col min="10504" max="10504" width="27.26953125" style="226" customWidth="1"/>
    <col min="10505" max="10505" width="8.7265625" style="226" customWidth="1"/>
    <col min="10506" max="10506" width="25.26953125" style="226" customWidth="1"/>
    <col min="10507" max="10744" width="11.453125" style="226" customWidth="1"/>
    <col min="10745" max="10745" width="18.1796875" style="226" bestFit="1" customWidth="1"/>
    <col min="10746" max="10746" width="11.453125" style="226" customWidth="1"/>
    <col min="10747" max="10747" width="6.1796875" style="226" customWidth="1"/>
    <col min="10748" max="10752" width="25.1796875" style="226"/>
    <col min="10753" max="10753" width="3.26953125" style="226" customWidth="1"/>
    <col min="10754" max="10754" width="27.54296875" style="226" customWidth="1"/>
    <col min="10755" max="10755" width="8.7265625" style="226" customWidth="1"/>
    <col min="10756" max="10756" width="27.54296875" style="226" customWidth="1"/>
    <col min="10757" max="10757" width="8.7265625" style="226" customWidth="1"/>
    <col min="10758" max="10758" width="25.1796875" style="226"/>
    <col min="10759" max="10759" width="8.7265625" style="226" customWidth="1"/>
    <col min="10760" max="10760" width="27.26953125" style="226" customWidth="1"/>
    <col min="10761" max="10761" width="8.7265625" style="226" customWidth="1"/>
    <col min="10762" max="10762" width="25.26953125" style="226" customWidth="1"/>
    <col min="10763" max="11000" width="11.453125" style="226" customWidth="1"/>
    <col min="11001" max="11001" width="18.1796875" style="226" bestFit="1" customWidth="1"/>
    <col min="11002" max="11002" width="11.453125" style="226" customWidth="1"/>
    <col min="11003" max="11003" width="6.1796875" style="226" customWidth="1"/>
    <col min="11004" max="11008" width="25.1796875" style="226"/>
    <col min="11009" max="11009" width="3.26953125" style="226" customWidth="1"/>
    <col min="11010" max="11010" width="27.54296875" style="226" customWidth="1"/>
    <col min="11011" max="11011" width="8.7265625" style="226" customWidth="1"/>
    <col min="11012" max="11012" width="27.54296875" style="226" customWidth="1"/>
    <col min="11013" max="11013" width="8.7265625" style="226" customWidth="1"/>
    <col min="11014" max="11014" width="25.1796875" style="226"/>
    <col min="11015" max="11015" width="8.7265625" style="226" customWidth="1"/>
    <col min="11016" max="11016" width="27.26953125" style="226" customWidth="1"/>
    <col min="11017" max="11017" width="8.7265625" style="226" customWidth="1"/>
    <col min="11018" max="11018" width="25.26953125" style="226" customWidth="1"/>
    <col min="11019" max="11256" width="11.453125" style="226" customWidth="1"/>
    <col min="11257" max="11257" width="18.1796875" style="226" bestFit="1" customWidth="1"/>
    <col min="11258" max="11258" width="11.453125" style="226" customWidth="1"/>
    <col min="11259" max="11259" width="6.1796875" style="226" customWidth="1"/>
    <col min="11260" max="11264" width="25.1796875" style="226"/>
    <col min="11265" max="11265" width="3.26953125" style="226" customWidth="1"/>
    <col min="11266" max="11266" width="27.54296875" style="226" customWidth="1"/>
    <col min="11267" max="11267" width="8.7265625" style="226" customWidth="1"/>
    <col min="11268" max="11268" width="27.54296875" style="226" customWidth="1"/>
    <col min="11269" max="11269" width="8.7265625" style="226" customWidth="1"/>
    <col min="11270" max="11270" width="25.1796875" style="226"/>
    <col min="11271" max="11271" width="8.7265625" style="226" customWidth="1"/>
    <col min="11272" max="11272" width="27.26953125" style="226" customWidth="1"/>
    <col min="11273" max="11273" width="8.7265625" style="226" customWidth="1"/>
    <col min="11274" max="11274" width="25.26953125" style="226" customWidth="1"/>
    <col min="11275" max="11512" width="11.453125" style="226" customWidth="1"/>
    <col min="11513" max="11513" width="18.1796875" style="226" bestFit="1" customWidth="1"/>
    <col min="11514" max="11514" width="11.453125" style="226" customWidth="1"/>
    <col min="11515" max="11515" width="6.1796875" style="226" customWidth="1"/>
    <col min="11516" max="11520" width="25.1796875" style="226"/>
    <col min="11521" max="11521" width="3.26953125" style="226" customWidth="1"/>
    <col min="11522" max="11522" width="27.54296875" style="226" customWidth="1"/>
    <col min="11523" max="11523" width="8.7265625" style="226" customWidth="1"/>
    <col min="11524" max="11524" width="27.54296875" style="226" customWidth="1"/>
    <col min="11525" max="11525" width="8.7265625" style="226" customWidth="1"/>
    <col min="11526" max="11526" width="25.1796875" style="226"/>
    <col min="11527" max="11527" width="8.7265625" style="226" customWidth="1"/>
    <col min="11528" max="11528" width="27.26953125" style="226" customWidth="1"/>
    <col min="11529" max="11529" width="8.7265625" style="226" customWidth="1"/>
    <col min="11530" max="11530" width="25.26953125" style="226" customWidth="1"/>
    <col min="11531" max="11768" width="11.453125" style="226" customWidth="1"/>
    <col min="11769" max="11769" width="18.1796875" style="226" bestFit="1" customWidth="1"/>
    <col min="11770" max="11770" width="11.453125" style="226" customWidth="1"/>
    <col min="11771" max="11771" width="6.1796875" style="226" customWidth="1"/>
    <col min="11772" max="11776" width="25.1796875" style="226"/>
    <col min="11777" max="11777" width="3.26953125" style="226" customWidth="1"/>
    <col min="11778" max="11778" width="27.54296875" style="226" customWidth="1"/>
    <col min="11779" max="11779" width="8.7265625" style="226" customWidth="1"/>
    <col min="11780" max="11780" width="27.54296875" style="226" customWidth="1"/>
    <col min="11781" max="11781" width="8.7265625" style="226" customWidth="1"/>
    <col min="11782" max="11782" width="25.1796875" style="226"/>
    <col min="11783" max="11783" width="8.7265625" style="226" customWidth="1"/>
    <col min="11784" max="11784" width="27.26953125" style="226" customWidth="1"/>
    <col min="11785" max="11785" width="8.7265625" style="226" customWidth="1"/>
    <col min="11786" max="11786" width="25.26953125" style="226" customWidth="1"/>
    <col min="11787" max="12024" width="11.453125" style="226" customWidth="1"/>
    <col min="12025" max="12025" width="18.1796875" style="226" bestFit="1" customWidth="1"/>
    <col min="12026" max="12026" width="11.453125" style="226" customWidth="1"/>
    <col min="12027" max="12027" width="6.1796875" style="226" customWidth="1"/>
    <col min="12028" max="12032" width="25.1796875" style="226"/>
    <col min="12033" max="12033" width="3.26953125" style="226" customWidth="1"/>
    <col min="12034" max="12034" width="27.54296875" style="226" customWidth="1"/>
    <col min="12035" max="12035" width="8.7265625" style="226" customWidth="1"/>
    <col min="12036" max="12036" width="27.54296875" style="226" customWidth="1"/>
    <col min="12037" max="12037" width="8.7265625" style="226" customWidth="1"/>
    <col min="12038" max="12038" width="25.1796875" style="226"/>
    <col min="12039" max="12039" width="8.7265625" style="226" customWidth="1"/>
    <col min="12040" max="12040" width="27.26953125" style="226" customWidth="1"/>
    <col min="12041" max="12041" width="8.7265625" style="226" customWidth="1"/>
    <col min="12042" max="12042" width="25.26953125" style="226" customWidth="1"/>
    <col min="12043" max="12280" width="11.453125" style="226" customWidth="1"/>
    <col min="12281" max="12281" width="18.1796875" style="226" bestFit="1" customWidth="1"/>
    <col min="12282" max="12282" width="11.453125" style="226" customWidth="1"/>
    <col min="12283" max="12283" width="6.1796875" style="226" customWidth="1"/>
    <col min="12284" max="12288" width="25.1796875" style="226"/>
    <col min="12289" max="12289" width="3.26953125" style="226" customWidth="1"/>
    <col min="12290" max="12290" width="27.54296875" style="226" customWidth="1"/>
    <col min="12291" max="12291" width="8.7265625" style="226" customWidth="1"/>
    <col min="12292" max="12292" width="27.54296875" style="226" customWidth="1"/>
    <col min="12293" max="12293" width="8.7265625" style="226" customWidth="1"/>
    <col min="12294" max="12294" width="25.1796875" style="226"/>
    <col min="12295" max="12295" width="8.7265625" style="226" customWidth="1"/>
    <col min="12296" max="12296" width="27.26953125" style="226" customWidth="1"/>
    <col min="12297" max="12297" width="8.7265625" style="226" customWidth="1"/>
    <col min="12298" max="12298" width="25.26953125" style="226" customWidth="1"/>
    <col min="12299" max="12536" width="11.453125" style="226" customWidth="1"/>
    <col min="12537" max="12537" width="18.1796875" style="226" bestFit="1" customWidth="1"/>
    <col min="12538" max="12538" width="11.453125" style="226" customWidth="1"/>
    <col min="12539" max="12539" width="6.1796875" style="226" customWidth="1"/>
    <col min="12540" max="12544" width="25.1796875" style="226"/>
    <col min="12545" max="12545" width="3.26953125" style="226" customWidth="1"/>
    <col min="12546" max="12546" width="27.54296875" style="226" customWidth="1"/>
    <col min="12547" max="12547" width="8.7265625" style="226" customWidth="1"/>
    <col min="12548" max="12548" width="27.54296875" style="226" customWidth="1"/>
    <col min="12549" max="12549" width="8.7265625" style="226" customWidth="1"/>
    <col min="12550" max="12550" width="25.1796875" style="226"/>
    <col min="12551" max="12551" width="8.7265625" style="226" customWidth="1"/>
    <col min="12552" max="12552" width="27.26953125" style="226" customWidth="1"/>
    <col min="12553" max="12553" width="8.7265625" style="226" customWidth="1"/>
    <col min="12554" max="12554" width="25.26953125" style="226" customWidth="1"/>
    <col min="12555" max="12792" width="11.453125" style="226" customWidth="1"/>
    <col min="12793" max="12793" width="18.1796875" style="226" bestFit="1" customWidth="1"/>
    <col min="12794" max="12794" width="11.453125" style="226" customWidth="1"/>
    <col min="12795" max="12795" width="6.1796875" style="226" customWidth="1"/>
    <col min="12796" max="12800" width="25.1796875" style="226"/>
    <col min="12801" max="12801" width="3.26953125" style="226" customWidth="1"/>
    <col min="12802" max="12802" width="27.54296875" style="226" customWidth="1"/>
    <col min="12803" max="12803" width="8.7265625" style="226" customWidth="1"/>
    <col min="12804" max="12804" width="27.54296875" style="226" customWidth="1"/>
    <col min="12805" max="12805" width="8.7265625" style="226" customWidth="1"/>
    <col min="12806" max="12806" width="25.1796875" style="226"/>
    <col min="12807" max="12807" width="8.7265625" style="226" customWidth="1"/>
    <col min="12808" max="12808" width="27.26953125" style="226" customWidth="1"/>
    <col min="12809" max="12809" width="8.7265625" style="226" customWidth="1"/>
    <col min="12810" max="12810" width="25.26953125" style="226" customWidth="1"/>
    <col min="12811" max="13048" width="11.453125" style="226" customWidth="1"/>
    <col min="13049" max="13049" width="18.1796875" style="226" bestFit="1" customWidth="1"/>
    <col min="13050" max="13050" width="11.453125" style="226" customWidth="1"/>
    <col min="13051" max="13051" width="6.1796875" style="226" customWidth="1"/>
    <col min="13052" max="13056" width="25.1796875" style="226"/>
    <col min="13057" max="13057" width="3.26953125" style="226" customWidth="1"/>
    <col min="13058" max="13058" width="27.54296875" style="226" customWidth="1"/>
    <col min="13059" max="13059" width="8.7265625" style="226" customWidth="1"/>
    <col min="13060" max="13060" width="27.54296875" style="226" customWidth="1"/>
    <col min="13061" max="13061" width="8.7265625" style="226" customWidth="1"/>
    <col min="13062" max="13062" width="25.1796875" style="226"/>
    <col min="13063" max="13063" width="8.7265625" style="226" customWidth="1"/>
    <col min="13064" max="13064" width="27.26953125" style="226" customWidth="1"/>
    <col min="13065" max="13065" width="8.7265625" style="226" customWidth="1"/>
    <col min="13066" max="13066" width="25.26953125" style="226" customWidth="1"/>
    <col min="13067" max="13304" width="11.453125" style="226" customWidth="1"/>
    <col min="13305" max="13305" width="18.1796875" style="226" bestFit="1" customWidth="1"/>
    <col min="13306" max="13306" width="11.453125" style="226" customWidth="1"/>
    <col min="13307" max="13307" width="6.1796875" style="226" customWidth="1"/>
    <col min="13308" max="13312" width="25.1796875" style="226"/>
    <col min="13313" max="13313" width="3.26953125" style="226" customWidth="1"/>
    <col min="13314" max="13314" width="27.54296875" style="226" customWidth="1"/>
    <col min="13315" max="13315" width="8.7265625" style="226" customWidth="1"/>
    <col min="13316" max="13316" width="27.54296875" style="226" customWidth="1"/>
    <col min="13317" max="13317" width="8.7265625" style="226" customWidth="1"/>
    <col min="13318" max="13318" width="25.1796875" style="226"/>
    <col min="13319" max="13319" width="8.7265625" style="226" customWidth="1"/>
    <col min="13320" max="13320" width="27.26953125" style="226" customWidth="1"/>
    <col min="13321" max="13321" width="8.7265625" style="226" customWidth="1"/>
    <col min="13322" max="13322" width="25.26953125" style="226" customWidth="1"/>
    <col min="13323" max="13560" width="11.453125" style="226" customWidth="1"/>
    <col min="13561" max="13561" width="18.1796875" style="226" bestFit="1" customWidth="1"/>
    <col min="13562" max="13562" width="11.453125" style="226" customWidth="1"/>
    <col min="13563" max="13563" width="6.1796875" style="226" customWidth="1"/>
    <col min="13564" max="13568" width="25.1796875" style="226"/>
    <col min="13569" max="13569" width="3.26953125" style="226" customWidth="1"/>
    <col min="13570" max="13570" width="27.54296875" style="226" customWidth="1"/>
    <col min="13571" max="13571" width="8.7265625" style="226" customWidth="1"/>
    <col min="13572" max="13572" width="27.54296875" style="226" customWidth="1"/>
    <col min="13573" max="13573" width="8.7265625" style="226" customWidth="1"/>
    <col min="13574" max="13574" width="25.1796875" style="226"/>
    <col min="13575" max="13575" width="8.7265625" style="226" customWidth="1"/>
    <col min="13576" max="13576" width="27.26953125" style="226" customWidth="1"/>
    <col min="13577" max="13577" width="8.7265625" style="226" customWidth="1"/>
    <col min="13578" max="13578" width="25.26953125" style="226" customWidth="1"/>
    <col min="13579" max="13816" width="11.453125" style="226" customWidth="1"/>
    <col min="13817" max="13817" width="18.1796875" style="226" bestFit="1" customWidth="1"/>
    <col min="13818" max="13818" width="11.453125" style="226" customWidth="1"/>
    <col min="13819" max="13819" width="6.1796875" style="226" customWidth="1"/>
    <col min="13820" max="13824" width="25.1796875" style="226"/>
    <col min="13825" max="13825" width="3.26953125" style="226" customWidth="1"/>
    <col min="13826" max="13826" width="27.54296875" style="226" customWidth="1"/>
    <col min="13827" max="13827" width="8.7265625" style="226" customWidth="1"/>
    <col min="13828" max="13828" width="27.54296875" style="226" customWidth="1"/>
    <col min="13829" max="13829" width="8.7265625" style="226" customWidth="1"/>
    <col min="13830" max="13830" width="25.1796875" style="226"/>
    <col min="13831" max="13831" width="8.7265625" style="226" customWidth="1"/>
    <col min="13832" max="13832" width="27.26953125" style="226" customWidth="1"/>
    <col min="13833" max="13833" width="8.7265625" style="226" customWidth="1"/>
    <col min="13834" max="13834" width="25.26953125" style="226" customWidth="1"/>
    <col min="13835" max="14072" width="11.453125" style="226" customWidth="1"/>
    <col min="14073" max="14073" width="18.1796875" style="226" bestFit="1" customWidth="1"/>
    <col min="14074" max="14074" width="11.453125" style="226" customWidth="1"/>
    <col min="14075" max="14075" width="6.1796875" style="226" customWidth="1"/>
    <col min="14076" max="14080" width="25.1796875" style="226"/>
    <col min="14081" max="14081" width="3.26953125" style="226" customWidth="1"/>
    <col min="14082" max="14082" width="27.54296875" style="226" customWidth="1"/>
    <col min="14083" max="14083" width="8.7265625" style="226" customWidth="1"/>
    <col min="14084" max="14084" width="27.54296875" style="226" customWidth="1"/>
    <col min="14085" max="14085" width="8.7265625" style="226" customWidth="1"/>
    <col min="14086" max="14086" width="25.1796875" style="226"/>
    <col min="14087" max="14087" width="8.7265625" style="226" customWidth="1"/>
    <col min="14088" max="14088" width="27.26953125" style="226" customWidth="1"/>
    <col min="14089" max="14089" width="8.7265625" style="226" customWidth="1"/>
    <col min="14090" max="14090" width="25.26953125" style="226" customWidth="1"/>
    <col min="14091" max="14328" width="11.453125" style="226" customWidth="1"/>
    <col min="14329" max="14329" width="18.1796875" style="226" bestFit="1" customWidth="1"/>
    <col min="14330" max="14330" width="11.453125" style="226" customWidth="1"/>
    <col min="14331" max="14331" width="6.1796875" style="226" customWidth="1"/>
    <col min="14332" max="14336" width="25.1796875" style="226"/>
    <col min="14337" max="14337" width="3.26953125" style="226" customWidth="1"/>
    <col min="14338" max="14338" width="27.54296875" style="226" customWidth="1"/>
    <col min="14339" max="14339" width="8.7265625" style="226" customWidth="1"/>
    <col min="14340" max="14340" width="27.54296875" style="226" customWidth="1"/>
    <col min="14341" max="14341" width="8.7265625" style="226" customWidth="1"/>
    <col min="14342" max="14342" width="25.1796875" style="226"/>
    <col min="14343" max="14343" width="8.7265625" style="226" customWidth="1"/>
    <col min="14344" max="14344" width="27.26953125" style="226" customWidth="1"/>
    <col min="14345" max="14345" width="8.7265625" style="226" customWidth="1"/>
    <col min="14346" max="14346" width="25.26953125" style="226" customWidth="1"/>
    <col min="14347" max="14584" width="11.453125" style="226" customWidth="1"/>
    <col min="14585" max="14585" width="18.1796875" style="226" bestFit="1" customWidth="1"/>
    <col min="14586" max="14586" width="11.453125" style="226" customWidth="1"/>
    <col min="14587" max="14587" width="6.1796875" style="226" customWidth="1"/>
    <col min="14588" max="14592" width="25.1796875" style="226"/>
    <col min="14593" max="14593" width="3.26953125" style="226" customWidth="1"/>
    <col min="14594" max="14594" width="27.54296875" style="226" customWidth="1"/>
    <col min="14595" max="14595" width="8.7265625" style="226" customWidth="1"/>
    <col min="14596" max="14596" width="27.54296875" style="226" customWidth="1"/>
    <col min="14597" max="14597" width="8.7265625" style="226" customWidth="1"/>
    <col min="14598" max="14598" width="25.1796875" style="226"/>
    <col min="14599" max="14599" width="8.7265625" style="226" customWidth="1"/>
    <col min="14600" max="14600" width="27.26953125" style="226" customWidth="1"/>
    <col min="14601" max="14601" width="8.7265625" style="226" customWidth="1"/>
    <col min="14602" max="14602" width="25.26953125" style="226" customWidth="1"/>
    <col min="14603" max="14840" width="11.453125" style="226" customWidth="1"/>
    <col min="14841" max="14841" width="18.1796875" style="226" bestFit="1" customWidth="1"/>
    <col min="14842" max="14842" width="11.453125" style="226" customWidth="1"/>
    <col min="14843" max="14843" width="6.1796875" style="226" customWidth="1"/>
    <col min="14844" max="14848" width="25.1796875" style="226"/>
    <col min="14849" max="14849" width="3.26953125" style="226" customWidth="1"/>
    <col min="14850" max="14850" width="27.54296875" style="226" customWidth="1"/>
    <col min="14851" max="14851" width="8.7265625" style="226" customWidth="1"/>
    <col min="14852" max="14852" width="27.54296875" style="226" customWidth="1"/>
    <col min="14853" max="14853" width="8.7265625" style="226" customWidth="1"/>
    <col min="14854" max="14854" width="25.1796875" style="226"/>
    <col min="14855" max="14855" width="8.7265625" style="226" customWidth="1"/>
    <col min="14856" max="14856" width="27.26953125" style="226" customWidth="1"/>
    <col min="14857" max="14857" width="8.7265625" style="226" customWidth="1"/>
    <col min="14858" max="14858" width="25.26953125" style="226" customWidth="1"/>
    <col min="14859" max="15096" width="11.453125" style="226" customWidth="1"/>
    <col min="15097" max="15097" width="18.1796875" style="226" bestFit="1" customWidth="1"/>
    <col min="15098" max="15098" width="11.453125" style="226" customWidth="1"/>
    <col min="15099" max="15099" width="6.1796875" style="226" customWidth="1"/>
    <col min="15100" max="15104" width="25.1796875" style="226"/>
    <col min="15105" max="15105" width="3.26953125" style="226" customWidth="1"/>
    <col min="15106" max="15106" width="27.54296875" style="226" customWidth="1"/>
    <col min="15107" max="15107" width="8.7265625" style="226" customWidth="1"/>
    <col min="15108" max="15108" width="27.54296875" style="226" customWidth="1"/>
    <col min="15109" max="15109" width="8.7265625" style="226" customWidth="1"/>
    <col min="15110" max="15110" width="25.1796875" style="226"/>
    <col min="15111" max="15111" width="8.7265625" style="226" customWidth="1"/>
    <col min="15112" max="15112" width="27.26953125" style="226" customWidth="1"/>
    <col min="15113" max="15113" width="8.7265625" style="226" customWidth="1"/>
    <col min="15114" max="15114" width="25.26953125" style="226" customWidth="1"/>
    <col min="15115" max="15352" width="11.453125" style="226" customWidth="1"/>
    <col min="15353" max="15353" width="18.1796875" style="226" bestFit="1" customWidth="1"/>
    <col min="15354" max="15354" width="11.453125" style="226" customWidth="1"/>
    <col min="15355" max="15355" width="6.1796875" style="226" customWidth="1"/>
    <col min="15356" max="15360" width="25.1796875" style="226"/>
    <col min="15361" max="15361" width="3.26953125" style="226" customWidth="1"/>
    <col min="15362" max="15362" width="27.54296875" style="226" customWidth="1"/>
    <col min="15363" max="15363" width="8.7265625" style="226" customWidth="1"/>
    <col min="15364" max="15364" width="27.54296875" style="226" customWidth="1"/>
    <col min="15365" max="15365" width="8.7265625" style="226" customWidth="1"/>
    <col min="15366" max="15366" width="25.1796875" style="226"/>
    <col min="15367" max="15367" width="8.7265625" style="226" customWidth="1"/>
    <col min="15368" max="15368" width="27.26953125" style="226" customWidth="1"/>
    <col min="15369" max="15369" width="8.7265625" style="226" customWidth="1"/>
    <col min="15370" max="15370" width="25.26953125" style="226" customWidth="1"/>
    <col min="15371" max="15608" width="11.453125" style="226" customWidth="1"/>
    <col min="15609" max="15609" width="18.1796875" style="226" bestFit="1" customWidth="1"/>
    <col min="15610" max="15610" width="11.453125" style="226" customWidth="1"/>
    <col min="15611" max="15611" width="6.1796875" style="226" customWidth="1"/>
    <col min="15612" max="15616" width="25.1796875" style="226"/>
    <col min="15617" max="15617" width="3.26953125" style="226" customWidth="1"/>
    <col min="15618" max="15618" width="27.54296875" style="226" customWidth="1"/>
    <col min="15619" max="15619" width="8.7265625" style="226" customWidth="1"/>
    <col min="15620" max="15620" width="27.54296875" style="226" customWidth="1"/>
    <col min="15621" max="15621" width="8.7265625" style="226" customWidth="1"/>
    <col min="15622" max="15622" width="25.1796875" style="226"/>
    <col min="15623" max="15623" width="8.7265625" style="226" customWidth="1"/>
    <col min="15624" max="15624" width="27.26953125" style="226" customWidth="1"/>
    <col min="15625" max="15625" width="8.7265625" style="226" customWidth="1"/>
    <col min="15626" max="15626" width="25.26953125" style="226" customWidth="1"/>
    <col min="15627" max="15864" width="11.453125" style="226" customWidth="1"/>
    <col min="15865" max="15865" width="18.1796875" style="226" bestFit="1" customWidth="1"/>
    <col min="15866" max="15866" width="11.453125" style="226" customWidth="1"/>
    <col min="15867" max="15867" width="6.1796875" style="226" customWidth="1"/>
    <col min="15868" max="15872" width="25.1796875" style="226"/>
    <col min="15873" max="15873" width="3.26953125" style="226" customWidth="1"/>
    <col min="15874" max="15874" width="27.54296875" style="226" customWidth="1"/>
    <col min="15875" max="15875" width="8.7265625" style="226" customWidth="1"/>
    <col min="15876" max="15876" width="27.54296875" style="226" customWidth="1"/>
    <col min="15877" max="15877" width="8.7265625" style="226" customWidth="1"/>
    <col min="15878" max="15878" width="25.1796875" style="226"/>
    <col min="15879" max="15879" width="8.7265625" style="226" customWidth="1"/>
    <col min="15880" max="15880" width="27.26953125" style="226" customWidth="1"/>
    <col min="15881" max="15881" width="8.7265625" style="226" customWidth="1"/>
    <col min="15882" max="15882" width="25.26953125" style="226" customWidth="1"/>
    <col min="15883" max="16120" width="11.453125" style="226" customWidth="1"/>
    <col min="16121" max="16121" width="18.1796875" style="226" bestFit="1" customWidth="1"/>
    <col min="16122" max="16122" width="11.453125" style="226" customWidth="1"/>
    <col min="16123" max="16123" width="6.1796875" style="226" customWidth="1"/>
    <col min="16124" max="16128" width="25.1796875" style="226"/>
    <col min="16129" max="16129" width="3.26953125" style="226" customWidth="1"/>
    <col min="16130" max="16130" width="27.54296875" style="226" customWidth="1"/>
    <col min="16131" max="16131" width="8.7265625" style="226" customWidth="1"/>
    <col min="16132" max="16132" width="27.54296875" style="226" customWidth="1"/>
    <col min="16133" max="16133" width="8.7265625" style="226" customWidth="1"/>
    <col min="16134" max="16134" width="25.1796875" style="226"/>
    <col min="16135" max="16135" width="8.7265625" style="226" customWidth="1"/>
    <col min="16136" max="16136" width="27.26953125" style="226" customWidth="1"/>
    <col min="16137" max="16137" width="8.7265625" style="226" customWidth="1"/>
    <col min="16138" max="16138" width="25.26953125" style="226" customWidth="1"/>
    <col min="16139" max="16376" width="11.453125" style="226" customWidth="1"/>
    <col min="16377" max="16377" width="18.1796875" style="226" bestFit="1" customWidth="1"/>
    <col min="16378" max="16378" width="11.453125" style="226" customWidth="1"/>
    <col min="16379" max="16379" width="6.1796875" style="226" customWidth="1"/>
    <col min="16380" max="16384" width="25.1796875" style="226"/>
  </cols>
  <sheetData>
    <row r="1" spans="1:252" ht="58.5" customHeight="1" x14ac:dyDescent="0.35">
      <c r="C1" s="326"/>
      <c r="D1" s="327"/>
      <c r="E1" s="327"/>
      <c r="F1" s="327"/>
      <c r="G1" s="327"/>
      <c r="H1" s="327"/>
      <c r="I1" s="327"/>
      <c r="J1" s="227"/>
      <c r="IN1" s="228"/>
      <c r="IO1" s="228"/>
      <c r="IQ1" s="229" t="s">
        <v>116</v>
      </c>
      <c r="IR1" s="229"/>
    </row>
    <row r="2" spans="1:252" ht="6.75" customHeight="1" x14ac:dyDescent="0.35">
      <c r="IN2" s="228"/>
      <c r="IO2" s="228"/>
      <c r="IQ2" s="229" t="s">
        <v>117</v>
      </c>
      <c r="IR2" s="229"/>
    </row>
    <row r="3" spans="1:252" ht="48.75" customHeight="1" thickBot="1" x14ac:dyDescent="0.4">
      <c r="B3" s="328"/>
      <c r="C3" s="328"/>
      <c r="D3" s="328"/>
      <c r="E3" s="328"/>
      <c r="F3" s="328"/>
      <c r="G3" s="328"/>
      <c r="H3" s="328"/>
      <c r="I3" s="328"/>
      <c r="J3" s="328"/>
      <c r="IN3" s="228"/>
      <c r="IO3" s="228"/>
      <c r="IR3" s="229"/>
    </row>
    <row r="4" spans="1:252" ht="24.75" customHeight="1" thickBot="1" x14ac:dyDescent="0.3">
      <c r="A4" s="230"/>
      <c r="B4" s="329" t="s">
        <v>118</v>
      </c>
      <c r="C4" s="330"/>
      <c r="D4" s="330"/>
      <c r="E4" s="330"/>
      <c r="F4" s="330"/>
      <c r="G4" s="330"/>
      <c r="H4" s="330"/>
      <c r="I4" s="330"/>
      <c r="J4" s="3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row>
    <row r="5" spans="1:252" ht="12" customHeight="1" thickBot="1" x14ac:dyDescent="0.4">
      <c r="B5" s="331"/>
      <c r="C5" s="331"/>
      <c r="D5" s="331"/>
      <c r="E5" s="331"/>
      <c r="F5" s="331"/>
      <c r="G5" s="331"/>
      <c r="H5" s="331"/>
      <c r="I5" s="331"/>
      <c r="J5" s="331"/>
      <c r="K5" s="231"/>
      <c r="IR5" s="229"/>
    </row>
    <row r="6" spans="1:252" ht="24" customHeight="1" thickBot="1" x14ac:dyDescent="0.3">
      <c r="A6" s="232" t="s">
        <v>119</v>
      </c>
      <c r="B6" s="233" t="s">
        <v>120</v>
      </c>
      <c r="C6" s="234"/>
      <c r="D6" s="234"/>
      <c r="E6" s="234"/>
      <c r="F6" s="235" t="s">
        <v>121</v>
      </c>
      <c r="G6" s="104"/>
      <c r="H6" s="235" t="s">
        <v>122</v>
      </c>
      <c r="I6" s="104"/>
      <c r="J6" s="236"/>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row>
    <row r="7" spans="1:252" ht="14.25" customHeight="1" x14ac:dyDescent="0.35">
      <c r="A7" s="237"/>
      <c r="B7" s="230"/>
      <c r="C7" s="230"/>
      <c r="D7" s="230"/>
      <c r="E7" s="230"/>
      <c r="F7" s="230"/>
      <c r="G7" s="230"/>
      <c r="H7" s="230"/>
      <c r="I7" s="230"/>
      <c r="J7" s="238"/>
      <c r="K7" s="231"/>
      <c r="IR7" s="229"/>
    </row>
    <row r="8" spans="1:252" s="244" customFormat="1" ht="27" customHeight="1" x14ac:dyDescent="0.4">
      <c r="A8" s="239"/>
      <c r="B8" s="240" t="s">
        <v>123</v>
      </c>
      <c r="C8" s="241"/>
      <c r="D8" s="240" t="s">
        <v>124</v>
      </c>
      <c r="E8" s="241"/>
      <c r="F8" s="240" t="s">
        <v>125</v>
      </c>
      <c r="G8" s="241"/>
      <c r="H8" s="240" t="s">
        <v>126</v>
      </c>
      <c r="I8" s="242"/>
      <c r="J8" s="243"/>
      <c r="IO8" s="245"/>
      <c r="IR8" s="245"/>
    </row>
    <row r="9" spans="1:252" s="244" customFormat="1" ht="9" customHeight="1" thickBot="1" x14ac:dyDescent="0.45">
      <c r="A9" s="239"/>
      <c r="B9" s="246"/>
      <c r="C9" s="247"/>
      <c r="D9" s="246"/>
      <c r="E9" s="247"/>
      <c r="F9" s="246"/>
      <c r="G9" s="247"/>
      <c r="H9" s="246"/>
      <c r="I9" s="242"/>
      <c r="J9" s="243"/>
      <c r="IO9" s="245"/>
    </row>
    <row r="10" spans="1:252" ht="26.25" customHeight="1" thickBot="1" x14ac:dyDescent="0.4">
      <c r="A10" s="237"/>
      <c r="B10" s="106"/>
      <c r="C10" s="248" t="s">
        <v>127</v>
      </c>
      <c r="D10" s="106"/>
      <c r="E10" s="248" t="s">
        <v>128</v>
      </c>
      <c r="F10" s="249" t="e">
        <f>B10/D10</f>
        <v>#DIV/0!</v>
      </c>
      <c r="G10" s="250"/>
      <c r="H10" s="249" t="e">
        <f>VLOOKUP(Paramètres!B25,Paramètres!B2:C7,2,0)</f>
        <v>#DIV/0!</v>
      </c>
      <c r="I10" s="250"/>
      <c r="J10" s="251"/>
      <c r="IO10" s="229"/>
    </row>
    <row r="11" spans="1:252" s="244" customFormat="1" ht="18.75" customHeight="1" x14ac:dyDescent="0.4">
      <c r="A11" s="239"/>
      <c r="B11" s="332" t="s">
        <v>129</v>
      </c>
      <c r="C11" s="252"/>
      <c r="D11" s="332" t="s">
        <v>124</v>
      </c>
      <c r="E11" s="252"/>
      <c r="F11" s="332" t="s">
        <v>130</v>
      </c>
      <c r="G11" s="242"/>
      <c r="H11" s="333"/>
      <c r="I11" s="242"/>
      <c r="J11" s="335"/>
    </row>
    <row r="12" spans="1:252" s="244" customFormat="1" ht="23.25" customHeight="1" thickBot="1" x14ac:dyDescent="0.45">
      <c r="A12" s="239"/>
      <c r="B12" s="332"/>
      <c r="C12" s="252"/>
      <c r="D12" s="332"/>
      <c r="E12" s="252"/>
      <c r="F12" s="332"/>
      <c r="G12" s="242"/>
      <c r="H12" s="334"/>
      <c r="I12" s="242"/>
      <c r="J12" s="336"/>
    </row>
    <row r="13" spans="1:252" ht="26.25" customHeight="1" thickBot="1" x14ac:dyDescent="0.3">
      <c r="A13" s="237"/>
      <c r="B13" s="107"/>
      <c r="C13" s="248" t="s">
        <v>127</v>
      </c>
      <c r="D13" s="253">
        <f>IF(IS6&lt;&gt;0,D10,D10)</f>
        <v>0</v>
      </c>
      <c r="E13" s="248" t="s">
        <v>128</v>
      </c>
      <c r="F13" s="254" t="e">
        <f>B13/D13</f>
        <v>#DIV/0!</v>
      </c>
      <c r="G13" s="255"/>
      <c r="H13" s="256"/>
      <c r="I13" s="248"/>
      <c r="J13" s="251"/>
    </row>
    <row r="14" spans="1:252" s="244" customFormat="1" ht="17" x14ac:dyDescent="0.4">
      <c r="A14" s="239"/>
      <c r="B14" s="332" t="s">
        <v>130</v>
      </c>
      <c r="C14" s="252"/>
      <c r="D14" s="332" t="s">
        <v>131</v>
      </c>
      <c r="E14" s="252"/>
      <c r="F14" s="332" t="s">
        <v>132</v>
      </c>
      <c r="G14" s="252"/>
      <c r="H14" s="332" t="s">
        <v>133</v>
      </c>
      <c r="I14" s="252"/>
      <c r="J14" s="338" t="s">
        <v>134</v>
      </c>
    </row>
    <row r="15" spans="1:252" s="244" customFormat="1" ht="17" x14ac:dyDescent="0.4">
      <c r="A15" s="239"/>
      <c r="B15" s="332"/>
      <c r="C15" s="252"/>
      <c r="D15" s="332"/>
      <c r="E15" s="252"/>
      <c r="F15" s="332"/>
      <c r="G15" s="252"/>
      <c r="H15" s="332"/>
      <c r="I15" s="252"/>
      <c r="J15" s="338"/>
    </row>
    <row r="16" spans="1:252" ht="26.25" customHeight="1" x14ac:dyDescent="0.25">
      <c r="A16" s="237"/>
      <c r="B16" s="254" t="e">
        <f>F13</f>
        <v>#DIV/0!</v>
      </c>
      <c r="C16" s="257"/>
      <c r="D16" s="258" t="e">
        <f>VLOOKUP(H10,Paramètres!C2:F7,2,0)</f>
        <v>#DIV/0!</v>
      </c>
      <c r="E16" s="248" t="s">
        <v>135</v>
      </c>
      <c r="F16" s="258" t="e">
        <f>IF(B16&gt;D16,D16,ROUND(B16,2))</f>
        <v>#DIV/0!</v>
      </c>
      <c r="G16" s="257" t="s">
        <v>136</v>
      </c>
      <c r="H16" s="249" t="e">
        <f>VLOOKUP(H10,Paramètres!C2:F7,4,0+F17)</f>
        <v>#DIV/0!</v>
      </c>
      <c r="I16" s="248" t="s">
        <v>135</v>
      </c>
      <c r="J16" s="259" t="e">
        <f>ROUND(F16*H16,4)</f>
        <v>#DIV/0!</v>
      </c>
    </row>
    <row r="17" spans="1:252" ht="26.25" hidden="1" customHeight="1" x14ac:dyDescent="0.35">
      <c r="A17" s="237"/>
      <c r="C17" s="250"/>
      <c r="E17" s="250"/>
      <c r="G17" s="250"/>
      <c r="I17" s="250"/>
      <c r="J17" s="251"/>
    </row>
    <row r="18" spans="1:252" s="244" customFormat="1" ht="18.75" customHeight="1" x14ac:dyDescent="0.4">
      <c r="A18" s="239"/>
      <c r="B18" s="332" t="s">
        <v>137</v>
      </c>
      <c r="C18" s="252"/>
      <c r="D18" s="332" t="s">
        <v>134</v>
      </c>
      <c r="E18" s="252"/>
      <c r="F18" s="332" t="s">
        <v>138</v>
      </c>
      <c r="G18" s="252"/>
      <c r="H18" s="332" t="s">
        <v>139</v>
      </c>
      <c r="I18" s="252"/>
      <c r="J18" s="337" t="s">
        <v>140</v>
      </c>
    </row>
    <row r="19" spans="1:252" s="244" customFormat="1" ht="17.5" thickBot="1" x14ac:dyDescent="0.45">
      <c r="A19" s="239"/>
      <c r="B19" s="332"/>
      <c r="C19" s="252"/>
      <c r="D19" s="332"/>
      <c r="E19" s="252"/>
      <c r="F19" s="332"/>
      <c r="G19" s="252"/>
      <c r="H19" s="332"/>
      <c r="I19" s="252"/>
      <c r="J19" s="337"/>
    </row>
    <row r="20" spans="1:252" ht="26.25" customHeight="1" thickBot="1" x14ac:dyDescent="0.3">
      <c r="A20" s="260" t="s">
        <v>141</v>
      </c>
      <c r="B20" s="253">
        <f>IF(B10&lt;&gt;0,B10,B10)</f>
        <v>0</v>
      </c>
      <c r="C20" s="257" t="s">
        <v>136</v>
      </c>
      <c r="D20" s="258" t="e">
        <f>J16</f>
        <v>#DIV/0!</v>
      </c>
      <c r="E20" s="257" t="s">
        <v>113</v>
      </c>
      <c r="F20" s="106"/>
      <c r="G20" s="257" t="s">
        <v>142</v>
      </c>
      <c r="H20" s="108"/>
      <c r="I20" s="248" t="s">
        <v>135</v>
      </c>
      <c r="J20" s="261" t="e">
        <f>(B20*D20-F20)*H20</f>
        <v>#DIV/0!</v>
      </c>
    </row>
    <row r="21" spans="1:252" hidden="1" x14ac:dyDescent="0.25">
      <c r="A21" s="237"/>
      <c r="J21" s="251"/>
    </row>
    <row r="22" spans="1:252" ht="26.25" customHeight="1" thickBot="1" x14ac:dyDescent="0.3">
      <c r="A22" s="262"/>
      <c r="B22" s="263"/>
      <c r="C22" s="264"/>
      <c r="D22" s="265"/>
      <c r="E22" s="266"/>
      <c r="F22" s="267"/>
      <c r="G22" s="268"/>
      <c r="H22" s="269"/>
      <c r="I22" s="269"/>
      <c r="J22" s="270"/>
    </row>
    <row r="23" spans="1:252" ht="9" customHeight="1" thickBot="1" x14ac:dyDescent="0.3">
      <c r="B23" s="271"/>
      <c r="C23" s="272"/>
      <c r="D23" s="273"/>
      <c r="E23" s="274"/>
      <c r="F23" s="275"/>
      <c r="G23" s="276"/>
    </row>
    <row r="24" spans="1:252" ht="24" customHeight="1" x14ac:dyDescent="0.25">
      <c r="A24" s="277" t="s">
        <v>143</v>
      </c>
      <c r="B24" s="233" t="s">
        <v>144</v>
      </c>
      <c r="C24" s="234"/>
      <c r="D24" s="234"/>
      <c r="E24" s="234"/>
      <c r="F24" s="234"/>
      <c r="G24" s="234"/>
      <c r="H24" s="234"/>
      <c r="I24" s="234"/>
      <c r="J24" s="236"/>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row>
    <row r="25" spans="1:252" x14ac:dyDescent="0.25">
      <c r="A25" s="237"/>
      <c r="J25" s="251"/>
    </row>
    <row r="26" spans="1:252" s="244" customFormat="1" ht="17" hidden="1" x14ac:dyDescent="0.4">
      <c r="A26" s="239"/>
      <c r="B26" s="332" t="s">
        <v>145</v>
      </c>
      <c r="C26" s="252"/>
      <c r="D26" s="332" t="s">
        <v>124</v>
      </c>
      <c r="E26" s="252"/>
      <c r="F26" s="332" t="s">
        <v>130</v>
      </c>
      <c r="H26" s="333"/>
      <c r="J26" s="335"/>
    </row>
    <row r="27" spans="1:252" s="244" customFormat="1" ht="17" hidden="1" x14ac:dyDescent="0.4">
      <c r="A27" s="239"/>
      <c r="B27" s="332"/>
      <c r="C27" s="252"/>
      <c r="D27" s="332"/>
      <c r="E27" s="252"/>
      <c r="F27" s="332"/>
      <c r="H27" s="334"/>
      <c r="J27" s="336"/>
    </row>
    <row r="28" spans="1:252" s="284" customFormat="1" ht="26.25" hidden="1" customHeight="1" x14ac:dyDescent="0.35">
      <c r="A28" s="278"/>
      <c r="B28" s="279">
        <f>B13</f>
        <v>0</v>
      </c>
      <c r="C28" s="280" t="s">
        <v>127</v>
      </c>
      <c r="D28" s="279">
        <f>D10</f>
        <v>0</v>
      </c>
      <c r="E28" s="281" t="s">
        <v>128</v>
      </c>
      <c r="F28" s="279" t="e">
        <f>F13</f>
        <v>#DIV/0!</v>
      </c>
      <c r="G28" s="281"/>
      <c r="H28" s="256"/>
      <c r="I28" s="282"/>
      <c r="J28" s="283"/>
    </row>
    <row r="29" spans="1:252" ht="18" hidden="1" x14ac:dyDescent="0.4">
      <c r="A29" s="237"/>
      <c r="B29" s="285"/>
      <c r="C29" s="285"/>
      <c r="J29" s="251"/>
    </row>
    <row r="30" spans="1:252" hidden="1" x14ac:dyDescent="0.25">
      <c r="A30" s="237"/>
      <c r="J30" s="251"/>
    </row>
    <row r="31" spans="1:252" s="244" customFormat="1" ht="17" hidden="1" x14ac:dyDescent="0.4">
      <c r="A31" s="239"/>
      <c r="B31" s="332" t="s">
        <v>130</v>
      </c>
      <c r="C31" s="252"/>
      <c r="D31" s="332" t="s">
        <v>131</v>
      </c>
      <c r="E31" s="252"/>
      <c r="F31" s="332" t="s">
        <v>132</v>
      </c>
      <c r="G31" s="252"/>
      <c r="H31" s="332" t="s">
        <v>133</v>
      </c>
      <c r="I31" s="252"/>
      <c r="J31" s="338" t="s">
        <v>134</v>
      </c>
    </row>
    <row r="32" spans="1:252" s="244" customFormat="1" ht="17" hidden="1" x14ac:dyDescent="0.4">
      <c r="A32" s="239"/>
      <c r="B32" s="332"/>
      <c r="C32" s="252"/>
      <c r="D32" s="332"/>
      <c r="E32" s="252"/>
      <c r="F32" s="332"/>
      <c r="G32" s="252"/>
      <c r="H32" s="332"/>
      <c r="I32" s="252"/>
      <c r="J32" s="338"/>
    </row>
    <row r="33" spans="1:257" s="284" customFormat="1" ht="26.25" hidden="1" customHeight="1" x14ac:dyDescent="0.35">
      <c r="A33" s="278"/>
      <c r="B33" s="286" t="e">
        <f>F28</f>
        <v>#DIV/0!</v>
      </c>
      <c r="C33" s="287"/>
      <c r="D33" s="288" t="e">
        <f>D16</f>
        <v>#DIV/0!</v>
      </c>
      <c r="E33" s="281" t="s">
        <v>135</v>
      </c>
      <c r="F33" s="288" t="e">
        <f>IF(B33&gt;D33,D33,ROUND(B33,2))</f>
        <v>#DIV/0!</v>
      </c>
      <c r="G33" s="287" t="s">
        <v>136</v>
      </c>
      <c r="H33" s="249" t="e">
        <f>H16</f>
        <v>#DIV/0!</v>
      </c>
      <c r="I33" s="281" t="s">
        <v>135</v>
      </c>
      <c r="J33" s="289" t="e">
        <f>ROUND(F33*H33,4)</f>
        <v>#DIV/0!</v>
      </c>
    </row>
    <row r="34" spans="1:257" hidden="1" x14ac:dyDescent="0.25">
      <c r="A34" s="237"/>
      <c r="J34" s="251"/>
    </row>
    <row r="35" spans="1:257" hidden="1" x14ac:dyDescent="0.25">
      <c r="A35" s="237"/>
      <c r="J35" s="251"/>
    </row>
    <row r="36" spans="1:257" s="244" customFormat="1" ht="27" customHeight="1" x14ac:dyDescent="0.3">
      <c r="A36" s="290"/>
      <c r="B36" s="332" t="s">
        <v>146</v>
      </c>
      <c r="C36" s="291"/>
      <c r="D36" s="332" t="s">
        <v>147</v>
      </c>
      <c r="E36" s="292"/>
      <c r="F36" s="332" t="s">
        <v>139</v>
      </c>
      <c r="G36" s="292"/>
      <c r="H36" s="240" t="s">
        <v>134</v>
      </c>
      <c r="I36" s="292"/>
      <c r="J36" s="293" t="s">
        <v>148</v>
      </c>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row>
    <row r="37" spans="1:257" s="244" customFormat="1" ht="9" customHeight="1" thickBot="1" x14ac:dyDescent="0.45">
      <c r="A37" s="239"/>
      <c r="B37" s="332"/>
      <c r="D37" s="332"/>
      <c r="E37" s="252"/>
      <c r="F37" s="332"/>
      <c r="G37" s="252"/>
      <c r="H37" s="240"/>
      <c r="I37" s="252"/>
      <c r="J37" s="293"/>
    </row>
    <row r="38" spans="1:257" s="284" customFormat="1" ht="26.25" customHeight="1" thickBot="1" x14ac:dyDescent="0.4">
      <c r="A38" s="278"/>
      <c r="B38" s="109"/>
      <c r="D38" s="288">
        <f>B38*6</f>
        <v>0</v>
      </c>
      <c r="E38" s="294" t="s">
        <v>136</v>
      </c>
      <c r="F38" s="249">
        <f>H20</f>
        <v>0</v>
      </c>
      <c r="G38" s="294" t="s">
        <v>136</v>
      </c>
      <c r="H38" s="258" t="e">
        <f>J33</f>
        <v>#DIV/0!</v>
      </c>
      <c r="I38" s="295" t="s">
        <v>128</v>
      </c>
      <c r="J38" s="261" t="e">
        <f>D38*F38*H38</f>
        <v>#DIV/0!</v>
      </c>
    </row>
    <row r="39" spans="1:257" ht="26.25" customHeight="1" thickBot="1" x14ac:dyDescent="0.3">
      <c r="A39" s="262"/>
      <c r="B39" s="269"/>
      <c r="C39" s="269"/>
      <c r="D39" s="269"/>
      <c r="E39" s="269"/>
      <c r="F39" s="269"/>
      <c r="G39" s="269"/>
      <c r="H39" s="269"/>
      <c r="I39" s="269"/>
      <c r="J39" s="270"/>
    </row>
    <row r="40" spans="1:257" ht="9" customHeight="1" thickBot="1" x14ac:dyDescent="0.3"/>
    <row r="41" spans="1:257" ht="20" x14ac:dyDescent="0.25">
      <c r="A41" s="296" t="s">
        <v>149</v>
      </c>
      <c r="B41" s="339" t="s">
        <v>150</v>
      </c>
      <c r="C41" s="340"/>
      <c r="D41" s="340"/>
      <c r="E41" s="340"/>
      <c r="F41" s="340"/>
      <c r="G41" s="340"/>
      <c r="H41" s="340"/>
      <c r="I41" s="340"/>
      <c r="J41" s="297"/>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c r="FK41" s="136"/>
      <c r="FL41" s="136"/>
      <c r="FM41" s="136"/>
      <c r="FN41" s="136"/>
      <c r="FO41" s="136"/>
      <c r="FP41" s="136"/>
      <c r="FQ41" s="136"/>
      <c r="FR41" s="136"/>
      <c r="FS41" s="136"/>
      <c r="FT41" s="136"/>
      <c r="FU41" s="136"/>
      <c r="FV41" s="136"/>
      <c r="FW41" s="136"/>
      <c r="FX41" s="136"/>
      <c r="FY41" s="136"/>
      <c r="FZ41" s="136"/>
      <c r="GA41" s="136"/>
      <c r="GB41" s="136"/>
      <c r="GC41" s="136"/>
      <c r="GD41" s="136"/>
      <c r="GE41" s="136"/>
      <c r="GF41" s="136"/>
      <c r="GG41" s="136"/>
      <c r="GH41" s="136"/>
      <c r="GI41" s="136"/>
      <c r="GJ41" s="136"/>
      <c r="GK41" s="136"/>
      <c r="GL41" s="136"/>
      <c r="GM41" s="136"/>
      <c r="GN41" s="136"/>
      <c r="GO41" s="136"/>
      <c r="GP41" s="136"/>
      <c r="GQ41" s="136"/>
      <c r="GR41" s="136"/>
      <c r="GS41" s="136"/>
      <c r="GT41" s="136"/>
      <c r="GU41" s="136"/>
      <c r="GV41" s="136"/>
      <c r="GW41" s="136"/>
      <c r="GX41" s="136"/>
      <c r="GY41" s="136"/>
      <c r="GZ41" s="136"/>
      <c r="HA41" s="136"/>
      <c r="HB41" s="136"/>
      <c r="HC41" s="136"/>
      <c r="HD41" s="136"/>
      <c r="HE41" s="136"/>
      <c r="HF41" s="136"/>
      <c r="HG41" s="136"/>
      <c r="HH41" s="136"/>
      <c r="HI41" s="136"/>
      <c r="HJ41" s="136"/>
      <c r="HK41" s="136"/>
      <c r="HL41" s="136"/>
      <c r="HM41" s="136"/>
      <c r="HN41" s="136"/>
      <c r="HO41" s="136"/>
      <c r="HP41" s="136"/>
      <c r="HQ41" s="136"/>
      <c r="HR41" s="136"/>
      <c r="HS41" s="136"/>
      <c r="HT41" s="136"/>
      <c r="HU41" s="136"/>
      <c r="HV41" s="136"/>
      <c r="HW41" s="136"/>
      <c r="HX41" s="136"/>
      <c r="HY41" s="136"/>
      <c r="HZ41" s="136"/>
      <c r="IA41" s="136"/>
      <c r="IB41" s="136"/>
      <c r="IC41" s="136"/>
      <c r="ID41" s="136"/>
      <c r="IE41" s="136"/>
      <c r="IF41" s="136"/>
      <c r="IG41" s="136"/>
      <c r="IH41" s="136"/>
      <c r="II41" s="136"/>
      <c r="IJ41" s="136"/>
      <c r="IK41" s="136"/>
      <c r="IL41" s="136"/>
      <c r="IM41" s="136"/>
      <c r="IN41" s="136"/>
      <c r="IO41" s="136"/>
      <c r="IP41" s="136"/>
      <c r="IQ41" s="136"/>
      <c r="IR41" s="136"/>
      <c r="IS41" s="136"/>
      <c r="IT41" s="136"/>
      <c r="IU41" s="136"/>
      <c r="IV41" s="136"/>
    </row>
    <row r="42" spans="1:257" x14ac:dyDescent="0.25">
      <c r="A42" s="237"/>
      <c r="J42" s="251"/>
    </row>
    <row r="43" spans="1:257" ht="17" x14ac:dyDescent="0.4">
      <c r="A43" s="237"/>
      <c r="B43" s="252" t="s">
        <v>140</v>
      </c>
      <c r="C43" s="298"/>
      <c r="D43" s="252" t="s">
        <v>148</v>
      </c>
      <c r="E43" s="298"/>
      <c r="F43" s="299" t="s">
        <v>151</v>
      </c>
      <c r="G43" s="298"/>
      <c r="H43" s="298"/>
      <c r="I43" s="298"/>
      <c r="J43" s="251"/>
    </row>
    <row r="44" spans="1:257" x14ac:dyDescent="0.25">
      <c r="A44" s="237"/>
      <c r="J44" s="251"/>
    </row>
    <row r="45" spans="1:257" ht="26.25" customHeight="1" x14ac:dyDescent="0.4">
      <c r="A45" s="300"/>
      <c r="B45" s="301" t="e">
        <f>J20</f>
        <v>#DIV/0!</v>
      </c>
      <c r="C45" s="248" t="s">
        <v>152</v>
      </c>
      <c r="D45" s="301" t="e">
        <f>J38</f>
        <v>#DIV/0!</v>
      </c>
      <c r="E45" s="248" t="s">
        <v>128</v>
      </c>
      <c r="F45" s="302" t="e">
        <f>B45+D45</f>
        <v>#DIV/0!</v>
      </c>
      <c r="H45" s="298"/>
      <c r="I45" s="303"/>
      <c r="J45" s="304"/>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Q45" s="303"/>
      <c r="BR45" s="303"/>
      <c r="BS45" s="303"/>
      <c r="BT45" s="303"/>
      <c r="BU45" s="303"/>
      <c r="BV45" s="303"/>
      <c r="BW45" s="303"/>
      <c r="BX45" s="303"/>
      <c r="BY45" s="303"/>
      <c r="BZ45" s="303"/>
      <c r="CA45" s="303"/>
      <c r="CB45" s="303"/>
      <c r="CC45" s="303"/>
      <c r="CD45" s="303"/>
      <c r="CE45" s="303"/>
      <c r="CF45" s="303"/>
      <c r="CG45" s="303"/>
      <c r="CH45" s="303"/>
      <c r="CI45" s="303"/>
      <c r="CJ45" s="303"/>
      <c r="CK45" s="303"/>
      <c r="CL45" s="303"/>
      <c r="CM45" s="303"/>
      <c r="CN45" s="303"/>
      <c r="CO45" s="303"/>
      <c r="CP45" s="303"/>
      <c r="CQ45" s="303"/>
      <c r="CR45" s="303"/>
      <c r="CS45" s="303"/>
      <c r="CT45" s="303"/>
      <c r="CU45" s="303"/>
      <c r="CV45" s="303"/>
      <c r="CW45" s="303"/>
      <c r="CX45" s="303"/>
      <c r="CY45" s="303"/>
      <c r="CZ45" s="303"/>
      <c r="DA45" s="303"/>
      <c r="DB45" s="303"/>
      <c r="DC45" s="303"/>
      <c r="DD45" s="303"/>
      <c r="DE45" s="303"/>
      <c r="DF45" s="303"/>
      <c r="DG45" s="303"/>
      <c r="DH45" s="303"/>
      <c r="DI45" s="303"/>
      <c r="DJ45" s="303"/>
      <c r="DK45" s="303"/>
      <c r="DL45" s="303"/>
      <c r="DM45" s="303"/>
      <c r="DN45" s="303"/>
      <c r="DO45" s="303"/>
      <c r="DP45" s="303"/>
      <c r="DQ45" s="303"/>
      <c r="DR45" s="303"/>
      <c r="DS45" s="303"/>
      <c r="DT45" s="303"/>
      <c r="DU45" s="303"/>
      <c r="DV45" s="303"/>
      <c r="DW45" s="303"/>
      <c r="DX45" s="303"/>
      <c r="DY45" s="303"/>
      <c r="DZ45" s="303"/>
      <c r="EA45" s="303"/>
      <c r="EB45" s="303"/>
      <c r="EC45" s="303"/>
      <c r="ED45" s="303"/>
      <c r="EE45" s="303"/>
      <c r="EF45" s="303"/>
      <c r="EG45" s="303"/>
      <c r="EH45" s="303"/>
      <c r="EI45" s="303"/>
      <c r="EJ45" s="303"/>
      <c r="EK45" s="303"/>
      <c r="EL45" s="303"/>
      <c r="EM45" s="303"/>
      <c r="EN45" s="303"/>
      <c r="EO45" s="303"/>
      <c r="EP45" s="303"/>
      <c r="EQ45" s="303"/>
      <c r="ER45" s="303"/>
      <c r="ES45" s="303"/>
      <c r="ET45" s="303"/>
      <c r="EU45" s="303"/>
      <c r="EV45" s="303"/>
      <c r="EW45" s="303"/>
      <c r="EX45" s="303"/>
      <c r="EY45" s="303"/>
      <c r="EZ45" s="303"/>
      <c r="FA45" s="303"/>
      <c r="FB45" s="303"/>
      <c r="FC45" s="303"/>
      <c r="FD45" s="303"/>
      <c r="FE45" s="303"/>
      <c r="FF45" s="303"/>
      <c r="FG45" s="303"/>
      <c r="FH45" s="303"/>
      <c r="FI45" s="303"/>
      <c r="FJ45" s="303"/>
      <c r="FK45" s="303"/>
      <c r="FL45" s="303"/>
      <c r="FM45" s="303"/>
      <c r="FN45" s="303"/>
      <c r="FO45" s="303"/>
      <c r="FP45" s="303"/>
      <c r="FQ45" s="303"/>
      <c r="FR45" s="303"/>
      <c r="FS45" s="303"/>
      <c r="FT45" s="303"/>
      <c r="FU45" s="303"/>
      <c r="FV45" s="303"/>
      <c r="FW45" s="303"/>
      <c r="FX45" s="303"/>
      <c r="FY45" s="303"/>
      <c r="FZ45" s="303"/>
      <c r="GA45" s="303"/>
      <c r="GB45" s="303"/>
      <c r="GC45" s="303"/>
      <c r="GD45" s="303"/>
      <c r="GE45" s="303"/>
      <c r="GF45" s="303"/>
      <c r="GG45" s="303"/>
      <c r="GH45" s="303"/>
      <c r="GI45" s="303"/>
      <c r="GJ45" s="303"/>
      <c r="GK45" s="303"/>
      <c r="GL45" s="303"/>
      <c r="GM45" s="303"/>
      <c r="GN45" s="303"/>
      <c r="GO45" s="303"/>
      <c r="GP45" s="303"/>
      <c r="GQ45" s="303"/>
      <c r="GR45" s="303"/>
      <c r="GS45" s="303"/>
      <c r="GT45" s="303"/>
      <c r="GU45" s="303"/>
      <c r="GV45" s="303"/>
      <c r="GW45" s="303"/>
      <c r="GX45" s="303"/>
      <c r="GY45" s="303"/>
      <c r="GZ45" s="303"/>
      <c r="HA45" s="303"/>
      <c r="HB45" s="303"/>
      <c r="HC45" s="303"/>
      <c r="HD45" s="303"/>
      <c r="HE45" s="303"/>
      <c r="HF45" s="303"/>
      <c r="HG45" s="303"/>
      <c r="HH45" s="303"/>
      <c r="HI45" s="303"/>
      <c r="HJ45" s="303"/>
      <c r="HK45" s="303"/>
      <c r="HL45" s="303"/>
      <c r="HM45" s="303"/>
      <c r="HN45" s="303"/>
      <c r="HO45" s="303"/>
      <c r="HP45" s="303"/>
      <c r="HQ45" s="303"/>
      <c r="HR45" s="303"/>
      <c r="HS45" s="303"/>
      <c r="HT45" s="303"/>
      <c r="HU45" s="303"/>
      <c r="HV45" s="303"/>
      <c r="HW45" s="303"/>
      <c r="HX45" s="303"/>
      <c r="HY45" s="303"/>
      <c r="HZ45" s="303"/>
      <c r="IA45" s="303"/>
      <c r="IB45" s="303"/>
      <c r="IC45" s="303"/>
      <c r="ID45" s="303"/>
      <c r="IE45" s="303"/>
      <c r="IF45" s="303"/>
      <c r="IG45" s="303"/>
      <c r="IH45" s="303"/>
      <c r="II45" s="303"/>
      <c r="IJ45" s="303"/>
      <c r="IK45" s="303"/>
      <c r="IL45" s="303"/>
      <c r="IM45" s="303"/>
      <c r="IN45" s="303"/>
      <c r="IO45" s="303"/>
      <c r="IP45" s="303"/>
      <c r="IQ45" s="303"/>
      <c r="IR45" s="303"/>
      <c r="IS45" s="303"/>
      <c r="IT45" s="303"/>
      <c r="IU45" s="303"/>
      <c r="IV45" s="303"/>
    </row>
    <row r="46" spans="1:257" ht="13" thickBot="1" x14ac:dyDescent="0.3">
      <c r="A46" s="262"/>
      <c r="B46" s="269"/>
      <c r="C46" s="269"/>
      <c r="D46" s="269"/>
      <c r="E46" s="269"/>
      <c r="F46" s="269"/>
      <c r="G46" s="269"/>
      <c r="H46" s="269"/>
      <c r="I46" s="269"/>
      <c r="J46" s="270"/>
    </row>
    <row r="47" spans="1:257" ht="15.75" customHeight="1" x14ac:dyDescent="0.25"/>
    <row r="48" spans="1:257" ht="22.5" customHeight="1" x14ac:dyDescent="0.25">
      <c r="A48" s="341" t="s">
        <v>153</v>
      </c>
      <c r="B48" s="341"/>
      <c r="C48" s="341"/>
      <c r="D48" s="341"/>
      <c r="E48" s="341"/>
      <c r="F48" s="341"/>
      <c r="G48" s="341"/>
      <c r="H48" s="341"/>
      <c r="I48" s="341"/>
      <c r="J48" s="341"/>
      <c r="K48" s="305"/>
      <c r="L48" s="305"/>
      <c r="M48" s="305"/>
      <c r="N48" s="305"/>
      <c r="O48" s="305"/>
      <c r="P48" s="305"/>
    </row>
    <row r="50" spans="1:256" ht="15.5" x14ac:dyDescent="0.25">
      <c r="A50" s="306"/>
      <c r="B50" s="307"/>
      <c r="C50" s="308"/>
      <c r="D50" s="309"/>
      <c r="E50" s="303"/>
      <c r="F50" s="110"/>
      <c r="G50" s="303"/>
      <c r="H50" s="310"/>
      <c r="I50" s="303"/>
      <c r="J50" s="311"/>
      <c r="K50" s="306"/>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105"/>
      <c r="DQ50" s="105"/>
      <c r="DR50" s="105"/>
      <c r="DS50" s="105"/>
      <c r="DT50" s="105"/>
      <c r="DU50" s="105"/>
      <c r="DV50" s="105"/>
      <c r="DW50" s="105"/>
      <c r="DX50" s="105"/>
      <c r="DY50" s="105"/>
      <c r="DZ50" s="105"/>
      <c r="EA50" s="105"/>
      <c r="EB50" s="105"/>
      <c r="EC50" s="105"/>
      <c r="ED50" s="105"/>
      <c r="EE50" s="105"/>
      <c r="EF50" s="105"/>
      <c r="EG50" s="105"/>
      <c r="EH50" s="105"/>
      <c r="EI50" s="105"/>
      <c r="EJ50" s="105"/>
      <c r="EK50" s="105"/>
      <c r="EL50" s="105"/>
      <c r="EM50" s="105"/>
      <c r="EN50" s="105"/>
      <c r="EO50" s="105"/>
      <c r="EP50" s="105"/>
      <c r="EQ50" s="105"/>
      <c r="ER50" s="105"/>
      <c r="ES50" s="105"/>
      <c r="ET50" s="105"/>
      <c r="EU50" s="105"/>
      <c r="EV50" s="105"/>
      <c r="EW50" s="105"/>
      <c r="EX50" s="105"/>
      <c r="EY50" s="105"/>
      <c r="EZ50" s="105"/>
      <c r="FA50" s="105"/>
      <c r="FB50" s="105"/>
      <c r="FC50" s="105"/>
      <c r="FD50" s="105"/>
      <c r="FE50" s="105"/>
      <c r="FF50" s="105"/>
      <c r="FG50" s="105"/>
      <c r="FH50" s="105"/>
      <c r="FI50" s="105"/>
      <c r="FJ50" s="105"/>
      <c r="FK50" s="105"/>
      <c r="FL50" s="105"/>
      <c r="FM50" s="105"/>
      <c r="FN50" s="105"/>
      <c r="FO50" s="105"/>
      <c r="FP50" s="105"/>
      <c r="FQ50" s="105"/>
      <c r="FR50" s="105"/>
      <c r="FS50" s="105"/>
      <c r="FT50" s="105"/>
      <c r="FU50" s="105"/>
      <c r="FV50" s="105"/>
      <c r="FW50" s="105"/>
      <c r="FX50" s="105"/>
      <c r="FY50" s="105"/>
      <c r="FZ50" s="105"/>
      <c r="GA50" s="105"/>
      <c r="GB50" s="105"/>
      <c r="GC50" s="105"/>
      <c r="GD50" s="105"/>
      <c r="GE50" s="105"/>
      <c r="GF50" s="105"/>
      <c r="GG50" s="105"/>
      <c r="GH50" s="105"/>
      <c r="GI50" s="105"/>
      <c r="GJ50" s="105"/>
      <c r="GK50" s="105"/>
      <c r="GL50" s="105"/>
      <c r="GM50" s="105"/>
      <c r="GN50" s="105"/>
      <c r="GO50" s="105"/>
      <c r="GP50" s="105"/>
      <c r="GQ50" s="105"/>
      <c r="GR50" s="105"/>
      <c r="GS50" s="105"/>
      <c r="GT50" s="105"/>
      <c r="GU50" s="105"/>
      <c r="GV50" s="105"/>
      <c r="GW50" s="105"/>
      <c r="GX50" s="105"/>
      <c r="GY50" s="105"/>
      <c r="GZ50" s="105"/>
      <c r="HA50" s="105"/>
      <c r="HB50" s="105"/>
      <c r="HC50" s="105"/>
      <c r="HD50" s="105"/>
      <c r="HE50" s="105"/>
      <c r="HF50" s="105"/>
      <c r="HG50" s="105"/>
      <c r="HH50" s="105"/>
      <c r="HI50" s="105"/>
      <c r="HJ50" s="105"/>
      <c r="HK50" s="105"/>
      <c r="HL50" s="105"/>
      <c r="HM50" s="105"/>
      <c r="HN50" s="105"/>
      <c r="HO50" s="105"/>
      <c r="HP50" s="105"/>
      <c r="HQ50" s="105"/>
      <c r="HR50" s="105"/>
      <c r="HS50" s="105"/>
      <c r="HT50" s="105"/>
      <c r="HU50" s="105"/>
      <c r="HV50" s="105"/>
      <c r="HW50" s="105"/>
      <c r="HX50" s="105"/>
      <c r="HY50" s="105"/>
      <c r="HZ50" s="105"/>
      <c r="IA50" s="105"/>
      <c r="IB50" s="105"/>
      <c r="IC50" s="105"/>
      <c r="ID50" s="105"/>
      <c r="IE50" s="105"/>
      <c r="IF50" s="105"/>
      <c r="IG50" s="105"/>
      <c r="IH50" s="105"/>
      <c r="II50" s="105"/>
      <c r="IJ50" s="105"/>
      <c r="IK50" s="105"/>
      <c r="IL50" s="105"/>
      <c r="IM50" s="105"/>
      <c r="IN50" s="105"/>
      <c r="IO50" s="105"/>
      <c r="IP50" s="105"/>
      <c r="IQ50" s="105"/>
      <c r="IR50" s="105"/>
      <c r="IS50" s="105"/>
      <c r="IT50" s="105"/>
      <c r="IU50" s="105"/>
      <c r="IV50" s="105"/>
    </row>
    <row r="51" spans="1:256" ht="15.5" x14ac:dyDescent="0.25">
      <c r="A51" s="306"/>
      <c r="B51" s="307"/>
      <c r="C51" s="308"/>
      <c r="D51" s="309"/>
      <c r="E51" s="303"/>
      <c r="F51" s="110"/>
      <c r="G51" s="303"/>
      <c r="H51" s="310"/>
      <c r="I51" s="303"/>
      <c r="J51" s="311"/>
      <c r="K51" s="306"/>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05"/>
      <c r="CZ51" s="105"/>
      <c r="DA51" s="105"/>
      <c r="DB51" s="105"/>
      <c r="DC51" s="105"/>
      <c r="DD51" s="105"/>
      <c r="DE51" s="105"/>
      <c r="DF51" s="105"/>
      <c r="DG51" s="105"/>
      <c r="DH51" s="105"/>
      <c r="DI51" s="105"/>
      <c r="DJ51" s="105"/>
      <c r="DK51" s="105"/>
      <c r="DL51" s="105"/>
      <c r="DM51" s="105"/>
      <c r="DN51" s="105"/>
      <c r="DO51" s="105"/>
      <c r="DP51" s="105"/>
      <c r="DQ51" s="105"/>
      <c r="DR51" s="105"/>
      <c r="DS51" s="105"/>
      <c r="DT51" s="105"/>
      <c r="DU51" s="105"/>
      <c r="DV51" s="105"/>
      <c r="DW51" s="105"/>
      <c r="DX51" s="105"/>
      <c r="DY51" s="105"/>
      <c r="DZ51" s="105"/>
      <c r="EA51" s="105"/>
      <c r="EB51" s="105"/>
      <c r="EC51" s="105"/>
      <c r="ED51" s="105"/>
      <c r="EE51" s="105"/>
      <c r="EF51" s="105"/>
      <c r="EG51" s="105"/>
      <c r="EH51" s="105"/>
      <c r="EI51" s="105"/>
      <c r="EJ51" s="105"/>
      <c r="EK51" s="105"/>
      <c r="EL51" s="105"/>
      <c r="EM51" s="105"/>
      <c r="EN51" s="105"/>
      <c r="EO51" s="105"/>
      <c r="EP51" s="105"/>
      <c r="EQ51" s="105"/>
      <c r="ER51" s="105"/>
      <c r="ES51" s="105"/>
      <c r="ET51" s="105"/>
      <c r="EU51" s="105"/>
      <c r="EV51" s="105"/>
      <c r="EW51" s="105"/>
      <c r="EX51" s="105"/>
      <c r="EY51" s="105"/>
      <c r="EZ51" s="105"/>
      <c r="FA51" s="105"/>
      <c r="FB51" s="105"/>
      <c r="FC51" s="105"/>
      <c r="FD51" s="105"/>
      <c r="FE51" s="105"/>
      <c r="FF51" s="105"/>
      <c r="FG51" s="105"/>
      <c r="FH51" s="105"/>
      <c r="FI51" s="105"/>
      <c r="FJ51" s="105"/>
      <c r="FK51" s="105"/>
      <c r="FL51" s="105"/>
      <c r="FM51" s="105"/>
      <c r="FN51" s="105"/>
      <c r="FO51" s="105"/>
      <c r="FP51" s="105"/>
      <c r="FQ51" s="105"/>
      <c r="FR51" s="105"/>
      <c r="FS51" s="105"/>
      <c r="FT51" s="105"/>
      <c r="FU51" s="105"/>
      <c r="FV51" s="105"/>
      <c r="FW51" s="105"/>
      <c r="FX51" s="105"/>
      <c r="FY51" s="105"/>
      <c r="FZ51" s="105"/>
      <c r="GA51" s="105"/>
      <c r="GB51" s="105"/>
      <c r="GC51" s="105"/>
      <c r="GD51" s="105"/>
      <c r="GE51" s="105"/>
      <c r="GF51" s="105"/>
      <c r="GG51" s="105"/>
      <c r="GH51" s="105"/>
      <c r="GI51" s="105"/>
      <c r="GJ51" s="105"/>
      <c r="GK51" s="105"/>
      <c r="GL51" s="105"/>
      <c r="GM51" s="105"/>
      <c r="GN51" s="105"/>
      <c r="GO51" s="105"/>
      <c r="GP51" s="105"/>
      <c r="GQ51" s="105"/>
      <c r="GR51" s="105"/>
      <c r="GS51" s="105"/>
      <c r="GT51" s="105"/>
      <c r="GU51" s="105"/>
      <c r="GV51" s="105"/>
      <c r="GW51" s="105"/>
      <c r="GX51" s="105"/>
      <c r="GY51" s="105"/>
      <c r="GZ51" s="105"/>
      <c r="HA51" s="105"/>
      <c r="HB51" s="105"/>
      <c r="HC51" s="105"/>
      <c r="HD51" s="105"/>
      <c r="HE51" s="105"/>
      <c r="HF51" s="105"/>
      <c r="HG51" s="105"/>
      <c r="HH51" s="105"/>
      <c r="HI51" s="105"/>
      <c r="HJ51" s="105"/>
      <c r="HK51" s="105"/>
      <c r="HL51" s="105"/>
      <c r="HM51" s="105"/>
      <c r="HN51" s="105"/>
      <c r="HO51" s="105"/>
      <c r="HP51" s="105"/>
      <c r="HQ51" s="105"/>
      <c r="HR51" s="105"/>
      <c r="HS51" s="105"/>
      <c r="HT51" s="105"/>
      <c r="HU51" s="105"/>
      <c r="HV51" s="105"/>
      <c r="HW51" s="105"/>
      <c r="HX51" s="105"/>
      <c r="HY51" s="105"/>
      <c r="HZ51" s="105"/>
      <c r="IA51" s="105"/>
      <c r="IB51" s="105"/>
      <c r="IC51" s="105"/>
      <c r="ID51" s="105"/>
      <c r="IE51" s="105"/>
      <c r="IF51" s="105"/>
      <c r="IG51" s="105"/>
      <c r="IH51" s="105"/>
      <c r="II51" s="105"/>
      <c r="IJ51" s="105"/>
      <c r="IK51" s="105"/>
      <c r="IL51" s="105"/>
      <c r="IM51" s="105"/>
      <c r="IN51" s="105"/>
      <c r="IO51" s="105"/>
      <c r="IP51" s="105"/>
      <c r="IQ51" s="105"/>
      <c r="IR51" s="105"/>
      <c r="IS51" s="105"/>
      <c r="IT51" s="105"/>
      <c r="IU51" s="105"/>
      <c r="IV51" s="105"/>
    </row>
    <row r="52" spans="1:256" ht="15.5" x14ac:dyDescent="0.25">
      <c r="A52" s="306"/>
      <c r="B52" s="307"/>
      <c r="C52" s="308"/>
      <c r="D52" s="309"/>
      <c r="E52" s="303"/>
      <c r="F52" s="110"/>
      <c r="G52" s="303"/>
      <c r="H52" s="310"/>
      <c r="I52" s="303"/>
      <c r="J52" s="311"/>
      <c r="K52" s="306"/>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5"/>
      <c r="CK52" s="105"/>
      <c r="CL52" s="105"/>
      <c r="CM52" s="105"/>
      <c r="CN52" s="105"/>
      <c r="CO52" s="105"/>
      <c r="CP52" s="105"/>
      <c r="CQ52" s="105"/>
      <c r="CR52" s="105"/>
      <c r="CS52" s="105"/>
      <c r="CT52" s="105"/>
      <c r="CU52" s="105"/>
      <c r="CV52" s="105"/>
      <c r="CW52" s="105"/>
      <c r="CX52" s="105"/>
      <c r="CY52" s="105"/>
      <c r="CZ52" s="105"/>
      <c r="DA52" s="105"/>
      <c r="DB52" s="105"/>
      <c r="DC52" s="105"/>
      <c r="DD52" s="105"/>
      <c r="DE52" s="105"/>
      <c r="DF52" s="105"/>
      <c r="DG52" s="105"/>
      <c r="DH52" s="105"/>
      <c r="DI52" s="105"/>
      <c r="DJ52" s="105"/>
      <c r="DK52" s="105"/>
      <c r="DL52" s="105"/>
      <c r="DM52" s="105"/>
      <c r="DN52" s="105"/>
      <c r="DO52" s="105"/>
      <c r="DP52" s="105"/>
      <c r="DQ52" s="105"/>
      <c r="DR52" s="105"/>
      <c r="DS52" s="105"/>
      <c r="DT52" s="105"/>
      <c r="DU52" s="105"/>
      <c r="DV52" s="105"/>
      <c r="DW52" s="105"/>
      <c r="DX52" s="105"/>
      <c r="DY52" s="105"/>
      <c r="DZ52" s="105"/>
      <c r="EA52" s="105"/>
      <c r="EB52" s="105"/>
      <c r="EC52" s="105"/>
      <c r="ED52" s="105"/>
      <c r="EE52" s="105"/>
      <c r="EF52" s="105"/>
      <c r="EG52" s="105"/>
      <c r="EH52" s="105"/>
      <c r="EI52" s="105"/>
      <c r="EJ52" s="105"/>
      <c r="EK52" s="105"/>
      <c r="EL52" s="105"/>
      <c r="EM52" s="105"/>
      <c r="EN52" s="105"/>
      <c r="EO52" s="105"/>
      <c r="EP52" s="105"/>
      <c r="EQ52" s="105"/>
      <c r="ER52" s="105"/>
      <c r="ES52" s="105"/>
      <c r="ET52" s="105"/>
      <c r="EU52" s="105"/>
      <c r="EV52" s="105"/>
      <c r="EW52" s="105"/>
      <c r="EX52" s="105"/>
      <c r="EY52" s="105"/>
      <c r="EZ52" s="105"/>
      <c r="FA52" s="105"/>
      <c r="FB52" s="105"/>
      <c r="FC52" s="105"/>
      <c r="FD52" s="105"/>
      <c r="FE52" s="105"/>
      <c r="FF52" s="105"/>
      <c r="FG52" s="105"/>
      <c r="FH52" s="105"/>
      <c r="FI52" s="105"/>
      <c r="FJ52" s="105"/>
      <c r="FK52" s="105"/>
      <c r="FL52" s="105"/>
      <c r="FM52" s="105"/>
      <c r="FN52" s="105"/>
      <c r="FO52" s="105"/>
      <c r="FP52" s="105"/>
      <c r="FQ52" s="105"/>
      <c r="FR52" s="105"/>
      <c r="FS52" s="105"/>
      <c r="FT52" s="105"/>
      <c r="FU52" s="105"/>
      <c r="FV52" s="105"/>
      <c r="FW52" s="105"/>
      <c r="FX52" s="105"/>
      <c r="FY52" s="105"/>
      <c r="FZ52" s="105"/>
      <c r="GA52" s="105"/>
      <c r="GB52" s="105"/>
      <c r="GC52" s="105"/>
      <c r="GD52" s="105"/>
      <c r="GE52" s="105"/>
      <c r="GF52" s="105"/>
      <c r="GG52" s="105"/>
      <c r="GH52" s="105"/>
      <c r="GI52" s="105"/>
      <c r="GJ52" s="105"/>
      <c r="GK52" s="105"/>
      <c r="GL52" s="105"/>
      <c r="GM52" s="105"/>
      <c r="GN52" s="105"/>
      <c r="GO52" s="105"/>
      <c r="GP52" s="105"/>
      <c r="GQ52" s="105"/>
      <c r="GR52" s="105"/>
      <c r="GS52" s="105"/>
      <c r="GT52" s="105"/>
      <c r="GU52" s="105"/>
      <c r="GV52" s="105"/>
      <c r="GW52" s="105"/>
      <c r="GX52" s="105"/>
      <c r="GY52" s="105"/>
      <c r="GZ52" s="105"/>
      <c r="HA52" s="105"/>
      <c r="HB52" s="105"/>
      <c r="HC52" s="105"/>
      <c r="HD52" s="105"/>
      <c r="HE52" s="105"/>
      <c r="HF52" s="105"/>
      <c r="HG52" s="105"/>
      <c r="HH52" s="105"/>
      <c r="HI52" s="105"/>
      <c r="HJ52" s="105"/>
      <c r="HK52" s="105"/>
      <c r="HL52" s="105"/>
      <c r="HM52" s="105"/>
      <c r="HN52" s="105"/>
      <c r="HO52" s="105"/>
      <c r="HP52" s="105"/>
      <c r="HQ52" s="105"/>
      <c r="HR52" s="105"/>
      <c r="HS52" s="105"/>
      <c r="HT52" s="105"/>
      <c r="HU52" s="105"/>
      <c r="HV52" s="105"/>
      <c r="HW52" s="105"/>
      <c r="HX52" s="105"/>
      <c r="HY52" s="105"/>
      <c r="HZ52" s="105"/>
      <c r="IA52" s="105"/>
      <c r="IB52" s="105"/>
      <c r="IC52" s="105"/>
      <c r="ID52" s="105"/>
      <c r="IE52" s="105"/>
      <c r="IF52" s="105"/>
      <c r="IG52" s="105"/>
      <c r="IH52" s="105"/>
      <c r="II52" s="105"/>
      <c r="IJ52" s="105"/>
      <c r="IK52" s="105"/>
      <c r="IL52" s="105"/>
      <c r="IM52" s="105"/>
      <c r="IN52" s="105"/>
      <c r="IO52" s="105"/>
      <c r="IP52" s="105"/>
      <c r="IQ52" s="105"/>
      <c r="IR52" s="105"/>
      <c r="IS52" s="105"/>
      <c r="IT52" s="105"/>
      <c r="IU52" s="105"/>
      <c r="IV52" s="105"/>
    </row>
    <row r="53" spans="1:256" ht="15.5" x14ac:dyDescent="0.25">
      <c r="A53" s="306"/>
      <c r="B53" s="307"/>
      <c r="C53" s="308"/>
      <c r="D53" s="309"/>
      <c r="E53" s="303"/>
      <c r="F53" s="110"/>
      <c r="G53" s="303"/>
      <c r="H53" s="310"/>
      <c r="I53" s="303"/>
      <c r="J53" s="311"/>
      <c r="K53" s="306"/>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5"/>
      <c r="CC53" s="105"/>
      <c r="CD53" s="105"/>
      <c r="CE53" s="105"/>
      <c r="CF53" s="105"/>
      <c r="CG53" s="105"/>
      <c r="CH53" s="105"/>
      <c r="CI53" s="105"/>
      <c r="CJ53" s="105"/>
      <c r="CK53" s="105"/>
      <c r="CL53" s="105"/>
      <c r="CM53" s="105"/>
      <c r="CN53" s="105"/>
      <c r="CO53" s="105"/>
      <c r="CP53" s="105"/>
      <c r="CQ53" s="105"/>
      <c r="CR53" s="105"/>
      <c r="CS53" s="105"/>
      <c r="CT53" s="105"/>
      <c r="CU53" s="105"/>
      <c r="CV53" s="105"/>
      <c r="CW53" s="105"/>
      <c r="CX53" s="105"/>
      <c r="CY53" s="105"/>
      <c r="CZ53" s="105"/>
      <c r="DA53" s="105"/>
      <c r="DB53" s="105"/>
      <c r="DC53" s="105"/>
      <c r="DD53" s="105"/>
      <c r="DE53" s="105"/>
      <c r="DF53" s="105"/>
      <c r="DG53" s="105"/>
      <c r="DH53" s="105"/>
      <c r="DI53" s="105"/>
      <c r="DJ53" s="105"/>
      <c r="DK53" s="105"/>
      <c r="DL53" s="105"/>
      <c r="DM53" s="105"/>
      <c r="DN53" s="105"/>
      <c r="DO53" s="105"/>
      <c r="DP53" s="105"/>
      <c r="DQ53" s="105"/>
      <c r="DR53" s="105"/>
      <c r="DS53" s="105"/>
      <c r="DT53" s="105"/>
      <c r="DU53" s="105"/>
      <c r="DV53" s="105"/>
      <c r="DW53" s="105"/>
      <c r="DX53" s="105"/>
      <c r="DY53" s="105"/>
      <c r="DZ53" s="105"/>
      <c r="EA53" s="105"/>
      <c r="EB53" s="105"/>
      <c r="EC53" s="105"/>
      <c r="ED53" s="105"/>
      <c r="EE53" s="105"/>
      <c r="EF53" s="105"/>
      <c r="EG53" s="105"/>
      <c r="EH53" s="105"/>
      <c r="EI53" s="105"/>
      <c r="EJ53" s="105"/>
      <c r="EK53" s="105"/>
      <c r="EL53" s="105"/>
      <c r="EM53" s="105"/>
      <c r="EN53" s="105"/>
      <c r="EO53" s="105"/>
      <c r="EP53" s="105"/>
      <c r="EQ53" s="105"/>
      <c r="ER53" s="105"/>
      <c r="ES53" s="105"/>
      <c r="ET53" s="105"/>
      <c r="EU53" s="105"/>
      <c r="EV53" s="105"/>
      <c r="EW53" s="105"/>
      <c r="EX53" s="105"/>
      <c r="EY53" s="105"/>
      <c r="EZ53" s="105"/>
      <c r="FA53" s="105"/>
      <c r="FB53" s="105"/>
      <c r="FC53" s="105"/>
      <c r="FD53" s="105"/>
      <c r="FE53" s="105"/>
      <c r="FF53" s="105"/>
      <c r="FG53" s="105"/>
      <c r="FH53" s="105"/>
      <c r="FI53" s="105"/>
      <c r="FJ53" s="105"/>
      <c r="FK53" s="105"/>
      <c r="FL53" s="105"/>
      <c r="FM53" s="105"/>
      <c r="FN53" s="105"/>
      <c r="FO53" s="105"/>
      <c r="FP53" s="105"/>
      <c r="FQ53" s="105"/>
      <c r="FR53" s="105"/>
      <c r="FS53" s="105"/>
      <c r="FT53" s="105"/>
      <c r="FU53" s="105"/>
      <c r="FV53" s="105"/>
      <c r="FW53" s="105"/>
      <c r="FX53" s="105"/>
      <c r="FY53" s="105"/>
      <c r="FZ53" s="105"/>
      <c r="GA53" s="105"/>
      <c r="GB53" s="105"/>
      <c r="GC53" s="105"/>
      <c r="GD53" s="105"/>
      <c r="GE53" s="105"/>
      <c r="GF53" s="105"/>
      <c r="GG53" s="105"/>
      <c r="GH53" s="105"/>
      <c r="GI53" s="105"/>
      <c r="GJ53" s="105"/>
      <c r="GK53" s="105"/>
      <c r="GL53" s="105"/>
      <c r="GM53" s="105"/>
      <c r="GN53" s="105"/>
      <c r="GO53" s="105"/>
      <c r="GP53" s="105"/>
      <c r="GQ53" s="105"/>
      <c r="GR53" s="105"/>
      <c r="GS53" s="105"/>
      <c r="GT53" s="105"/>
      <c r="GU53" s="105"/>
      <c r="GV53" s="105"/>
      <c r="GW53" s="105"/>
      <c r="GX53" s="105"/>
      <c r="GY53" s="105"/>
      <c r="GZ53" s="105"/>
      <c r="HA53" s="105"/>
      <c r="HB53" s="105"/>
      <c r="HC53" s="105"/>
      <c r="HD53" s="105"/>
      <c r="HE53" s="105"/>
      <c r="HF53" s="105"/>
      <c r="HG53" s="105"/>
      <c r="HH53" s="105"/>
      <c r="HI53" s="105"/>
      <c r="HJ53" s="105"/>
      <c r="HK53" s="105"/>
      <c r="HL53" s="105"/>
      <c r="HM53" s="105"/>
      <c r="HN53" s="105"/>
      <c r="HO53" s="105"/>
      <c r="HP53" s="105"/>
      <c r="HQ53" s="105"/>
      <c r="HR53" s="105"/>
      <c r="HS53" s="105"/>
      <c r="HT53" s="105"/>
      <c r="HU53" s="105"/>
      <c r="HV53" s="105"/>
      <c r="HW53" s="105"/>
      <c r="HX53" s="105"/>
      <c r="HY53" s="105"/>
      <c r="HZ53" s="105"/>
      <c r="IA53" s="105"/>
      <c r="IB53" s="105"/>
      <c r="IC53" s="105"/>
      <c r="ID53" s="105"/>
      <c r="IE53" s="105"/>
      <c r="IF53" s="105"/>
      <c r="IG53" s="105"/>
      <c r="IH53" s="105"/>
      <c r="II53" s="105"/>
      <c r="IJ53" s="105"/>
      <c r="IK53" s="105"/>
      <c r="IL53" s="105"/>
      <c r="IM53" s="105"/>
      <c r="IN53" s="105"/>
      <c r="IO53" s="105"/>
      <c r="IP53" s="105"/>
      <c r="IQ53" s="105"/>
      <c r="IR53" s="105"/>
      <c r="IS53" s="105"/>
      <c r="IT53" s="105"/>
      <c r="IU53" s="105"/>
      <c r="IV53" s="105"/>
    </row>
    <row r="54" spans="1:256" ht="15.5" x14ac:dyDescent="0.25">
      <c r="A54" s="306"/>
      <c r="B54" s="307"/>
      <c r="C54" s="308"/>
      <c r="D54" s="309"/>
      <c r="E54" s="303"/>
      <c r="F54" s="110"/>
      <c r="G54" s="303"/>
      <c r="H54" s="310"/>
      <c r="I54" s="303"/>
      <c r="J54" s="311"/>
      <c r="K54" s="306"/>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c r="ED54" s="105"/>
      <c r="EE54" s="105"/>
      <c r="EF54" s="105"/>
      <c r="EG54" s="105"/>
      <c r="EH54" s="105"/>
      <c r="EI54" s="105"/>
      <c r="EJ54" s="105"/>
      <c r="EK54" s="105"/>
      <c r="EL54" s="105"/>
      <c r="EM54" s="105"/>
      <c r="EN54" s="105"/>
      <c r="EO54" s="105"/>
      <c r="EP54" s="105"/>
      <c r="EQ54" s="105"/>
      <c r="ER54" s="105"/>
      <c r="ES54" s="105"/>
      <c r="ET54" s="105"/>
      <c r="EU54" s="105"/>
      <c r="EV54" s="105"/>
      <c r="EW54" s="105"/>
      <c r="EX54" s="105"/>
      <c r="EY54" s="105"/>
      <c r="EZ54" s="105"/>
      <c r="FA54" s="105"/>
      <c r="FB54" s="105"/>
      <c r="FC54" s="105"/>
      <c r="FD54" s="105"/>
      <c r="FE54" s="105"/>
      <c r="FF54" s="105"/>
      <c r="FG54" s="105"/>
      <c r="FH54" s="105"/>
      <c r="FI54" s="105"/>
      <c r="FJ54" s="105"/>
      <c r="FK54" s="105"/>
      <c r="FL54" s="105"/>
      <c r="FM54" s="105"/>
      <c r="FN54" s="105"/>
      <c r="FO54" s="105"/>
      <c r="FP54" s="105"/>
      <c r="FQ54" s="105"/>
      <c r="FR54" s="105"/>
      <c r="FS54" s="105"/>
      <c r="FT54" s="105"/>
      <c r="FU54" s="105"/>
      <c r="FV54" s="105"/>
      <c r="FW54" s="105"/>
      <c r="FX54" s="105"/>
      <c r="FY54" s="105"/>
      <c r="FZ54" s="105"/>
      <c r="GA54" s="105"/>
      <c r="GB54" s="105"/>
      <c r="GC54" s="105"/>
      <c r="GD54" s="105"/>
      <c r="GE54" s="105"/>
      <c r="GF54" s="105"/>
      <c r="GG54" s="105"/>
      <c r="GH54" s="105"/>
      <c r="GI54" s="105"/>
      <c r="GJ54" s="105"/>
      <c r="GK54" s="105"/>
      <c r="GL54" s="105"/>
      <c r="GM54" s="105"/>
      <c r="GN54" s="105"/>
      <c r="GO54" s="105"/>
      <c r="GP54" s="105"/>
      <c r="GQ54" s="105"/>
      <c r="GR54" s="105"/>
      <c r="GS54" s="105"/>
      <c r="GT54" s="105"/>
      <c r="GU54" s="105"/>
      <c r="GV54" s="105"/>
      <c r="GW54" s="105"/>
      <c r="GX54" s="105"/>
      <c r="GY54" s="105"/>
      <c r="GZ54" s="105"/>
      <c r="HA54" s="105"/>
      <c r="HB54" s="105"/>
      <c r="HC54" s="105"/>
      <c r="HD54" s="105"/>
      <c r="HE54" s="105"/>
      <c r="HF54" s="105"/>
      <c r="HG54" s="105"/>
      <c r="HH54" s="105"/>
      <c r="HI54" s="105"/>
      <c r="HJ54" s="105"/>
      <c r="HK54" s="105"/>
      <c r="HL54" s="105"/>
      <c r="HM54" s="105"/>
      <c r="HN54" s="105"/>
      <c r="HO54" s="105"/>
      <c r="HP54" s="105"/>
      <c r="HQ54" s="105"/>
      <c r="HR54" s="105"/>
      <c r="HS54" s="105"/>
      <c r="HT54" s="105"/>
      <c r="HU54" s="105"/>
      <c r="HV54" s="105"/>
      <c r="HW54" s="105"/>
      <c r="HX54" s="105"/>
      <c r="HY54" s="105"/>
      <c r="HZ54" s="105"/>
      <c r="IA54" s="105"/>
      <c r="IB54" s="105"/>
      <c r="IC54" s="105"/>
      <c r="ID54" s="105"/>
      <c r="IE54" s="105"/>
      <c r="IF54" s="105"/>
      <c r="IG54" s="105"/>
      <c r="IH54" s="105"/>
      <c r="II54" s="105"/>
      <c r="IJ54" s="105"/>
      <c r="IK54" s="105"/>
      <c r="IL54" s="105"/>
      <c r="IM54" s="105"/>
      <c r="IN54" s="105"/>
      <c r="IO54" s="105"/>
      <c r="IP54" s="105"/>
      <c r="IQ54" s="105"/>
      <c r="IR54" s="105"/>
      <c r="IS54" s="105"/>
      <c r="IT54" s="105"/>
      <c r="IU54" s="105"/>
      <c r="IV54" s="105"/>
    </row>
    <row r="55" spans="1:256" ht="15.5" x14ac:dyDescent="0.25">
      <c r="A55" s="306"/>
      <c r="B55" s="307"/>
      <c r="C55" s="308"/>
      <c r="D55" s="309"/>
      <c r="E55" s="303"/>
      <c r="F55" s="110"/>
      <c r="G55" s="303"/>
      <c r="H55" s="310"/>
      <c r="I55" s="303"/>
      <c r="J55" s="311"/>
      <c r="K55" s="306"/>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5"/>
      <c r="CK55" s="105"/>
      <c r="CL55" s="105"/>
      <c r="CM55" s="105"/>
      <c r="CN55" s="105"/>
      <c r="CO55" s="105"/>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c r="ED55" s="105"/>
      <c r="EE55" s="105"/>
      <c r="EF55" s="105"/>
      <c r="EG55" s="105"/>
      <c r="EH55" s="105"/>
      <c r="EI55" s="105"/>
      <c r="EJ55" s="105"/>
      <c r="EK55" s="105"/>
      <c r="EL55" s="105"/>
      <c r="EM55" s="105"/>
      <c r="EN55" s="105"/>
      <c r="EO55" s="105"/>
      <c r="EP55" s="105"/>
      <c r="EQ55" s="105"/>
      <c r="ER55" s="105"/>
      <c r="ES55" s="105"/>
      <c r="ET55" s="105"/>
      <c r="EU55" s="105"/>
      <c r="EV55" s="105"/>
      <c r="EW55" s="105"/>
      <c r="EX55" s="105"/>
      <c r="EY55" s="105"/>
      <c r="EZ55" s="105"/>
      <c r="FA55" s="105"/>
      <c r="FB55" s="105"/>
      <c r="FC55" s="105"/>
      <c r="FD55" s="105"/>
      <c r="FE55" s="105"/>
      <c r="FF55" s="105"/>
      <c r="FG55" s="105"/>
      <c r="FH55" s="105"/>
      <c r="FI55" s="105"/>
      <c r="FJ55" s="105"/>
      <c r="FK55" s="105"/>
      <c r="FL55" s="105"/>
      <c r="FM55" s="105"/>
      <c r="FN55" s="105"/>
      <c r="FO55" s="105"/>
      <c r="FP55" s="105"/>
      <c r="FQ55" s="105"/>
      <c r="FR55" s="105"/>
      <c r="FS55" s="105"/>
      <c r="FT55" s="105"/>
      <c r="FU55" s="105"/>
      <c r="FV55" s="105"/>
      <c r="FW55" s="105"/>
      <c r="FX55" s="105"/>
      <c r="FY55" s="105"/>
      <c r="FZ55" s="105"/>
      <c r="GA55" s="105"/>
      <c r="GB55" s="105"/>
      <c r="GC55" s="105"/>
      <c r="GD55" s="105"/>
      <c r="GE55" s="105"/>
      <c r="GF55" s="105"/>
      <c r="GG55" s="105"/>
      <c r="GH55" s="105"/>
      <c r="GI55" s="105"/>
      <c r="GJ55" s="105"/>
      <c r="GK55" s="105"/>
      <c r="GL55" s="105"/>
      <c r="GM55" s="105"/>
      <c r="GN55" s="105"/>
      <c r="GO55" s="105"/>
      <c r="GP55" s="105"/>
      <c r="GQ55" s="105"/>
      <c r="GR55" s="105"/>
      <c r="GS55" s="105"/>
      <c r="GT55" s="105"/>
      <c r="GU55" s="105"/>
      <c r="GV55" s="105"/>
      <c r="GW55" s="105"/>
      <c r="GX55" s="105"/>
      <c r="GY55" s="105"/>
      <c r="GZ55" s="105"/>
      <c r="HA55" s="105"/>
      <c r="HB55" s="105"/>
      <c r="HC55" s="105"/>
      <c r="HD55" s="105"/>
      <c r="HE55" s="105"/>
      <c r="HF55" s="105"/>
      <c r="HG55" s="105"/>
      <c r="HH55" s="105"/>
      <c r="HI55" s="105"/>
      <c r="HJ55" s="105"/>
      <c r="HK55" s="105"/>
      <c r="HL55" s="105"/>
      <c r="HM55" s="105"/>
      <c r="HN55" s="105"/>
      <c r="HO55" s="105"/>
      <c r="HP55" s="105"/>
      <c r="HQ55" s="105"/>
      <c r="HR55" s="105"/>
      <c r="HS55" s="105"/>
      <c r="HT55" s="105"/>
      <c r="HU55" s="105"/>
      <c r="HV55" s="105"/>
      <c r="HW55" s="105"/>
      <c r="HX55" s="105"/>
      <c r="HY55" s="105"/>
      <c r="HZ55" s="105"/>
      <c r="IA55" s="105"/>
      <c r="IB55" s="105"/>
      <c r="IC55" s="105"/>
      <c r="ID55" s="105"/>
      <c r="IE55" s="105"/>
      <c r="IF55" s="105"/>
      <c r="IG55" s="105"/>
      <c r="IH55" s="105"/>
      <c r="II55" s="105"/>
      <c r="IJ55" s="105"/>
      <c r="IK55" s="105"/>
      <c r="IL55" s="105"/>
      <c r="IM55" s="105"/>
      <c r="IN55" s="105"/>
      <c r="IO55" s="105"/>
      <c r="IP55" s="105"/>
      <c r="IQ55" s="105"/>
      <c r="IR55" s="105"/>
      <c r="IS55" s="105"/>
      <c r="IT55" s="105"/>
      <c r="IU55" s="105"/>
      <c r="IV55" s="105"/>
    </row>
    <row r="56" spans="1:256" ht="15.5" x14ac:dyDescent="0.25">
      <c r="A56" s="306"/>
      <c r="B56" s="307"/>
      <c r="C56" s="308"/>
      <c r="D56" s="309"/>
      <c r="E56" s="303"/>
      <c r="F56" s="110"/>
      <c r="G56" s="303"/>
      <c r="H56" s="310"/>
      <c r="I56" s="303"/>
      <c r="J56" s="311"/>
      <c r="K56" s="306"/>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5"/>
      <c r="CR56" s="105"/>
      <c r="CS56" s="105"/>
      <c r="CT56" s="105"/>
      <c r="CU56" s="105"/>
      <c r="CV56" s="105"/>
      <c r="CW56" s="105"/>
      <c r="CX56" s="105"/>
      <c r="CY56" s="105"/>
      <c r="CZ56" s="105"/>
      <c r="DA56" s="105"/>
      <c r="DB56" s="105"/>
      <c r="DC56" s="105"/>
      <c r="DD56" s="105"/>
      <c r="DE56" s="105"/>
      <c r="DF56" s="105"/>
      <c r="DG56" s="105"/>
      <c r="DH56" s="105"/>
      <c r="DI56" s="105"/>
      <c r="DJ56" s="105"/>
      <c r="DK56" s="105"/>
      <c r="DL56" s="105"/>
      <c r="DM56" s="105"/>
      <c r="DN56" s="105"/>
      <c r="DO56" s="105"/>
      <c r="DP56" s="105"/>
      <c r="DQ56" s="105"/>
      <c r="DR56" s="105"/>
      <c r="DS56" s="105"/>
      <c r="DT56" s="105"/>
      <c r="DU56" s="105"/>
      <c r="DV56" s="105"/>
      <c r="DW56" s="105"/>
      <c r="DX56" s="105"/>
      <c r="DY56" s="105"/>
      <c r="DZ56" s="105"/>
      <c r="EA56" s="105"/>
      <c r="EB56" s="105"/>
      <c r="EC56" s="105"/>
      <c r="ED56" s="105"/>
      <c r="EE56" s="105"/>
      <c r="EF56" s="105"/>
      <c r="EG56" s="105"/>
      <c r="EH56" s="105"/>
      <c r="EI56" s="105"/>
      <c r="EJ56" s="105"/>
      <c r="EK56" s="105"/>
      <c r="EL56" s="105"/>
      <c r="EM56" s="105"/>
      <c r="EN56" s="105"/>
      <c r="EO56" s="105"/>
      <c r="EP56" s="105"/>
      <c r="EQ56" s="105"/>
      <c r="ER56" s="105"/>
      <c r="ES56" s="105"/>
      <c r="ET56" s="105"/>
      <c r="EU56" s="105"/>
      <c r="EV56" s="105"/>
      <c r="EW56" s="105"/>
      <c r="EX56" s="105"/>
      <c r="EY56" s="105"/>
      <c r="EZ56" s="105"/>
      <c r="FA56" s="105"/>
      <c r="FB56" s="105"/>
      <c r="FC56" s="105"/>
      <c r="FD56" s="105"/>
      <c r="FE56" s="105"/>
      <c r="FF56" s="105"/>
      <c r="FG56" s="105"/>
      <c r="FH56" s="105"/>
      <c r="FI56" s="105"/>
      <c r="FJ56" s="105"/>
      <c r="FK56" s="105"/>
      <c r="FL56" s="105"/>
      <c r="FM56" s="105"/>
      <c r="FN56" s="105"/>
      <c r="FO56" s="105"/>
      <c r="FP56" s="105"/>
      <c r="FQ56" s="105"/>
      <c r="FR56" s="105"/>
      <c r="FS56" s="105"/>
      <c r="FT56" s="105"/>
      <c r="FU56" s="105"/>
      <c r="FV56" s="105"/>
      <c r="FW56" s="105"/>
      <c r="FX56" s="105"/>
      <c r="FY56" s="105"/>
      <c r="FZ56" s="105"/>
      <c r="GA56" s="105"/>
      <c r="GB56" s="105"/>
      <c r="GC56" s="105"/>
      <c r="GD56" s="105"/>
      <c r="GE56" s="105"/>
      <c r="GF56" s="105"/>
      <c r="GG56" s="105"/>
      <c r="GH56" s="105"/>
      <c r="GI56" s="105"/>
      <c r="GJ56" s="105"/>
      <c r="GK56" s="105"/>
      <c r="GL56" s="105"/>
      <c r="GM56" s="105"/>
      <c r="GN56" s="105"/>
      <c r="GO56" s="105"/>
      <c r="GP56" s="105"/>
      <c r="GQ56" s="105"/>
      <c r="GR56" s="105"/>
      <c r="GS56" s="105"/>
      <c r="GT56" s="105"/>
      <c r="GU56" s="105"/>
      <c r="GV56" s="105"/>
      <c r="GW56" s="105"/>
      <c r="GX56" s="105"/>
      <c r="GY56" s="105"/>
      <c r="GZ56" s="105"/>
      <c r="HA56" s="105"/>
      <c r="HB56" s="105"/>
      <c r="HC56" s="105"/>
      <c r="HD56" s="105"/>
      <c r="HE56" s="105"/>
      <c r="HF56" s="105"/>
      <c r="HG56" s="105"/>
      <c r="HH56" s="105"/>
      <c r="HI56" s="105"/>
      <c r="HJ56" s="105"/>
      <c r="HK56" s="105"/>
      <c r="HL56" s="105"/>
      <c r="HM56" s="105"/>
      <c r="HN56" s="105"/>
      <c r="HO56" s="105"/>
      <c r="HP56" s="105"/>
      <c r="HQ56" s="105"/>
      <c r="HR56" s="105"/>
      <c r="HS56" s="105"/>
      <c r="HT56" s="105"/>
      <c r="HU56" s="105"/>
      <c r="HV56" s="105"/>
      <c r="HW56" s="105"/>
      <c r="HX56" s="105"/>
      <c r="HY56" s="105"/>
      <c r="HZ56" s="105"/>
      <c r="IA56" s="105"/>
      <c r="IB56" s="105"/>
      <c r="IC56" s="105"/>
      <c r="ID56" s="105"/>
      <c r="IE56" s="105"/>
      <c r="IF56" s="105"/>
      <c r="IG56" s="105"/>
      <c r="IH56" s="105"/>
      <c r="II56" s="105"/>
      <c r="IJ56" s="105"/>
      <c r="IK56" s="105"/>
      <c r="IL56" s="105"/>
      <c r="IM56" s="105"/>
      <c r="IN56" s="105"/>
      <c r="IO56" s="105"/>
      <c r="IP56" s="105"/>
      <c r="IQ56" s="105"/>
      <c r="IR56" s="105"/>
      <c r="IS56" s="105"/>
      <c r="IT56" s="105"/>
      <c r="IU56" s="105"/>
      <c r="IV56" s="105"/>
    </row>
    <row r="57" spans="1:256" ht="15.5" x14ac:dyDescent="0.25">
      <c r="A57" s="306"/>
      <c r="B57" s="307"/>
      <c r="C57" s="308"/>
      <c r="D57" s="309"/>
      <c r="E57" s="303"/>
      <c r="F57" s="110"/>
      <c r="G57" s="303"/>
      <c r="H57" s="310"/>
      <c r="I57" s="303"/>
      <c r="J57" s="311"/>
      <c r="K57" s="306"/>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5"/>
      <c r="CK57" s="105"/>
      <c r="CL57" s="105"/>
      <c r="CM57" s="105"/>
      <c r="CN57" s="105"/>
      <c r="CO57" s="105"/>
      <c r="CP57" s="105"/>
      <c r="CQ57" s="105"/>
      <c r="CR57" s="105"/>
      <c r="CS57" s="105"/>
      <c r="CT57" s="105"/>
      <c r="CU57" s="105"/>
      <c r="CV57" s="105"/>
      <c r="CW57" s="105"/>
      <c r="CX57" s="105"/>
      <c r="CY57" s="105"/>
      <c r="CZ57" s="105"/>
      <c r="DA57" s="105"/>
      <c r="DB57" s="105"/>
      <c r="DC57" s="105"/>
      <c r="DD57" s="105"/>
      <c r="DE57" s="105"/>
      <c r="DF57" s="105"/>
      <c r="DG57" s="105"/>
      <c r="DH57" s="105"/>
      <c r="DI57" s="105"/>
      <c r="DJ57" s="105"/>
      <c r="DK57" s="105"/>
      <c r="DL57" s="105"/>
      <c r="DM57" s="105"/>
      <c r="DN57" s="105"/>
      <c r="DO57" s="105"/>
      <c r="DP57" s="105"/>
      <c r="DQ57" s="105"/>
      <c r="DR57" s="105"/>
      <c r="DS57" s="105"/>
      <c r="DT57" s="105"/>
      <c r="DU57" s="105"/>
      <c r="DV57" s="105"/>
      <c r="DW57" s="105"/>
      <c r="DX57" s="105"/>
      <c r="DY57" s="105"/>
      <c r="DZ57" s="105"/>
      <c r="EA57" s="105"/>
      <c r="EB57" s="105"/>
      <c r="EC57" s="105"/>
      <c r="ED57" s="105"/>
      <c r="EE57" s="105"/>
      <c r="EF57" s="105"/>
      <c r="EG57" s="105"/>
      <c r="EH57" s="105"/>
      <c r="EI57" s="105"/>
      <c r="EJ57" s="105"/>
      <c r="EK57" s="105"/>
      <c r="EL57" s="105"/>
      <c r="EM57" s="105"/>
      <c r="EN57" s="105"/>
      <c r="EO57" s="105"/>
      <c r="EP57" s="105"/>
      <c r="EQ57" s="105"/>
      <c r="ER57" s="105"/>
      <c r="ES57" s="105"/>
      <c r="ET57" s="105"/>
      <c r="EU57" s="105"/>
      <c r="EV57" s="105"/>
      <c r="EW57" s="105"/>
      <c r="EX57" s="105"/>
      <c r="EY57" s="105"/>
      <c r="EZ57" s="105"/>
      <c r="FA57" s="105"/>
      <c r="FB57" s="105"/>
      <c r="FC57" s="105"/>
      <c r="FD57" s="105"/>
      <c r="FE57" s="105"/>
      <c r="FF57" s="105"/>
      <c r="FG57" s="105"/>
      <c r="FH57" s="105"/>
      <c r="FI57" s="105"/>
      <c r="FJ57" s="105"/>
      <c r="FK57" s="105"/>
      <c r="FL57" s="105"/>
      <c r="FM57" s="105"/>
      <c r="FN57" s="105"/>
      <c r="FO57" s="105"/>
      <c r="FP57" s="105"/>
      <c r="FQ57" s="105"/>
      <c r="FR57" s="105"/>
      <c r="FS57" s="105"/>
      <c r="FT57" s="105"/>
      <c r="FU57" s="105"/>
      <c r="FV57" s="105"/>
      <c r="FW57" s="105"/>
      <c r="FX57" s="105"/>
      <c r="FY57" s="105"/>
      <c r="FZ57" s="105"/>
      <c r="GA57" s="105"/>
      <c r="GB57" s="105"/>
      <c r="GC57" s="105"/>
      <c r="GD57" s="105"/>
      <c r="GE57" s="105"/>
      <c r="GF57" s="105"/>
      <c r="GG57" s="105"/>
      <c r="GH57" s="105"/>
      <c r="GI57" s="105"/>
      <c r="GJ57" s="105"/>
      <c r="GK57" s="105"/>
      <c r="GL57" s="105"/>
      <c r="GM57" s="105"/>
      <c r="GN57" s="105"/>
      <c r="GO57" s="105"/>
      <c r="GP57" s="105"/>
      <c r="GQ57" s="105"/>
      <c r="GR57" s="105"/>
      <c r="GS57" s="105"/>
      <c r="GT57" s="105"/>
      <c r="GU57" s="105"/>
      <c r="GV57" s="105"/>
      <c r="GW57" s="105"/>
      <c r="GX57" s="105"/>
      <c r="GY57" s="105"/>
      <c r="GZ57" s="105"/>
      <c r="HA57" s="105"/>
      <c r="HB57" s="105"/>
      <c r="HC57" s="105"/>
      <c r="HD57" s="105"/>
      <c r="HE57" s="105"/>
      <c r="HF57" s="105"/>
      <c r="HG57" s="105"/>
      <c r="HH57" s="105"/>
      <c r="HI57" s="105"/>
      <c r="HJ57" s="105"/>
      <c r="HK57" s="105"/>
      <c r="HL57" s="105"/>
      <c r="HM57" s="105"/>
      <c r="HN57" s="105"/>
      <c r="HO57" s="105"/>
      <c r="HP57" s="105"/>
      <c r="HQ57" s="105"/>
      <c r="HR57" s="105"/>
      <c r="HS57" s="105"/>
      <c r="HT57" s="105"/>
      <c r="HU57" s="105"/>
      <c r="HV57" s="105"/>
      <c r="HW57" s="105"/>
      <c r="HX57" s="105"/>
      <c r="HY57" s="105"/>
      <c r="HZ57" s="105"/>
      <c r="IA57" s="105"/>
      <c r="IB57" s="105"/>
      <c r="IC57" s="105"/>
      <c r="ID57" s="105"/>
      <c r="IE57" s="105"/>
      <c r="IF57" s="105"/>
      <c r="IG57" s="105"/>
      <c r="IH57" s="105"/>
      <c r="II57" s="105"/>
      <c r="IJ57" s="105"/>
      <c r="IK57" s="105"/>
      <c r="IL57" s="105"/>
      <c r="IM57" s="105"/>
      <c r="IN57" s="105"/>
      <c r="IO57" s="105"/>
      <c r="IP57" s="105"/>
      <c r="IQ57" s="105"/>
      <c r="IR57" s="105"/>
      <c r="IS57" s="105"/>
      <c r="IT57" s="105"/>
      <c r="IU57" s="105"/>
      <c r="IV57" s="105"/>
    </row>
    <row r="58" spans="1:256" ht="15.5" x14ac:dyDescent="0.25">
      <c r="A58" s="306"/>
      <c r="B58" s="307"/>
      <c r="C58" s="308"/>
      <c r="D58" s="309"/>
      <c r="E58" s="303"/>
      <c r="F58" s="110"/>
      <c r="G58" s="303"/>
      <c r="H58" s="310"/>
      <c r="I58" s="303"/>
      <c r="J58" s="311"/>
      <c r="K58" s="306"/>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5"/>
      <c r="CY58" s="105"/>
      <c r="CZ58" s="105"/>
      <c r="DA58" s="105"/>
      <c r="DB58" s="105"/>
      <c r="DC58" s="105"/>
      <c r="DD58" s="105"/>
      <c r="DE58" s="105"/>
      <c r="DF58" s="105"/>
      <c r="DG58" s="105"/>
      <c r="DH58" s="105"/>
      <c r="DI58" s="105"/>
      <c r="DJ58" s="105"/>
      <c r="DK58" s="105"/>
      <c r="DL58" s="105"/>
      <c r="DM58" s="105"/>
      <c r="DN58" s="105"/>
      <c r="DO58" s="105"/>
      <c r="DP58" s="105"/>
      <c r="DQ58" s="105"/>
      <c r="DR58" s="105"/>
      <c r="DS58" s="105"/>
      <c r="DT58" s="105"/>
      <c r="DU58" s="105"/>
      <c r="DV58" s="105"/>
      <c r="DW58" s="105"/>
      <c r="DX58" s="105"/>
      <c r="DY58" s="105"/>
      <c r="DZ58" s="105"/>
      <c r="EA58" s="105"/>
      <c r="EB58" s="105"/>
      <c r="EC58" s="105"/>
      <c r="ED58" s="105"/>
      <c r="EE58" s="105"/>
      <c r="EF58" s="105"/>
      <c r="EG58" s="105"/>
      <c r="EH58" s="105"/>
      <c r="EI58" s="105"/>
      <c r="EJ58" s="105"/>
      <c r="EK58" s="105"/>
      <c r="EL58" s="105"/>
      <c r="EM58" s="105"/>
      <c r="EN58" s="105"/>
      <c r="EO58" s="105"/>
      <c r="EP58" s="105"/>
      <c r="EQ58" s="105"/>
      <c r="ER58" s="105"/>
      <c r="ES58" s="105"/>
      <c r="ET58" s="105"/>
      <c r="EU58" s="105"/>
      <c r="EV58" s="105"/>
      <c r="EW58" s="105"/>
      <c r="EX58" s="105"/>
      <c r="EY58" s="105"/>
      <c r="EZ58" s="105"/>
      <c r="FA58" s="105"/>
      <c r="FB58" s="105"/>
      <c r="FC58" s="105"/>
      <c r="FD58" s="105"/>
      <c r="FE58" s="105"/>
      <c r="FF58" s="105"/>
      <c r="FG58" s="105"/>
      <c r="FH58" s="105"/>
      <c r="FI58" s="105"/>
      <c r="FJ58" s="105"/>
      <c r="FK58" s="105"/>
      <c r="FL58" s="105"/>
      <c r="FM58" s="105"/>
      <c r="FN58" s="105"/>
      <c r="FO58" s="105"/>
      <c r="FP58" s="105"/>
      <c r="FQ58" s="105"/>
      <c r="FR58" s="105"/>
      <c r="FS58" s="105"/>
      <c r="FT58" s="105"/>
      <c r="FU58" s="105"/>
      <c r="FV58" s="105"/>
      <c r="FW58" s="105"/>
      <c r="FX58" s="105"/>
      <c r="FY58" s="105"/>
      <c r="FZ58" s="105"/>
      <c r="GA58" s="105"/>
      <c r="GB58" s="105"/>
      <c r="GC58" s="105"/>
      <c r="GD58" s="105"/>
      <c r="GE58" s="105"/>
      <c r="GF58" s="105"/>
      <c r="GG58" s="105"/>
      <c r="GH58" s="105"/>
      <c r="GI58" s="105"/>
      <c r="GJ58" s="105"/>
      <c r="GK58" s="105"/>
      <c r="GL58" s="105"/>
      <c r="GM58" s="105"/>
      <c r="GN58" s="105"/>
      <c r="GO58" s="105"/>
      <c r="GP58" s="105"/>
      <c r="GQ58" s="105"/>
      <c r="GR58" s="105"/>
      <c r="GS58" s="105"/>
      <c r="GT58" s="105"/>
      <c r="GU58" s="105"/>
      <c r="GV58" s="105"/>
      <c r="GW58" s="105"/>
      <c r="GX58" s="105"/>
      <c r="GY58" s="105"/>
      <c r="GZ58" s="105"/>
      <c r="HA58" s="105"/>
      <c r="HB58" s="105"/>
      <c r="HC58" s="105"/>
      <c r="HD58" s="105"/>
      <c r="HE58" s="105"/>
      <c r="HF58" s="105"/>
      <c r="HG58" s="105"/>
      <c r="HH58" s="105"/>
      <c r="HI58" s="105"/>
      <c r="HJ58" s="105"/>
      <c r="HK58" s="105"/>
      <c r="HL58" s="105"/>
      <c r="HM58" s="105"/>
      <c r="HN58" s="105"/>
      <c r="HO58" s="105"/>
      <c r="HP58" s="105"/>
      <c r="HQ58" s="105"/>
      <c r="HR58" s="105"/>
      <c r="HS58" s="105"/>
      <c r="HT58" s="105"/>
      <c r="HU58" s="105"/>
      <c r="HV58" s="105"/>
      <c r="HW58" s="105"/>
      <c r="HX58" s="105"/>
      <c r="HY58" s="105"/>
      <c r="HZ58" s="105"/>
      <c r="IA58" s="105"/>
      <c r="IB58" s="105"/>
      <c r="IC58" s="105"/>
      <c r="ID58" s="105"/>
      <c r="IE58" s="105"/>
      <c r="IF58" s="105"/>
      <c r="IG58" s="105"/>
      <c r="IH58" s="105"/>
      <c r="II58" s="105"/>
      <c r="IJ58" s="105"/>
      <c r="IK58" s="105"/>
      <c r="IL58" s="105"/>
      <c r="IM58" s="105"/>
      <c r="IN58" s="105"/>
      <c r="IO58" s="105"/>
      <c r="IP58" s="105"/>
      <c r="IQ58" s="105"/>
      <c r="IR58" s="105"/>
      <c r="IS58" s="105"/>
      <c r="IT58" s="105"/>
      <c r="IU58" s="105"/>
      <c r="IV58" s="105"/>
    </row>
    <row r="59" spans="1:256" ht="15.5" x14ac:dyDescent="0.25">
      <c r="A59" s="306"/>
      <c r="B59" s="307"/>
      <c r="C59" s="308"/>
      <c r="D59" s="309"/>
      <c r="E59" s="303"/>
      <c r="F59" s="110"/>
      <c r="G59" s="303"/>
      <c r="H59" s="310"/>
      <c r="I59" s="303"/>
      <c r="J59" s="311"/>
      <c r="K59" s="306"/>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105"/>
      <c r="CK59" s="105"/>
      <c r="CL59" s="105"/>
      <c r="CM59" s="105"/>
      <c r="CN59" s="105"/>
      <c r="CO59" s="105"/>
      <c r="CP59" s="105"/>
      <c r="CQ59" s="105"/>
      <c r="CR59" s="105"/>
      <c r="CS59" s="105"/>
      <c r="CT59" s="105"/>
      <c r="CU59" s="105"/>
      <c r="CV59" s="105"/>
      <c r="CW59" s="105"/>
      <c r="CX59" s="105"/>
      <c r="CY59" s="105"/>
      <c r="CZ59" s="105"/>
      <c r="DA59" s="105"/>
      <c r="DB59" s="105"/>
      <c r="DC59" s="105"/>
      <c r="DD59" s="105"/>
      <c r="DE59" s="105"/>
      <c r="DF59" s="105"/>
      <c r="DG59" s="105"/>
      <c r="DH59" s="105"/>
      <c r="DI59" s="105"/>
      <c r="DJ59" s="105"/>
      <c r="DK59" s="105"/>
      <c r="DL59" s="105"/>
      <c r="DM59" s="105"/>
      <c r="DN59" s="105"/>
      <c r="DO59" s="105"/>
      <c r="DP59" s="105"/>
      <c r="DQ59" s="105"/>
      <c r="DR59" s="105"/>
      <c r="DS59" s="105"/>
      <c r="DT59" s="105"/>
      <c r="DU59" s="105"/>
      <c r="DV59" s="105"/>
      <c r="DW59" s="105"/>
      <c r="DX59" s="105"/>
      <c r="DY59" s="105"/>
      <c r="DZ59" s="105"/>
      <c r="EA59" s="105"/>
      <c r="EB59" s="105"/>
      <c r="EC59" s="105"/>
      <c r="ED59" s="105"/>
      <c r="EE59" s="105"/>
      <c r="EF59" s="105"/>
      <c r="EG59" s="105"/>
      <c r="EH59" s="105"/>
      <c r="EI59" s="105"/>
      <c r="EJ59" s="105"/>
      <c r="EK59" s="105"/>
      <c r="EL59" s="105"/>
      <c r="EM59" s="105"/>
      <c r="EN59" s="105"/>
      <c r="EO59" s="105"/>
      <c r="EP59" s="105"/>
      <c r="EQ59" s="105"/>
      <c r="ER59" s="105"/>
      <c r="ES59" s="105"/>
      <c r="ET59" s="105"/>
      <c r="EU59" s="105"/>
      <c r="EV59" s="105"/>
      <c r="EW59" s="105"/>
      <c r="EX59" s="105"/>
      <c r="EY59" s="105"/>
      <c r="EZ59" s="105"/>
      <c r="FA59" s="105"/>
      <c r="FB59" s="105"/>
      <c r="FC59" s="105"/>
      <c r="FD59" s="105"/>
      <c r="FE59" s="105"/>
      <c r="FF59" s="105"/>
      <c r="FG59" s="105"/>
      <c r="FH59" s="105"/>
      <c r="FI59" s="105"/>
      <c r="FJ59" s="105"/>
      <c r="FK59" s="105"/>
      <c r="FL59" s="105"/>
      <c r="FM59" s="105"/>
      <c r="FN59" s="105"/>
      <c r="FO59" s="105"/>
      <c r="FP59" s="105"/>
      <c r="FQ59" s="105"/>
      <c r="FR59" s="105"/>
      <c r="FS59" s="105"/>
      <c r="FT59" s="105"/>
      <c r="FU59" s="105"/>
      <c r="FV59" s="105"/>
      <c r="FW59" s="105"/>
      <c r="FX59" s="105"/>
      <c r="FY59" s="105"/>
      <c r="FZ59" s="105"/>
      <c r="GA59" s="105"/>
      <c r="GB59" s="105"/>
      <c r="GC59" s="105"/>
      <c r="GD59" s="105"/>
      <c r="GE59" s="105"/>
      <c r="GF59" s="105"/>
      <c r="GG59" s="105"/>
      <c r="GH59" s="105"/>
      <c r="GI59" s="105"/>
      <c r="GJ59" s="105"/>
      <c r="GK59" s="105"/>
      <c r="GL59" s="105"/>
      <c r="GM59" s="105"/>
      <c r="GN59" s="105"/>
      <c r="GO59" s="105"/>
      <c r="GP59" s="105"/>
      <c r="GQ59" s="105"/>
      <c r="GR59" s="105"/>
      <c r="GS59" s="105"/>
      <c r="GT59" s="105"/>
      <c r="GU59" s="105"/>
      <c r="GV59" s="105"/>
      <c r="GW59" s="105"/>
      <c r="GX59" s="105"/>
      <c r="GY59" s="105"/>
      <c r="GZ59" s="105"/>
      <c r="HA59" s="105"/>
      <c r="HB59" s="105"/>
      <c r="HC59" s="105"/>
      <c r="HD59" s="105"/>
      <c r="HE59" s="105"/>
      <c r="HF59" s="105"/>
      <c r="HG59" s="105"/>
      <c r="HH59" s="105"/>
      <c r="HI59" s="105"/>
      <c r="HJ59" s="105"/>
      <c r="HK59" s="105"/>
      <c r="HL59" s="105"/>
      <c r="HM59" s="105"/>
      <c r="HN59" s="105"/>
      <c r="HO59" s="105"/>
      <c r="HP59" s="105"/>
      <c r="HQ59" s="105"/>
      <c r="HR59" s="105"/>
      <c r="HS59" s="105"/>
      <c r="HT59" s="105"/>
      <c r="HU59" s="105"/>
      <c r="HV59" s="105"/>
      <c r="HW59" s="105"/>
      <c r="HX59" s="105"/>
      <c r="HY59" s="105"/>
      <c r="HZ59" s="105"/>
      <c r="IA59" s="105"/>
      <c r="IB59" s="105"/>
      <c r="IC59" s="105"/>
      <c r="ID59" s="105"/>
      <c r="IE59" s="105"/>
      <c r="IF59" s="105"/>
      <c r="IG59" s="105"/>
      <c r="IH59" s="105"/>
      <c r="II59" s="105"/>
      <c r="IJ59" s="105"/>
      <c r="IK59" s="105"/>
      <c r="IL59" s="105"/>
      <c r="IM59" s="105"/>
      <c r="IN59" s="105"/>
      <c r="IO59" s="105"/>
      <c r="IP59" s="105"/>
      <c r="IQ59" s="105"/>
      <c r="IR59" s="105"/>
      <c r="IS59" s="105"/>
      <c r="IT59" s="105"/>
      <c r="IU59" s="105"/>
      <c r="IV59" s="105"/>
    </row>
    <row r="60" spans="1:256" ht="15.5" x14ac:dyDescent="0.25">
      <c r="A60" s="306"/>
      <c r="B60" s="307"/>
      <c r="C60" s="308"/>
      <c r="D60" s="309"/>
      <c r="E60" s="303"/>
      <c r="F60" s="110"/>
      <c r="G60" s="303"/>
      <c r="H60" s="310"/>
      <c r="I60" s="303"/>
      <c r="J60" s="311"/>
      <c r="K60" s="306"/>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row>
    <row r="61" spans="1:256" ht="15.5" x14ac:dyDescent="0.25">
      <c r="A61" s="306"/>
      <c r="B61" s="307"/>
      <c r="C61" s="308"/>
      <c r="D61" s="309"/>
      <c r="E61" s="303"/>
      <c r="F61" s="110"/>
      <c r="G61" s="303"/>
      <c r="H61" s="310"/>
      <c r="I61" s="303"/>
      <c r="J61" s="311"/>
      <c r="K61" s="306"/>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c r="CU61" s="105"/>
      <c r="CV61" s="105"/>
      <c r="CW61" s="105"/>
      <c r="CX61" s="105"/>
      <c r="CY61" s="105"/>
      <c r="CZ61" s="105"/>
      <c r="DA61" s="105"/>
      <c r="DB61" s="105"/>
      <c r="DC61" s="105"/>
      <c r="DD61" s="105"/>
      <c r="DE61" s="105"/>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c r="EC61" s="105"/>
      <c r="ED61" s="105"/>
      <c r="EE61" s="105"/>
      <c r="EF61" s="105"/>
      <c r="EG61" s="105"/>
      <c r="EH61" s="105"/>
      <c r="EI61" s="105"/>
      <c r="EJ61" s="105"/>
      <c r="EK61" s="105"/>
      <c r="EL61" s="105"/>
      <c r="EM61" s="105"/>
      <c r="EN61" s="105"/>
      <c r="EO61" s="105"/>
      <c r="EP61" s="105"/>
      <c r="EQ61" s="105"/>
      <c r="ER61" s="105"/>
      <c r="ES61" s="105"/>
      <c r="ET61" s="105"/>
      <c r="EU61" s="105"/>
      <c r="EV61" s="105"/>
      <c r="EW61" s="105"/>
      <c r="EX61" s="105"/>
      <c r="EY61" s="105"/>
      <c r="EZ61" s="105"/>
      <c r="FA61" s="105"/>
      <c r="FB61" s="105"/>
      <c r="FC61" s="105"/>
      <c r="FD61" s="105"/>
      <c r="FE61" s="105"/>
      <c r="FF61" s="105"/>
      <c r="FG61" s="105"/>
      <c r="FH61" s="105"/>
      <c r="FI61" s="105"/>
      <c r="FJ61" s="105"/>
      <c r="FK61" s="105"/>
      <c r="FL61" s="105"/>
      <c r="FM61" s="105"/>
      <c r="FN61" s="105"/>
      <c r="FO61" s="105"/>
      <c r="FP61" s="105"/>
      <c r="FQ61" s="105"/>
      <c r="FR61" s="105"/>
      <c r="FS61" s="105"/>
      <c r="FT61" s="105"/>
      <c r="FU61" s="105"/>
      <c r="FV61" s="105"/>
      <c r="FW61" s="105"/>
      <c r="FX61" s="105"/>
      <c r="FY61" s="105"/>
      <c r="FZ61" s="105"/>
      <c r="GA61" s="105"/>
      <c r="GB61" s="105"/>
      <c r="GC61" s="105"/>
      <c r="GD61" s="105"/>
      <c r="GE61" s="105"/>
      <c r="GF61" s="105"/>
      <c r="GG61" s="105"/>
      <c r="GH61" s="105"/>
      <c r="GI61" s="105"/>
      <c r="GJ61" s="105"/>
      <c r="GK61" s="105"/>
      <c r="GL61" s="105"/>
      <c r="GM61" s="105"/>
      <c r="GN61" s="105"/>
      <c r="GO61" s="105"/>
      <c r="GP61" s="105"/>
      <c r="GQ61" s="105"/>
      <c r="GR61" s="105"/>
      <c r="GS61" s="105"/>
      <c r="GT61" s="105"/>
      <c r="GU61" s="105"/>
      <c r="GV61" s="105"/>
      <c r="GW61" s="105"/>
      <c r="GX61" s="105"/>
      <c r="GY61" s="105"/>
      <c r="GZ61" s="105"/>
      <c r="HA61" s="105"/>
      <c r="HB61" s="105"/>
      <c r="HC61" s="105"/>
      <c r="HD61" s="105"/>
      <c r="HE61" s="105"/>
      <c r="HF61" s="105"/>
      <c r="HG61" s="105"/>
      <c r="HH61" s="105"/>
      <c r="HI61" s="105"/>
      <c r="HJ61" s="105"/>
      <c r="HK61" s="105"/>
      <c r="HL61" s="105"/>
      <c r="HM61" s="105"/>
      <c r="HN61" s="105"/>
      <c r="HO61" s="105"/>
      <c r="HP61" s="105"/>
      <c r="HQ61" s="105"/>
      <c r="HR61" s="105"/>
      <c r="HS61" s="105"/>
      <c r="HT61" s="105"/>
      <c r="HU61" s="105"/>
      <c r="HV61" s="105"/>
      <c r="HW61" s="105"/>
      <c r="HX61" s="105"/>
      <c r="HY61" s="105"/>
      <c r="HZ61" s="105"/>
      <c r="IA61" s="105"/>
      <c r="IB61" s="105"/>
      <c r="IC61" s="105"/>
      <c r="ID61" s="105"/>
      <c r="IE61" s="105"/>
      <c r="IF61" s="105"/>
      <c r="IG61" s="105"/>
      <c r="IH61" s="105"/>
      <c r="II61" s="105"/>
      <c r="IJ61" s="105"/>
      <c r="IK61" s="105"/>
      <c r="IL61" s="105"/>
      <c r="IM61" s="105"/>
      <c r="IN61" s="105"/>
      <c r="IO61" s="105"/>
      <c r="IP61" s="105"/>
      <c r="IQ61" s="105"/>
      <c r="IR61" s="105"/>
      <c r="IS61" s="105"/>
      <c r="IT61" s="105"/>
      <c r="IU61" s="105"/>
      <c r="IV61" s="105"/>
    </row>
    <row r="62" spans="1:256" ht="15.5" x14ac:dyDescent="0.25">
      <c r="A62" s="306"/>
      <c r="B62" s="307"/>
      <c r="C62" s="308"/>
      <c r="D62" s="309"/>
      <c r="E62" s="303"/>
      <c r="F62" s="110"/>
      <c r="G62" s="303"/>
      <c r="H62" s="310"/>
      <c r="I62" s="303"/>
      <c r="J62" s="311"/>
      <c r="K62" s="306"/>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row>
    <row r="63" spans="1:256" ht="15.5" x14ac:dyDescent="0.25">
      <c r="A63" s="306"/>
      <c r="B63" s="307"/>
      <c r="C63" s="308"/>
      <c r="D63" s="309"/>
      <c r="E63" s="303"/>
      <c r="F63" s="110"/>
      <c r="G63" s="303"/>
      <c r="H63" s="310"/>
      <c r="I63" s="303"/>
      <c r="J63" s="311"/>
      <c r="K63" s="306"/>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5"/>
      <c r="CC63" s="105"/>
      <c r="CD63" s="105"/>
      <c r="CE63" s="105"/>
      <c r="CF63" s="105"/>
      <c r="CG63" s="105"/>
      <c r="CH63" s="105"/>
      <c r="CI63" s="105"/>
      <c r="CJ63" s="105"/>
      <c r="CK63" s="105"/>
      <c r="CL63" s="105"/>
      <c r="CM63" s="105"/>
      <c r="CN63" s="105"/>
      <c r="CO63" s="105"/>
      <c r="CP63" s="105"/>
      <c r="CQ63" s="105"/>
      <c r="CR63" s="105"/>
      <c r="CS63" s="105"/>
      <c r="CT63" s="105"/>
      <c r="CU63" s="105"/>
      <c r="CV63" s="105"/>
      <c r="CW63" s="105"/>
      <c r="CX63" s="105"/>
      <c r="CY63" s="105"/>
      <c r="CZ63" s="105"/>
      <c r="DA63" s="105"/>
      <c r="DB63" s="105"/>
      <c r="DC63" s="105"/>
      <c r="DD63" s="105"/>
      <c r="DE63" s="105"/>
      <c r="DF63" s="105"/>
      <c r="DG63" s="105"/>
      <c r="DH63" s="105"/>
      <c r="DI63" s="105"/>
      <c r="DJ63" s="105"/>
      <c r="DK63" s="105"/>
      <c r="DL63" s="105"/>
      <c r="DM63" s="105"/>
      <c r="DN63" s="105"/>
      <c r="DO63" s="105"/>
      <c r="DP63" s="105"/>
      <c r="DQ63" s="105"/>
      <c r="DR63" s="105"/>
      <c r="DS63" s="105"/>
      <c r="DT63" s="105"/>
      <c r="DU63" s="105"/>
      <c r="DV63" s="105"/>
      <c r="DW63" s="105"/>
      <c r="DX63" s="105"/>
      <c r="DY63" s="105"/>
      <c r="DZ63" s="105"/>
      <c r="EA63" s="105"/>
      <c r="EB63" s="105"/>
      <c r="EC63" s="105"/>
      <c r="ED63" s="105"/>
      <c r="EE63" s="105"/>
      <c r="EF63" s="105"/>
      <c r="EG63" s="105"/>
      <c r="EH63" s="105"/>
      <c r="EI63" s="105"/>
      <c r="EJ63" s="105"/>
      <c r="EK63" s="105"/>
      <c r="EL63" s="105"/>
      <c r="EM63" s="105"/>
      <c r="EN63" s="105"/>
      <c r="EO63" s="105"/>
      <c r="EP63" s="105"/>
      <c r="EQ63" s="105"/>
      <c r="ER63" s="105"/>
      <c r="ES63" s="105"/>
      <c r="ET63" s="105"/>
      <c r="EU63" s="105"/>
      <c r="EV63" s="105"/>
      <c r="EW63" s="105"/>
      <c r="EX63" s="105"/>
      <c r="EY63" s="105"/>
      <c r="EZ63" s="105"/>
      <c r="FA63" s="105"/>
      <c r="FB63" s="105"/>
      <c r="FC63" s="105"/>
      <c r="FD63" s="105"/>
      <c r="FE63" s="105"/>
      <c r="FF63" s="105"/>
      <c r="FG63" s="105"/>
      <c r="FH63" s="105"/>
      <c r="FI63" s="105"/>
      <c r="FJ63" s="105"/>
      <c r="FK63" s="105"/>
      <c r="FL63" s="105"/>
      <c r="FM63" s="105"/>
      <c r="FN63" s="105"/>
      <c r="FO63" s="105"/>
      <c r="FP63" s="105"/>
      <c r="FQ63" s="105"/>
      <c r="FR63" s="105"/>
      <c r="FS63" s="105"/>
      <c r="FT63" s="105"/>
      <c r="FU63" s="105"/>
      <c r="FV63" s="105"/>
      <c r="FW63" s="105"/>
      <c r="FX63" s="105"/>
      <c r="FY63" s="105"/>
      <c r="FZ63" s="105"/>
      <c r="GA63" s="105"/>
      <c r="GB63" s="105"/>
      <c r="GC63" s="105"/>
      <c r="GD63" s="105"/>
      <c r="GE63" s="105"/>
      <c r="GF63" s="105"/>
      <c r="GG63" s="105"/>
      <c r="GH63" s="105"/>
      <c r="GI63" s="105"/>
      <c r="GJ63" s="105"/>
      <c r="GK63" s="105"/>
      <c r="GL63" s="105"/>
      <c r="GM63" s="105"/>
      <c r="GN63" s="105"/>
      <c r="GO63" s="105"/>
      <c r="GP63" s="105"/>
      <c r="GQ63" s="105"/>
      <c r="GR63" s="105"/>
      <c r="GS63" s="105"/>
      <c r="GT63" s="105"/>
      <c r="GU63" s="105"/>
      <c r="GV63" s="105"/>
      <c r="GW63" s="105"/>
      <c r="GX63" s="105"/>
      <c r="GY63" s="105"/>
      <c r="GZ63" s="105"/>
      <c r="HA63" s="105"/>
      <c r="HB63" s="105"/>
      <c r="HC63" s="105"/>
      <c r="HD63" s="105"/>
      <c r="HE63" s="105"/>
      <c r="HF63" s="105"/>
      <c r="HG63" s="105"/>
      <c r="HH63" s="105"/>
      <c r="HI63" s="105"/>
      <c r="HJ63" s="105"/>
      <c r="HK63" s="105"/>
      <c r="HL63" s="105"/>
      <c r="HM63" s="105"/>
      <c r="HN63" s="105"/>
      <c r="HO63" s="105"/>
      <c r="HP63" s="105"/>
      <c r="HQ63" s="105"/>
      <c r="HR63" s="105"/>
      <c r="HS63" s="105"/>
      <c r="HT63" s="105"/>
      <c r="HU63" s="105"/>
      <c r="HV63" s="105"/>
      <c r="HW63" s="105"/>
      <c r="HX63" s="105"/>
      <c r="HY63" s="105"/>
      <c r="HZ63" s="105"/>
      <c r="IA63" s="105"/>
      <c r="IB63" s="105"/>
      <c r="IC63" s="105"/>
      <c r="ID63" s="105"/>
      <c r="IE63" s="105"/>
      <c r="IF63" s="105"/>
      <c r="IG63" s="105"/>
      <c r="IH63" s="105"/>
      <c r="II63" s="105"/>
      <c r="IJ63" s="105"/>
      <c r="IK63" s="105"/>
      <c r="IL63" s="105"/>
      <c r="IM63" s="105"/>
      <c r="IN63" s="105"/>
      <c r="IO63" s="105"/>
      <c r="IP63" s="105"/>
      <c r="IQ63" s="105"/>
      <c r="IR63" s="105"/>
      <c r="IS63" s="105"/>
      <c r="IT63" s="105"/>
      <c r="IU63" s="105"/>
      <c r="IV63" s="105"/>
    </row>
    <row r="64" spans="1:256" ht="15.5" x14ac:dyDescent="0.25">
      <c r="A64" s="306"/>
      <c r="B64" s="307"/>
      <c r="C64" s="308"/>
      <c r="D64" s="309"/>
      <c r="E64" s="303"/>
      <c r="F64" s="110"/>
      <c r="G64" s="303"/>
      <c r="H64" s="310"/>
      <c r="I64" s="303"/>
      <c r="J64" s="311"/>
      <c r="K64" s="306"/>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105"/>
      <c r="CN64" s="105"/>
      <c r="CO64" s="105"/>
      <c r="CP64" s="105"/>
      <c r="CQ64" s="105"/>
      <c r="CR64" s="105"/>
      <c r="CS64" s="105"/>
      <c r="CT64" s="105"/>
      <c r="CU64" s="105"/>
      <c r="CV64" s="105"/>
      <c r="CW64" s="105"/>
      <c r="CX64" s="105"/>
      <c r="CY64" s="105"/>
      <c r="CZ64" s="105"/>
      <c r="DA64" s="105"/>
      <c r="DB64" s="105"/>
      <c r="DC64" s="105"/>
      <c r="DD64" s="105"/>
      <c r="DE64" s="105"/>
      <c r="DF64" s="105"/>
      <c r="DG64" s="105"/>
      <c r="DH64" s="105"/>
      <c r="DI64" s="105"/>
      <c r="DJ64" s="105"/>
      <c r="DK64" s="105"/>
      <c r="DL64" s="105"/>
      <c r="DM64" s="105"/>
      <c r="DN64" s="105"/>
      <c r="DO64" s="105"/>
      <c r="DP64" s="105"/>
      <c r="DQ64" s="105"/>
      <c r="DR64" s="105"/>
      <c r="DS64" s="105"/>
      <c r="DT64" s="105"/>
      <c r="DU64" s="105"/>
      <c r="DV64" s="105"/>
      <c r="DW64" s="105"/>
      <c r="DX64" s="105"/>
      <c r="DY64" s="105"/>
      <c r="DZ64" s="105"/>
      <c r="EA64" s="105"/>
      <c r="EB64" s="105"/>
      <c r="EC64" s="105"/>
      <c r="ED64" s="105"/>
      <c r="EE64" s="105"/>
      <c r="EF64" s="105"/>
      <c r="EG64" s="105"/>
      <c r="EH64" s="105"/>
      <c r="EI64" s="105"/>
      <c r="EJ64" s="105"/>
      <c r="EK64" s="105"/>
      <c r="EL64" s="105"/>
      <c r="EM64" s="105"/>
      <c r="EN64" s="105"/>
      <c r="EO64" s="105"/>
      <c r="EP64" s="105"/>
      <c r="EQ64" s="105"/>
      <c r="ER64" s="105"/>
      <c r="ES64" s="105"/>
      <c r="ET64" s="105"/>
      <c r="EU64" s="105"/>
      <c r="EV64" s="105"/>
      <c r="EW64" s="105"/>
      <c r="EX64" s="105"/>
      <c r="EY64" s="105"/>
      <c r="EZ64" s="105"/>
      <c r="FA64" s="105"/>
      <c r="FB64" s="105"/>
      <c r="FC64" s="105"/>
      <c r="FD64" s="105"/>
      <c r="FE64" s="105"/>
      <c r="FF64" s="105"/>
      <c r="FG64" s="105"/>
      <c r="FH64" s="105"/>
      <c r="FI64" s="105"/>
      <c r="FJ64" s="105"/>
      <c r="FK64" s="105"/>
      <c r="FL64" s="105"/>
      <c r="FM64" s="105"/>
      <c r="FN64" s="105"/>
      <c r="FO64" s="105"/>
      <c r="FP64" s="105"/>
      <c r="FQ64" s="105"/>
      <c r="FR64" s="105"/>
      <c r="FS64" s="105"/>
      <c r="FT64" s="105"/>
      <c r="FU64" s="105"/>
      <c r="FV64" s="105"/>
      <c r="FW64" s="105"/>
      <c r="FX64" s="105"/>
      <c r="FY64" s="105"/>
      <c r="FZ64" s="105"/>
      <c r="GA64" s="105"/>
      <c r="GB64" s="105"/>
      <c r="GC64" s="105"/>
      <c r="GD64" s="105"/>
      <c r="GE64" s="105"/>
      <c r="GF64" s="105"/>
      <c r="GG64" s="105"/>
      <c r="GH64" s="105"/>
      <c r="GI64" s="105"/>
      <c r="GJ64" s="105"/>
      <c r="GK64" s="105"/>
      <c r="GL64" s="105"/>
      <c r="GM64" s="105"/>
      <c r="GN64" s="105"/>
      <c r="GO64" s="105"/>
      <c r="GP64" s="105"/>
      <c r="GQ64" s="105"/>
      <c r="GR64" s="105"/>
      <c r="GS64" s="105"/>
      <c r="GT64" s="105"/>
      <c r="GU64" s="105"/>
      <c r="GV64" s="105"/>
      <c r="GW64" s="105"/>
      <c r="GX64" s="105"/>
      <c r="GY64" s="105"/>
      <c r="GZ64" s="105"/>
      <c r="HA64" s="105"/>
      <c r="HB64" s="105"/>
      <c r="HC64" s="105"/>
      <c r="HD64" s="105"/>
      <c r="HE64" s="105"/>
      <c r="HF64" s="105"/>
      <c r="HG64" s="105"/>
      <c r="HH64" s="105"/>
      <c r="HI64" s="105"/>
      <c r="HJ64" s="105"/>
      <c r="HK64" s="105"/>
      <c r="HL64" s="105"/>
      <c r="HM64" s="105"/>
      <c r="HN64" s="105"/>
      <c r="HO64" s="105"/>
      <c r="HP64" s="105"/>
      <c r="HQ64" s="105"/>
      <c r="HR64" s="105"/>
      <c r="HS64" s="105"/>
      <c r="HT64" s="105"/>
      <c r="HU64" s="105"/>
      <c r="HV64" s="105"/>
      <c r="HW64" s="105"/>
      <c r="HX64" s="105"/>
      <c r="HY64" s="105"/>
      <c r="HZ64" s="105"/>
      <c r="IA64" s="105"/>
      <c r="IB64" s="105"/>
      <c r="IC64" s="105"/>
      <c r="ID64" s="105"/>
      <c r="IE64" s="105"/>
      <c r="IF64" s="105"/>
      <c r="IG64" s="105"/>
      <c r="IH64" s="105"/>
      <c r="II64" s="105"/>
      <c r="IJ64" s="105"/>
      <c r="IK64" s="105"/>
      <c r="IL64" s="105"/>
      <c r="IM64" s="105"/>
      <c r="IN64" s="105"/>
      <c r="IO64" s="105"/>
      <c r="IP64" s="105"/>
      <c r="IQ64" s="105"/>
      <c r="IR64" s="105"/>
      <c r="IS64" s="105"/>
      <c r="IT64" s="105"/>
      <c r="IU64" s="105"/>
      <c r="IV64" s="105"/>
    </row>
    <row r="65" spans="1:256" ht="15.5" x14ac:dyDescent="0.25">
      <c r="A65" s="306"/>
      <c r="B65" s="307"/>
      <c r="C65" s="308"/>
      <c r="D65" s="309"/>
      <c r="E65" s="303"/>
      <c r="F65" s="110"/>
      <c r="G65" s="303"/>
      <c r="H65" s="310"/>
      <c r="I65" s="303"/>
      <c r="J65" s="311"/>
      <c r="K65" s="306"/>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5"/>
      <c r="CK65" s="105"/>
      <c r="CL65" s="105"/>
      <c r="CM65" s="105"/>
      <c r="CN65" s="105"/>
      <c r="CO65" s="105"/>
      <c r="CP65" s="105"/>
      <c r="CQ65" s="105"/>
      <c r="CR65" s="105"/>
      <c r="CS65" s="105"/>
      <c r="CT65" s="105"/>
      <c r="CU65" s="105"/>
      <c r="CV65" s="105"/>
      <c r="CW65" s="105"/>
      <c r="CX65" s="105"/>
      <c r="CY65" s="105"/>
      <c r="CZ65" s="105"/>
      <c r="DA65" s="105"/>
      <c r="DB65" s="105"/>
      <c r="DC65" s="105"/>
      <c r="DD65" s="105"/>
      <c r="DE65" s="105"/>
      <c r="DF65" s="105"/>
      <c r="DG65" s="105"/>
      <c r="DH65" s="105"/>
      <c r="DI65" s="105"/>
      <c r="DJ65" s="105"/>
      <c r="DK65" s="105"/>
      <c r="DL65" s="105"/>
      <c r="DM65" s="105"/>
      <c r="DN65" s="105"/>
      <c r="DO65" s="105"/>
      <c r="DP65" s="105"/>
      <c r="DQ65" s="105"/>
      <c r="DR65" s="105"/>
      <c r="DS65" s="105"/>
      <c r="DT65" s="105"/>
      <c r="DU65" s="105"/>
      <c r="DV65" s="105"/>
      <c r="DW65" s="105"/>
      <c r="DX65" s="105"/>
      <c r="DY65" s="105"/>
      <c r="DZ65" s="105"/>
      <c r="EA65" s="105"/>
      <c r="EB65" s="105"/>
      <c r="EC65" s="105"/>
      <c r="ED65" s="105"/>
      <c r="EE65" s="105"/>
      <c r="EF65" s="105"/>
      <c r="EG65" s="105"/>
      <c r="EH65" s="105"/>
      <c r="EI65" s="105"/>
      <c r="EJ65" s="105"/>
      <c r="EK65" s="105"/>
      <c r="EL65" s="105"/>
      <c r="EM65" s="105"/>
      <c r="EN65" s="105"/>
      <c r="EO65" s="105"/>
      <c r="EP65" s="105"/>
      <c r="EQ65" s="105"/>
      <c r="ER65" s="105"/>
      <c r="ES65" s="105"/>
      <c r="ET65" s="105"/>
      <c r="EU65" s="105"/>
      <c r="EV65" s="105"/>
      <c r="EW65" s="105"/>
      <c r="EX65" s="105"/>
      <c r="EY65" s="105"/>
      <c r="EZ65" s="105"/>
      <c r="FA65" s="105"/>
      <c r="FB65" s="105"/>
      <c r="FC65" s="105"/>
      <c r="FD65" s="105"/>
      <c r="FE65" s="105"/>
      <c r="FF65" s="105"/>
      <c r="FG65" s="105"/>
      <c r="FH65" s="105"/>
      <c r="FI65" s="105"/>
      <c r="FJ65" s="105"/>
      <c r="FK65" s="105"/>
      <c r="FL65" s="105"/>
      <c r="FM65" s="105"/>
      <c r="FN65" s="105"/>
      <c r="FO65" s="105"/>
      <c r="FP65" s="105"/>
      <c r="FQ65" s="105"/>
      <c r="FR65" s="105"/>
      <c r="FS65" s="105"/>
      <c r="FT65" s="105"/>
      <c r="FU65" s="105"/>
      <c r="FV65" s="105"/>
      <c r="FW65" s="105"/>
      <c r="FX65" s="105"/>
      <c r="FY65" s="105"/>
      <c r="FZ65" s="105"/>
      <c r="GA65" s="105"/>
      <c r="GB65" s="105"/>
      <c r="GC65" s="105"/>
      <c r="GD65" s="105"/>
      <c r="GE65" s="105"/>
      <c r="GF65" s="105"/>
      <c r="GG65" s="105"/>
      <c r="GH65" s="105"/>
      <c r="GI65" s="105"/>
      <c r="GJ65" s="105"/>
      <c r="GK65" s="105"/>
      <c r="GL65" s="105"/>
      <c r="GM65" s="105"/>
      <c r="GN65" s="105"/>
      <c r="GO65" s="105"/>
      <c r="GP65" s="105"/>
      <c r="GQ65" s="105"/>
      <c r="GR65" s="105"/>
      <c r="GS65" s="105"/>
      <c r="GT65" s="105"/>
      <c r="GU65" s="105"/>
      <c r="GV65" s="105"/>
      <c r="GW65" s="105"/>
      <c r="GX65" s="105"/>
      <c r="GY65" s="105"/>
      <c r="GZ65" s="105"/>
      <c r="HA65" s="105"/>
      <c r="HB65" s="105"/>
      <c r="HC65" s="105"/>
      <c r="HD65" s="105"/>
      <c r="HE65" s="105"/>
      <c r="HF65" s="105"/>
      <c r="HG65" s="105"/>
      <c r="HH65" s="105"/>
      <c r="HI65" s="105"/>
      <c r="HJ65" s="105"/>
      <c r="HK65" s="105"/>
      <c r="HL65" s="105"/>
      <c r="HM65" s="105"/>
      <c r="HN65" s="105"/>
      <c r="HO65" s="105"/>
      <c r="HP65" s="105"/>
      <c r="HQ65" s="105"/>
      <c r="HR65" s="105"/>
      <c r="HS65" s="105"/>
      <c r="HT65" s="105"/>
      <c r="HU65" s="105"/>
      <c r="HV65" s="105"/>
      <c r="HW65" s="105"/>
      <c r="HX65" s="105"/>
      <c r="HY65" s="105"/>
      <c r="HZ65" s="105"/>
      <c r="IA65" s="105"/>
      <c r="IB65" s="105"/>
      <c r="IC65" s="105"/>
      <c r="ID65" s="105"/>
      <c r="IE65" s="105"/>
      <c r="IF65" s="105"/>
      <c r="IG65" s="105"/>
      <c r="IH65" s="105"/>
      <c r="II65" s="105"/>
      <c r="IJ65" s="105"/>
      <c r="IK65" s="105"/>
      <c r="IL65" s="105"/>
      <c r="IM65" s="105"/>
      <c r="IN65" s="105"/>
      <c r="IO65" s="105"/>
      <c r="IP65" s="105"/>
      <c r="IQ65" s="105"/>
      <c r="IR65" s="105"/>
      <c r="IS65" s="105"/>
      <c r="IT65" s="105"/>
      <c r="IU65" s="105"/>
      <c r="IV65" s="105"/>
    </row>
    <row r="66" spans="1:256" ht="15.5" x14ac:dyDescent="0.25">
      <c r="A66" s="306"/>
      <c r="B66" s="307"/>
      <c r="C66" s="308"/>
      <c r="D66" s="309"/>
      <c r="E66" s="303"/>
      <c r="F66" s="110"/>
      <c r="G66" s="303"/>
      <c r="H66" s="310"/>
      <c r="I66" s="303"/>
      <c r="J66" s="311"/>
      <c r="K66" s="306"/>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5"/>
      <c r="CY66" s="105"/>
      <c r="CZ66" s="105"/>
      <c r="DA66" s="105"/>
      <c r="DB66" s="105"/>
      <c r="DC66" s="105"/>
      <c r="DD66" s="105"/>
      <c r="DE66" s="105"/>
      <c r="DF66" s="105"/>
      <c r="DG66" s="105"/>
      <c r="DH66" s="105"/>
      <c r="DI66" s="105"/>
      <c r="DJ66" s="105"/>
      <c r="DK66" s="105"/>
      <c r="DL66" s="105"/>
      <c r="DM66" s="105"/>
      <c r="DN66" s="105"/>
      <c r="DO66" s="105"/>
      <c r="DP66" s="105"/>
      <c r="DQ66" s="105"/>
      <c r="DR66" s="105"/>
      <c r="DS66" s="105"/>
      <c r="DT66" s="105"/>
      <c r="DU66" s="105"/>
      <c r="DV66" s="105"/>
      <c r="DW66" s="105"/>
      <c r="DX66" s="105"/>
      <c r="DY66" s="105"/>
      <c r="DZ66" s="105"/>
      <c r="EA66" s="105"/>
      <c r="EB66" s="105"/>
      <c r="EC66" s="105"/>
      <c r="ED66" s="105"/>
      <c r="EE66" s="105"/>
      <c r="EF66" s="105"/>
      <c r="EG66" s="105"/>
      <c r="EH66" s="105"/>
      <c r="EI66" s="105"/>
      <c r="EJ66" s="105"/>
      <c r="EK66" s="105"/>
      <c r="EL66" s="105"/>
      <c r="EM66" s="105"/>
      <c r="EN66" s="105"/>
      <c r="EO66" s="105"/>
      <c r="EP66" s="105"/>
      <c r="EQ66" s="105"/>
      <c r="ER66" s="105"/>
      <c r="ES66" s="105"/>
      <c r="ET66" s="105"/>
      <c r="EU66" s="105"/>
      <c r="EV66" s="105"/>
      <c r="EW66" s="105"/>
      <c r="EX66" s="105"/>
      <c r="EY66" s="105"/>
      <c r="EZ66" s="105"/>
      <c r="FA66" s="105"/>
      <c r="FB66" s="105"/>
      <c r="FC66" s="105"/>
      <c r="FD66" s="105"/>
      <c r="FE66" s="105"/>
      <c r="FF66" s="105"/>
      <c r="FG66" s="105"/>
      <c r="FH66" s="105"/>
      <c r="FI66" s="105"/>
      <c r="FJ66" s="105"/>
      <c r="FK66" s="105"/>
      <c r="FL66" s="105"/>
      <c r="FM66" s="105"/>
      <c r="FN66" s="105"/>
      <c r="FO66" s="105"/>
      <c r="FP66" s="105"/>
      <c r="FQ66" s="105"/>
      <c r="FR66" s="105"/>
      <c r="FS66" s="105"/>
      <c r="FT66" s="105"/>
      <c r="FU66" s="105"/>
      <c r="FV66" s="105"/>
      <c r="FW66" s="105"/>
      <c r="FX66" s="105"/>
      <c r="FY66" s="105"/>
      <c r="FZ66" s="105"/>
      <c r="GA66" s="105"/>
      <c r="GB66" s="105"/>
      <c r="GC66" s="105"/>
      <c r="GD66" s="105"/>
      <c r="GE66" s="105"/>
      <c r="GF66" s="105"/>
      <c r="GG66" s="105"/>
      <c r="GH66" s="105"/>
      <c r="GI66" s="105"/>
      <c r="GJ66" s="105"/>
      <c r="GK66" s="105"/>
      <c r="GL66" s="105"/>
      <c r="GM66" s="105"/>
      <c r="GN66" s="105"/>
      <c r="GO66" s="105"/>
      <c r="GP66" s="105"/>
      <c r="GQ66" s="105"/>
      <c r="GR66" s="105"/>
      <c r="GS66" s="105"/>
      <c r="GT66" s="105"/>
      <c r="GU66" s="105"/>
      <c r="GV66" s="105"/>
      <c r="GW66" s="105"/>
      <c r="GX66" s="105"/>
      <c r="GY66" s="105"/>
      <c r="GZ66" s="105"/>
      <c r="HA66" s="105"/>
      <c r="HB66" s="105"/>
      <c r="HC66" s="105"/>
      <c r="HD66" s="105"/>
      <c r="HE66" s="105"/>
      <c r="HF66" s="105"/>
      <c r="HG66" s="105"/>
      <c r="HH66" s="105"/>
      <c r="HI66" s="105"/>
      <c r="HJ66" s="105"/>
      <c r="HK66" s="105"/>
      <c r="HL66" s="105"/>
      <c r="HM66" s="105"/>
      <c r="HN66" s="105"/>
      <c r="HO66" s="105"/>
      <c r="HP66" s="105"/>
      <c r="HQ66" s="105"/>
      <c r="HR66" s="105"/>
      <c r="HS66" s="105"/>
      <c r="HT66" s="105"/>
      <c r="HU66" s="105"/>
      <c r="HV66" s="105"/>
      <c r="HW66" s="105"/>
      <c r="HX66" s="105"/>
      <c r="HY66" s="105"/>
      <c r="HZ66" s="105"/>
      <c r="IA66" s="105"/>
      <c r="IB66" s="105"/>
      <c r="IC66" s="105"/>
      <c r="ID66" s="105"/>
      <c r="IE66" s="105"/>
      <c r="IF66" s="105"/>
      <c r="IG66" s="105"/>
      <c r="IH66" s="105"/>
      <c r="II66" s="105"/>
      <c r="IJ66" s="105"/>
      <c r="IK66" s="105"/>
      <c r="IL66" s="105"/>
      <c r="IM66" s="105"/>
      <c r="IN66" s="105"/>
      <c r="IO66" s="105"/>
      <c r="IP66" s="105"/>
      <c r="IQ66" s="105"/>
      <c r="IR66" s="105"/>
      <c r="IS66" s="105"/>
      <c r="IT66" s="105"/>
      <c r="IU66" s="105"/>
      <c r="IV66" s="105"/>
    </row>
    <row r="67" spans="1:256" ht="15.5" x14ac:dyDescent="0.25">
      <c r="A67" s="306"/>
      <c r="B67" s="307"/>
      <c r="C67" s="308"/>
      <c r="D67" s="309"/>
      <c r="E67" s="303"/>
      <c r="F67" s="110"/>
      <c r="G67" s="303"/>
      <c r="H67" s="310"/>
      <c r="I67" s="303"/>
      <c r="J67" s="311"/>
      <c r="K67" s="306"/>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c r="DF67" s="105"/>
      <c r="DG67" s="105"/>
      <c r="DH67" s="105"/>
      <c r="DI67" s="105"/>
      <c r="DJ67" s="105"/>
      <c r="DK67" s="105"/>
      <c r="DL67" s="105"/>
      <c r="DM67" s="105"/>
      <c r="DN67" s="105"/>
      <c r="DO67" s="105"/>
      <c r="DP67" s="105"/>
      <c r="DQ67" s="105"/>
      <c r="DR67" s="105"/>
      <c r="DS67" s="105"/>
      <c r="DT67" s="105"/>
      <c r="DU67" s="105"/>
      <c r="DV67" s="105"/>
      <c r="DW67" s="105"/>
      <c r="DX67" s="105"/>
      <c r="DY67" s="105"/>
      <c r="DZ67" s="105"/>
      <c r="EA67" s="105"/>
      <c r="EB67" s="105"/>
      <c r="EC67" s="105"/>
      <c r="ED67" s="105"/>
      <c r="EE67" s="105"/>
      <c r="EF67" s="105"/>
      <c r="EG67" s="105"/>
      <c r="EH67" s="105"/>
      <c r="EI67" s="105"/>
      <c r="EJ67" s="105"/>
      <c r="EK67" s="105"/>
      <c r="EL67" s="105"/>
      <c r="EM67" s="105"/>
      <c r="EN67" s="105"/>
      <c r="EO67" s="105"/>
      <c r="EP67" s="105"/>
      <c r="EQ67" s="105"/>
      <c r="ER67" s="105"/>
      <c r="ES67" s="105"/>
      <c r="ET67" s="105"/>
      <c r="EU67" s="105"/>
      <c r="EV67" s="105"/>
      <c r="EW67" s="105"/>
      <c r="EX67" s="105"/>
      <c r="EY67" s="105"/>
      <c r="EZ67" s="105"/>
      <c r="FA67" s="105"/>
      <c r="FB67" s="105"/>
      <c r="FC67" s="105"/>
      <c r="FD67" s="105"/>
      <c r="FE67" s="105"/>
      <c r="FF67" s="105"/>
      <c r="FG67" s="105"/>
      <c r="FH67" s="105"/>
      <c r="FI67" s="105"/>
      <c r="FJ67" s="105"/>
      <c r="FK67" s="105"/>
      <c r="FL67" s="105"/>
      <c r="FM67" s="105"/>
      <c r="FN67" s="105"/>
      <c r="FO67" s="105"/>
      <c r="FP67" s="105"/>
      <c r="FQ67" s="105"/>
      <c r="FR67" s="105"/>
      <c r="FS67" s="105"/>
      <c r="FT67" s="105"/>
      <c r="FU67" s="105"/>
      <c r="FV67" s="105"/>
      <c r="FW67" s="105"/>
      <c r="FX67" s="105"/>
      <c r="FY67" s="105"/>
      <c r="FZ67" s="105"/>
      <c r="GA67" s="105"/>
      <c r="GB67" s="105"/>
      <c r="GC67" s="105"/>
      <c r="GD67" s="105"/>
      <c r="GE67" s="105"/>
      <c r="GF67" s="105"/>
      <c r="GG67" s="105"/>
      <c r="GH67" s="105"/>
      <c r="GI67" s="105"/>
      <c r="GJ67" s="105"/>
      <c r="GK67" s="105"/>
      <c r="GL67" s="105"/>
      <c r="GM67" s="105"/>
      <c r="GN67" s="105"/>
      <c r="GO67" s="105"/>
      <c r="GP67" s="105"/>
      <c r="GQ67" s="105"/>
      <c r="GR67" s="105"/>
      <c r="GS67" s="105"/>
      <c r="GT67" s="105"/>
      <c r="GU67" s="105"/>
      <c r="GV67" s="105"/>
      <c r="GW67" s="105"/>
      <c r="GX67" s="105"/>
      <c r="GY67" s="105"/>
      <c r="GZ67" s="105"/>
      <c r="HA67" s="105"/>
      <c r="HB67" s="105"/>
      <c r="HC67" s="105"/>
      <c r="HD67" s="105"/>
      <c r="HE67" s="105"/>
      <c r="HF67" s="105"/>
      <c r="HG67" s="105"/>
      <c r="HH67" s="105"/>
      <c r="HI67" s="105"/>
      <c r="HJ67" s="105"/>
      <c r="HK67" s="105"/>
      <c r="HL67" s="105"/>
      <c r="HM67" s="105"/>
      <c r="HN67" s="105"/>
      <c r="HO67" s="105"/>
      <c r="HP67" s="105"/>
      <c r="HQ67" s="105"/>
      <c r="HR67" s="105"/>
      <c r="HS67" s="105"/>
      <c r="HT67" s="105"/>
      <c r="HU67" s="105"/>
      <c r="HV67" s="105"/>
      <c r="HW67" s="105"/>
      <c r="HX67" s="105"/>
      <c r="HY67" s="105"/>
      <c r="HZ67" s="105"/>
      <c r="IA67" s="105"/>
      <c r="IB67" s="105"/>
      <c r="IC67" s="105"/>
      <c r="ID67" s="105"/>
      <c r="IE67" s="105"/>
      <c r="IF67" s="105"/>
      <c r="IG67" s="105"/>
      <c r="IH67" s="105"/>
      <c r="II67" s="105"/>
      <c r="IJ67" s="105"/>
      <c r="IK67" s="105"/>
      <c r="IL67" s="105"/>
      <c r="IM67" s="105"/>
      <c r="IN67" s="105"/>
      <c r="IO67" s="105"/>
      <c r="IP67" s="105"/>
      <c r="IQ67" s="105"/>
      <c r="IR67" s="105"/>
      <c r="IS67" s="105"/>
      <c r="IT67" s="105"/>
      <c r="IU67" s="105"/>
      <c r="IV67" s="105"/>
    </row>
    <row r="68" spans="1:256" ht="15.5" x14ac:dyDescent="0.25">
      <c r="A68" s="306"/>
      <c r="B68" s="307"/>
      <c r="C68" s="308"/>
      <c r="D68" s="309"/>
      <c r="E68" s="303"/>
      <c r="F68" s="110"/>
      <c r="G68" s="303"/>
      <c r="H68" s="310"/>
      <c r="I68" s="303"/>
      <c r="J68" s="311"/>
      <c r="K68" s="306"/>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105"/>
      <c r="DH68" s="105"/>
      <c r="DI68" s="105"/>
      <c r="DJ68" s="105"/>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105"/>
      <c r="FJ68" s="105"/>
      <c r="FK68" s="105"/>
      <c r="FL68" s="105"/>
      <c r="FM68" s="105"/>
      <c r="FN68" s="105"/>
      <c r="FO68" s="105"/>
      <c r="FP68" s="105"/>
      <c r="FQ68" s="105"/>
      <c r="FR68" s="105"/>
      <c r="FS68" s="105"/>
      <c r="FT68" s="105"/>
      <c r="FU68" s="105"/>
      <c r="FV68" s="105"/>
      <c r="FW68" s="105"/>
      <c r="FX68" s="105"/>
      <c r="FY68" s="105"/>
      <c r="FZ68" s="105"/>
      <c r="GA68" s="105"/>
      <c r="GB68" s="105"/>
      <c r="GC68" s="105"/>
      <c r="GD68" s="105"/>
      <c r="GE68" s="105"/>
      <c r="GF68" s="105"/>
      <c r="GG68" s="105"/>
      <c r="GH68" s="105"/>
      <c r="GI68" s="105"/>
      <c r="GJ68" s="105"/>
      <c r="GK68" s="105"/>
      <c r="GL68" s="105"/>
      <c r="GM68" s="105"/>
      <c r="GN68" s="105"/>
      <c r="GO68" s="105"/>
      <c r="GP68" s="105"/>
      <c r="GQ68" s="105"/>
      <c r="GR68" s="105"/>
      <c r="GS68" s="105"/>
      <c r="GT68" s="105"/>
      <c r="GU68" s="105"/>
      <c r="GV68" s="105"/>
      <c r="GW68" s="105"/>
      <c r="GX68" s="105"/>
      <c r="GY68" s="105"/>
      <c r="GZ68" s="105"/>
      <c r="HA68" s="105"/>
      <c r="HB68" s="105"/>
      <c r="HC68" s="105"/>
      <c r="HD68" s="105"/>
      <c r="HE68" s="105"/>
      <c r="HF68" s="105"/>
      <c r="HG68" s="105"/>
      <c r="HH68" s="105"/>
      <c r="HI68" s="105"/>
      <c r="HJ68" s="105"/>
      <c r="HK68" s="105"/>
      <c r="HL68" s="105"/>
      <c r="HM68" s="105"/>
      <c r="HN68" s="105"/>
      <c r="HO68" s="105"/>
      <c r="HP68" s="105"/>
      <c r="HQ68" s="105"/>
      <c r="HR68" s="105"/>
      <c r="HS68" s="105"/>
      <c r="HT68" s="105"/>
      <c r="HU68" s="105"/>
      <c r="HV68" s="105"/>
      <c r="HW68" s="105"/>
      <c r="HX68" s="105"/>
      <c r="HY68" s="105"/>
      <c r="HZ68" s="105"/>
      <c r="IA68" s="105"/>
      <c r="IB68" s="105"/>
      <c r="IC68" s="105"/>
      <c r="ID68" s="105"/>
      <c r="IE68" s="105"/>
      <c r="IF68" s="105"/>
      <c r="IG68" s="105"/>
      <c r="IH68" s="105"/>
      <c r="II68" s="105"/>
      <c r="IJ68" s="105"/>
      <c r="IK68" s="105"/>
      <c r="IL68" s="105"/>
      <c r="IM68" s="105"/>
      <c r="IN68" s="105"/>
      <c r="IO68" s="105"/>
      <c r="IP68" s="105"/>
      <c r="IQ68" s="105"/>
      <c r="IR68" s="105"/>
      <c r="IS68" s="105"/>
      <c r="IT68" s="105"/>
      <c r="IU68" s="105"/>
      <c r="IV68" s="105"/>
    </row>
    <row r="69" spans="1:256" ht="15.5" x14ac:dyDescent="0.25">
      <c r="A69" s="306"/>
      <c r="B69" s="307"/>
      <c r="C69" s="308"/>
      <c r="D69" s="309"/>
      <c r="E69" s="303"/>
      <c r="F69" s="110"/>
      <c r="G69" s="303"/>
      <c r="H69" s="310"/>
      <c r="I69" s="303"/>
      <c r="J69" s="311"/>
      <c r="K69" s="306"/>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c r="CS69" s="105"/>
      <c r="CT69" s="105"/>
      <c r="CU69" s="105"/>
      <c r="CV69" s="105"/>
      <c r="CW69" s="105"/>
      <c r="CX69" s="105"/>
      <c r="CY69" s="105"/>
      <c r="CZ69" s="105"/>
      <c r="DA69" s="105"/>
      <c r="DB69" s="105"/>
      <c r="DC69" s="105"/>
      <c r="DD69" s="105"/>
      <c r="DE69" s="105"/>
      <c r="DF69" s="105"/>
      <c r="DG69" s="105"/>
      <c r="DH69" s="105"/>
      <c r="DI69" s="105"/>
      <c r="DJ69" s="105"/>
      <c r="DK69" s="105"/>
      <c r="DL69" s="105"/>
      <c r="DM69" s="105"/>
      <c r="DN69" s="105"/>
      <c r="DO69" s="105"/>
      <c r="DP69" s="105"/>
      <c r="DQ69" s="105"/>
      <c r="DR69" s="105"/>
      <c r="DS69" s="105"/>
      <c r="DT69" s="105"/>
      <c r="DU69" s="105"/>
      <c r="DV69" s="105"/>
      <c r="DW69" s="105"/>
      <c r="DX69" s="105"/>
      <c r="DY69" s="105"/>
      <c r="DZ69" s="105"/>
      <c r="EA69" s="105"/>
      <c r="EB69" s="105"/>
      <c r="EC69" s="105"/>
      <c r="ED69" s="105"/>
      <c r="EE69" s="105"/>
      <c r="EF69" s="105"/>
      <c r="EG69" s="105"/>
      <c r="EH69" s="105"/>
      <c r="EI69" s="105"/>
      <c r="EJ69" s="105"/>
      <c r="EK69" s="105"/>
      <c r="EL69" s="105"/>
      <c r="EM69" s="105"/>
      <c r="EN69" s="105"/>
      <c r="EO69" s="105"/>
      <c r="EP69" s="105"/>
      <c r="EQ69" s="105"/>
      <c r="ER69" s="105"/>
      <c r="ES69" s="105"/>
      <c r="ET69" s="105"/>
      <c r="EU69" s="105"/>
      <c r="EV69" s="105"/>
      <c r="EW69" s="105"/>
      <c r="EX69" s="105"/>
      <c r="EY69" s="105"/>
      <c r="EZ69" s="105"/>
      <c r="FA69" s="105"/>
      <c r="FB69" s="105"/>
      <c r="FC69" s="105"/>
      <c r="FD69" s="105"/>
      <c r="FE69" s="105"/>
      <c r="FF69" s="105"/>
      <c r="FG69" s="105"/>
      <c r="FH69" s="105"/>
      <c r="FI69" s="105"/>
      <c r="FJ69" s="105"/>
      <c r="FK69" s="105"/>
      <c r="FL69" s="105"/>
      <c r="FM69" s="105"/>
      <c r="FN69" s="105"/>
      <c r="FO69" s="105"/>
      <c r="FP69" s="105"/>
      <c r="FQ69" s="105"/>
      <c r="FR69" s="105"/>
      <c r="FS69" s="105"/>
      <c r="FT69" s="105"/>
      <c r="FU69" s="105"/>
      <c r="FV69" s="105"/>
      <c r="FW69" s="105"/>
      <c r="FX69" s="105"/>
      <c r="FY69" s="105"/>
      <c r="FZ69" s="105"/>
      <c r="GA69" s="105"/>
      <c r="GB69" s="105"/>
      <c r="GC69" s="105"/>
      <c r="GD69" s="105"/>
      <c r="GE69" s="105"/>
      <c r="GF69" s="105"/>
      <c r="GG69" s="105"/>
      <c r="GH69" s="105"/>
      <c r="GI69" s="105"/>
      <c r="GJ69" s="105"/>
      <c r="GK69" s="105"/>
      <c r="GL69" s="105"/>
      <c r="GM69" s="105"/>
      <c r="GN69" s="105"/>
      <c r="GO69" s="105"/>
      <c r="GP69" s="105"/>
      <c r="GQ69" s="105"/>
      <c r="GR69" s="105"/>
      <c r="GS69" s="105"/>
      <c r="GT69" s="105"/>
      <c r="GU69" s="105"/>
      <c r="GV69" s="105"/>
      <c r="GW69" s="105"/>
      <c r="GX69" s="105"/>
      <c r="GY69" s="105"/>
      <c r="GZ69" s="105"/>
      <c r="HA69" s="105"/>
      <c r="HB69" s="105"/>
      <c r="HC69" s="105"/>
      <c r="HD69" s="105"/>
      <c r="HE69" s="105"/>
      <c r="HF69" s="105"/>
      <c r="HG69" s="105"/>
      <c r="HH69" s="105"/>
      <c r="HI69" s="105"/>
      <c r="HJ69" s="105"/>
      <c r="HK69" s="105"/>
      <c r="HL69" s="105"/>
      <c r="HM69" s="105"/>
      <c r="HN69" s="105"/>
      <c r="HO69" s="105"/>
      <c r="HP69" s="105"/>
      <c r="HQ69" s="105"/>
      <c r="HR69" s="105"/>
      <c r="HS69" s="105"/>
      <c r="HT69" s="105"/>
      <c r="HU69" s="105"/>
      <c r="HV69" s="105"/>
      <c r="HW69" s="105"/>
      <c r="HX69" s="105"/>
      <c r="HY69" s="105"/>
      <c r="HZ69" s="105"/>
      <c r="IA69" s="105"/>
      <c r="IB69" s="105"/>
      <c r="IC69" s="105"/>
      <c r="ID69" s="105"/>
      <c r="IE69" s="105"/>
      <c r="IF69" s="105"/>
      <c r="IG69" s="105"/>
      <c r="IH69" s="105"/>
      <c r="II69" s="105"/>
      <c r="IJ69" s="105"/>
      <c r="IK69" s="105"/>
      <c r="IL69" s="105"/>
      <c r="IM69" s="105"/>
      <c r="IN69" s="105"/>
      <c r="IO69" s="105"/>
      <c r="IP69" s="105"/>
      <c r="IQ69" s="105"/>
      <c r="IR69" s="105"/>
      <c r="IS69" s="105"/>
      <c r="IT69" s="105"/>
      <c r="IU69" s="105"/>
      <c r="IV69" s="105"/>
    </row>
    <row r="70" spans="1:256" ht="15.5" x14ac:dyDescent="0.25">
      <c r="A70" s="306"/>
      <c r="B70" s="307"/>
      <c r="C70" s="308"/>
      <c r="D70" s="309"/>
      <c r="E70" s="303"/>
      <c r="F70" s="110"/>
      <c r="G70" s="303"/>
      <c r="H70" s="310"/>
      <c r="I70" s="303"/>
      <c r="J70" s="311"/>
      <c r="K70" s="306"/>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5"/>
      <c r="FX70" s="105"/>
      <c r="FY70" s="105"/>
      <c r="FZ70" s="105"/>
      <c r="GA70" s="105"/>
      <c r="GB70" s="105"/>
      <c r="GC70" s="105"/>
      <c r="GD70" s="105"/>
      <c r="GE70" s="105"/>
      <c r="GF70" s="105"/>
      <c r="GG70" s="105"/>
      <c r="GH70" s="105"/>
      <c r="GI70" s="105"/>
      <c r="GJ70" s="105"/>
      <c r="GK70" s="105"/>
      <c r="GL70" s="105"/>
      <c r="GM70" s="105"/>
      <c r="GN70" s="105"/>
      <c r="GO70" s="105"/>
      <c r="GP70" s="105"/>
      <c r="GQ70" s="105"/>
      <c r="GR70" s="105"/>
      <c r="GS70" s="105"/>
      <c r="GT70" s="105"/>
      <c r="GU70" s="105"/>
      <c r="GV70" s="105"/>
      <c r="GW70" s="105"/>
      <c r="GX70" s="105"/>
      <c r="GY70" s="105"/>
      <c r="GZ70" s="105"/>
      <c r="HA70" s="105"/>
      <c r="HB70" s="105"/>
      <c r="HC70" s="105"/>
      <c r="HD70" s="105"/>
      <c r="HE70" s="105"/>
      <c r="HF70" s="105"/>
      <c r="HG70" s="105"/>
      <c r="HH70" s="105"/>
      <c r="HI70" s="105"/>
      <c r="HJ70" s="105"/>
      <c r="HK70" s="105"/>
      <c r="HL70" s="105"/>
      <c r="HM70" s="105"/>
      <c r="HN70" s="105"/>
      <c r="HO70" s="105"/>
      <c r="HP70" s="105"/>
      <c r="HQ70" s="105"/>
      <c r="HR70" s="105"/>
      <c r="HS70" s="105"/>
      <c r="HT70" s="105"/>
      <c r="HU70" s="105"/>
      <c r="HV70" s="105"/>
      <c r="HW70" s="105"/>
      <c r="HX70" s="105"/>
      <c r="HY70" s="105"/>
      <c r="HZ70" s="105"/>
      <c r="IA70" s="105"/>
      <c r="IB70" s="105"/>
      <c r="IC70" s="105"/>
      <c r="ID70" s="105"/>
      <c r="IE70" s="105"/>
      <c r="IF70" s="105"/>
      <c r="IG70" s="105"/>
      <c r="IH70" s="105"/>
      <c r="II70" s="105"/>
      <c r="IJ70" s="105"/>
      <c r="IK70" s="105"/>
      <c r="IL70" s="105"/>
      <c r="IM70" s="105"/>
      <c r="IN70" s="105"/>
      <c r="IO70" s="105"/>
      <c r="IP70" s="105"/>
      <c r="IQ70" s="105"/>
      <c r="IR70" s="105"/>
      <c r="IS70" s="105"/>
      <c r="IT70" s="105"/>
      <c r="IU70" s="105"/>
      <c r="IV70" s="105"/>
    </row>
    <row r="71" spans="1:256" ht="15.5" x14ac:dyDescent="0.25">
      <c r="A71" s="306"/>
      <c r="B71" s="307"/>
      <c r="C71" s="308"/>
      <c r="D71" s="309"/>
      <c r="E71" s="303"/>
      <c r="F71" s="110"/>
      <c r="G71" s="303"/>
      <c r="H71" s="310"/>
      <c r="I71" s="303"/>
      <c r="J71" s="311"/>
      <c r="K71" s="306"/>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c r="FH71" s="105"/>
      <c r="FI71" s="105"/>
      <c r="FJ71" s="105"/>
      <c r="FK71" s="105"/>
      <c r="FL71" s="105"/>
      <c r="FM71" s="105"/>
      <c r="FN71" s="105"/>
      <c r="FO71" s="105"/>
      <c r="FP71" s="105"/>
      <c r="FQ71" s="105"/>
      <c r="FR71" s="105"/>
      <c r="FS71" s="105"/>
      <c r="FT71" s="105"/>
      <c r="FU71" s="105"/>
      <c r="FV71" s="105"/>
      <c r="FW71" s="105"/>
      <c r="FX71" s="105"/>
      <c r="FY71" s="105"/>
      <c r="FZ71" s="105"/>
      <c r="GA71" s="105"/>
      <c r="GB71" s="105"/>
      <c r="GC71" s="105"/>
      <c r="GD71" s="105"/>
      <c r="GE71" s="105"/>
      <c r="GF71" s="105"/>
      <c r="GG71" s="105"/>
      <c r="GH71" s="105"/>
      <c r="GI71" s="105"/>
      <c r="GJ71" s="105"/>
      <c r="GK71" s="105"/>
      <c r="GL71" s="105"/>
      <c r="GM71" s="105"/>
      <c r="GN71" s="105"/>
      <c r="GO71" s="105"/>
      <c r="GP71" s="105"/>
      <c r="GQ71" s="105"/>
      <c r="GR71" s="105"/>
      <c r="GS71" s="105"/>
      <c r="GT71" s="105"/>
      <c r="GU71" s="105"/>
      <c r="GV71" s="105"/>
      <c r="GW71" s="105"/>
      <c r="GX71" s="105"/>
      <c r="GY71" s="105"/>
      <c r="GZ71" s="105"/>
      <c r="HA71" s="105"/>
      <c r="HB71" s="105"/>
      <c r="HC71" s="105"/>
      <c r="HD71" s="105"/>
      <c r="HE71" s="105"/>
      <c r="HF71" s="105"/>
      <c r="HG71" s="105"/>
      <c r="HH71" s="105"/>
      <c r="HI71" s="105"/>
      <c r="HJ71" s="105"/>
      <c r="HK71" s="105"/>
      <c r="HL71" s="105"/>
      <c r="HM71" s="105"/>
      <c r="HN71" s="105"/>
      <c r="HO71" s="105"/>
      <c r="HP71" s="105"/>
      <c r="HQ71" s="105"/>
      <c r="HR71" s="105"/>
      <c r="HS71" s="105"/>
      <c r="HT71" s="105"/>
      <c r="HU71" s="105"/>
      <c r="HV71" s="105"/>
      <c r="HW71" s="105"/>
      <c r="HX71" s="105"/>
      <c r="HY71" s="105"/>
      <c r="HZ71" s="105"/>
      <c r="IA71" s="105"/>
      <c r="IB71" s="105"/>
      <c r="IC71" s="105"/>
      <c r="ID71" s="105"/>
      <c r="IE71" s="105"/>
      <c r="IF71" s="105"/>
      <c r="IG71" s="105"/>
      <c r="IH71" s="105"/>
      <c r="II71" s="105"/>
      <c r="IJ71" s="105"/>
      <c r="IK71" s="105"/>
      <c r="IL71" s="105"/>
      <c r="IM71" s="105"/>
      <c r="IN71" s="105"/>
      <c r="IO71" s="105"/>
      <c r="IP71" s="105"/>
      <c r="IQ71" s="105"/>
      <c r="IR71" s="105"/>
      <c r="IS71" s="105"/>
      <c r="IT71" s="105"/>
      <c r="IU71" s="105"/>
      <c r="IV71" s="105"/>
    </row>
    <row r="72" spans="1:256" ht="15.5" x14ac:dyDescent="0.25">
      <c r="A72" s="306"/>
      <c r="B72" s="307"/>
      <c r="C72" s="308"/>
      <c r="D72" s="309"/>
      <c r="E72" s="303"/>
      <c r="F72" s="110"/>
      <c r="G72" s="303"/>
      <c r="H72" s="310"/>
      <c r="I72" s="303"/>
      <c r="J72" s="311"/>
      <c r="K72" s="306"/>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c r="DF72" s="105"/>
      <c r="DG72" s="105"/>
      <c r="DH72" s="105"/>
      <c r="DI72" s="105"/>
      <c r="DJ72" s="105"/>
      <c r="DK72" s="105"/>
      <c r="DL72" s="105"/>
      <c r="DM72" s="105"/>
      <c r="DN72" s="105"/>
      <c r="DO72" s="105"/>
      <c r="DP72" s="105"/>
      <c r="DQ72" s="105"/>
      <c r="DR72" s="105"/>
      <c r="DS72" s="105"/>
      <c r="DT72" s="105"/>
      <c r="DU72" s="105"/>
      <c r="DV72" s="105"/>
      <c r="DW72" s="105"/>
      <c r="DX72" s="105"/>
      <c r="DY72" s="105"/>
      <c r="DZ72" s="105"/>
      <c r="EA72" s="105"/>
      <c r="EB72" s="105"/>
      <c r="EC72" s="105"/>
      <c r="ED72" s="105"/>
      <c r="EE72" s="105"/>
      <c r="EF72" s="105"/>
      <c r="EG72" s="105"/>
      <c r="EH72" s="105"/>
      <c r="EI72" s="105"/>
      <c r="EJ72" s="105"/>
      <c r="EK72" s="105"/>
      <c r="EL72" s="105"/>
      <c r="EM72" s="105"/>
      <c r="EN72" s="105"/>
      <c r="EO72" s="105"/>
      <c r="EP72" s="105"/>
      <c r="EQ72" s="105"/>
      <c r="ER72" s="105"/>
      <c r="ES72" s="105"/>
      <c r="ET72" s="105"/>
      <c r="EU72" s="105"/>
      <c r="EV72" s="105"/>
      <c r="EW72" s="105"/>
      <c r="EX72" s="105"/>
      <c r="EY72" s="105"/>
      <c r="EZ72" s="105"/>
      <c r="FA72" s="105"/>
      <c r="FB72" s="105"/>
      <c r="FC72" s="105"/>
      <c r="FD72" s="105"/>
      <c r="FE72" s="105"/>
      <c r="FF72" s="105"/>
      <c r="FG72" s="105"/>
      <c r="FH72" s="105"/>
      <c r="FI72" s="105"/>
      <c r="FJ72" s="105"/>
      <c r="FK72" s="105"/>
      <c r="FL72" s="105"/>
      <c r="FM72" s="105"/>
      <c r="FN72" s="105"/>
      <c r="FO72" s="105"/>
      <c r="FP72" s="105"/>
      <c r="FQ72" s="105"/>
      <c r="FR72" s="105"/>
      <c r="FS72" s="105"/>
      <c r="FT72" s="105"/>
      <c r="FU72" s="105"/>
      <c r="FV72" s="105"/>
      <c r="FW72" s="105"/>
      <c r="FX72" s="105"/>
      <c r="FY72" s="105"/>
      <c r="FZ72" s="105"/>
      <c r="GA72" s="105"/>
      <c r="GB72" s="105"/>
      <c r="GC72" s="105"/>
      <c r="GD72" s="105"/>
      <c r="GE72" s="105"/>
      <c r="GF72" s="105"/>
      <c r="GG72" s="105"/>
      <c r="GH72" s="105"/>
      <c r="GI72" s="105"/>
      <c r="GJ72" s="105"/>
      <c r="GK72" s="105"/>
      <c r="GL72" s="105"/>
      <c r="GM72" s="105"/>
      <c r="GN72" s="105"/>
      <c r="GO72" s="105"/>
      <c r="GP72" s="105"/>
      <c r="GQ72" s="105"/>
      <c r="GR72" s="105"/>
      <c r="GS72" s="105"/>
      <c r="GT72" s="105"/>
      <c r="GU72" s="105"/>
      <c r="GV72" s="105"/>
      <c r="GW72" s="105"/>
      <c r="GX72" s="105"/>
      <c r="GY72" s="105"/>
      <c r="GZ72" s="105"/>
      <c r="HA72" s="105"/>
      <c r="HB72" s="105"/>
      <c r="HC72" s="105"/>
      <c r="HD72" s="105"/>
      <c r="HE72" s="105"/>
      <c r="HF72" s="105"/>
      <c r="HG72" s="105"/>
      <c r="HH72" s="105"/>
      <c r="HI72" s="105"/>
      <c r="HJ72" s="105"/>
      <c r="HK72" s="105"/>
      <c r="HL72" s="105"/>
      <c r="HM72" s="105"/>
      <c r="HN72" s="105"/>
      <c r="HO72" s="105"/>
      <c r="HP72" s="105"/>
      <c r="HQ72" s="105"/>
      <c r="HR72" s="105"/>
      <c r="HS72" s="105"/>
      <c r="HT72" s="105"/>
      <c r="HU72" s="105"/>
      <c r="HV72" s="105"/>
      <c r="HW72" s="105"/>
      <c r="HX72" s="105"/>
      <c r="HY72" s="105"/>
      <c r="HZ72" s="105"/>
      <c r="IA72" s="105"/>
      <c r="IB72" s="105"/>
      <c r="IC72" s="105"/>
      <c r="ID72" s="105"/>
      <c r="IE72" s="105"/>
      <c r="IF72" s="105"/>
      <c r="IG72" s="105"/>
      <c r="IH72" s="105"/>
      <c r="II72" s="105"/>
      <c r="IJ72" s="105"/>
      <c r="IK72" s="105"/>
      <c r="IL72" s="105"/>
      <c r="IM72" s="105"/>
      <c r="IN72" s="105"/>
      <c r="IO72" s="105"/>
      <c r="IP72" s="105"/>
      <c r="IQ72" s="105"/>
      <c r="IR72" s="105"/>
      <c r="IS72" s="105"/>
      <c r="IT72" s="105"/>
      <c r="IU72" s="105"/>
      <c r="IV72" s="105"/>
    </row>
    <row r="73" spans="1:256" ht="15.5" x14ac:dyDescent="0.25">
      <c r="A73" s="306"/>
      <c r="B73" s="307"/>
      <c r="C73" s="308"/>
      <c r="D73" s="309"/>
      <c r="E73" s="303"/>
      <c r="F73" s="110"/>
      <c r="G73" s="303"/>
      <c r="H73" s="310"/>
      <c r="I73" s="303"/>
      <c r="J73" s="311"/>
      <c r="K73" s="306"/>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05"/>
      <c r="EB73" s="105"/>
      <c r="EC73" s="105"/>
      <c r="ED73" s="105"/>
      <c r="EE73" s="105"/>
      <c r="EF73" s="105"/>
      <c r="EG73" s="105"/>
      <c r="EH73" s="105"/>
      <c r="EI73" s="105"/>
      <c r="EJ73" s="105"/>
      <c r="EK73" s="105"/>
      <c r="EL73" s="105"/>
      <c r="EM73" s="105"/>
      <c r="EN73" s="105"/>
      <c r="EO73" s="105"/>
      <c r="EP73" s="105"/>
      <c r="EQ73" s="105"/>
      <c r="ER73" s="105"/>
      <c r="ES73" s="105"/>
      <c r="ET73" s="105"/>
      <c r="EU73" s="105"/>
      <c r="EV73" s="105"/>
      <c r="EW73" s="105"/>
      <c r="EX73" s="105"/>
      <c r="EY73" s="105"/>
      <c r="EZ73" s="105"/>
      <c r="FA73" s="105"/>
      <c r="FB73" s="105"/>
      <c r="FC73" s="105"/>
      <c r="FD73" s="105"/>
      <c r="FE73" s="105"/>
      <c r="FF73" s="105"/>
      <c r="FG73" s="105"/>
      <c r="FH73" s="105"/>
      <c r="FI73" s="105"/>
      <c r="FJ73" s="105"/>
      <c r="FK73" s="105"/>
      <c r="FL73" s="105"/>
      <c r="FM73" s="105"/>
      <c r="FN73" s="105"/>
      <c r="FO73" s="105"/>
      <c r="FP73" s="105"/>
      <c r="FQ73" s="105"/>
      <c r="FR73" s="105"/>
      <c r="FS73" s="105"/>
      <c r="FT73" s="105"/>
      <c r="FU73" s="105"/>
      <c r="FV73" s="105"/>
      <c r="FW73" s="105"/>
      <c r="FX73" s="105"/>
      <c r="FY73" s="105"/>
      <c r="FZ73" s="105"/>
      <c r="GA73" s="105"/>
      <c r="GB73" s="105"/>
      <c r="GC73" s="105"/>
      <c r="GD73" s="105"/>
      <c r="GE73" s="105"/>
      <c r="GF73" s="105"/>
      <c r="GG73" s="105"/>
      <c r="GH73" s="105"/>
      <c r="GI73" s="105"/>
      <c r="GJ73" s="105"/>
      <c r="GK73" s="105"/>
      <c r="GL73" s="105"/>
      <c r="GM73" s="105"/>
      <c r="GN73" s="105"/>
      <c r="GO73" s="105"/>
      <c r="GP73" s="105"/>
      <c r="GQ73" s="105"/>
      <c r="GR73" s="105"/>
      <c r="GS73" s="105"/>
      <c r="GT73" s="105"/>
      <c r="GU73" s="105"/>
      <c r="GV73" s="105"/>
      <c r="GW73" s="105"/>
      <c r="GX73" s="105"/>
      <c r="GY73" s="105"/>
      <c r="GZ73" s="105"/>
      <c r="HA73" s="105"/>
      <c r="HB73" s="105"/>
      <c r="HC73" s="105"/>
      <c r="HD73" s="105"/>
      <c r="HE73" s="105"/>
      <c r="HF73" s="105"/>
      <c r="HG73" s="105"/>
      <c r="HH73" s="105"/>
      <c r="HI73" s="105"/>
      <c r="HJ73" s="105"/>
      <c r="HK73" s="105"/>
      <c r="HL73" s="105"/>
      <c r="HM73" s="105"/>
      <c r="HN73" s="105"/>
      <c r="HO73" s="105"/>
      <c r="HP73" s="105"/>
      <c r="HQ73" s="105"/>
      <c r="HR73" s="105"/>
      <c r="HS73" s="105"/>
      <c r="HT73" s="105"/>
      <c r="HU73" s="105"/>
      <c r="HV73" s="105"/>
      <c r="HW73" s="105"/>
      <c r="HX73" s="105"/>
      <c r="HY73" s="105"/>
      <c r="HZ73" s="105"/>
      <c r="IA73" s="105"/>
      <c r="IB73" s="105"/>
      <c r="IC73" s="105"/>
      <c r="ID73" s="105"/>
      <c r="IE73" s="105"/>
      <c r="IF73" s="105"/>
      <c r="IG73" s="105"/>
      <c r="IH73" s="105"/>
      <c r="II73" s="105"/>
      <c r="IJ73" s="105"/>
      <c r="IK73" s="105"/>
      <c r="IL73" s="105"/>
      <c r="IM73" s="105"/>
      <c r="IN73" s="105"/>
      <c r="IO73" s="105"/>
      <c r="IP73" s="105"/>
      <c r="IQ73" s="105"/>
      <c r="IR73" s="105"/>
      <c r="IS73" s="105"/>
      <c r="IT73" s="105"/>
      <c r="IU73" s="105"/>
      <c r="IV73" s="105"/>
    </row>
    <row r="74" spans="1:256" ht="15.5" x14ac:dyDescent="0.25">
      <c r="A74" s="306"/>
      <c r="B74" s="307"/>
      <c r="C74" s="308"/>
      <c r="D74" s="309"/>
      <c r="E74" s="303"/>
      <c r="F74" s="110"/>
      <c r="G74" s="303"/>
      <c r="H74" s="310"/>
      <c r="I74" s="303"/>
      <c r="J74" s="311"/>
      <c r="K74" s="306"/>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05"/>
      <c r="FL74" s="105"/>
      <c r="FM74" s="105"/>
      <c r="FN74" s="105"/>
      <c r="FO74" s="105"/>
      <c r="FP74" s="105"/>
      <c r="FQ74" s="105"/>
      <c r="FR74" s="105"/>
      <c r="FS74" s="105"/>
      <c r="FT74" s="105"/>
      <c r="FU74" s="105"/>
      <c r="FV74" s="105"/>
      <c r="FW74" s="105"/>
      <c r="FX74" s="105"/>
      <c r="FY74" s="105"/>
      <c r="FZ74" s="105"/>
      <c r="GA74" s="105"/>
      <c r="GB74" s="105"/>
      <c r="GC74" s="105"/>
      <c r="GD74" s="105"/>
      <c r="GE74" s="105"/>
      <c r="GF74" s="105"/>
      <c r="GG74" s="105"/>
      <c r="GH74" s="105"/>
      <c r="GI74" s="105"/>
      <c r="GJ74" s="105"/>
      <c r="GK74" s="105"/>
      <c r="GL74" s="105"/>
      <c r="GM74" s="105"/>
      <c r="GN74" s="105"/>
      <c r="GO74" s="105"/>
      <c r="GP74" s="105"/>
      <c r="GQ74" s="105"/>
      <c r="GR74" s="105"/>
      <c r="GS74" s="105"/>
      <c r="GT74" s="105"/>
      <c r="GU74" s="105"/>
      <c r="GV74" s="105"/>
      <c r="GW74" s="105"/>
      <c r="GX74" s="105"/>
      <c r="GY74" s="105"/>
      <c r="GZ74" s="105"/>
      <c r="HA74" s="105"/>
      <c r="HB74" s="105"/>
      <c r="HC74" s="105"/>
      <c r="HD74" s="105"/>
      <c r="HE74" s="105"/>
      <c r="HF74" s="105"/>
      <c r="HG74" s="105"/>
      <c r="HH74" s="105"/>
      <c r="HI74" s="105"/>
      <c r="HJ74" s="105"/>
      <c r="HK74" s="105"/>
      <c r="HL74" s="105"/>
      <c r="HM74" s="105"/>
      <c r="HN74" s="105"/>
      <c r="HO74" s="105"/>
      <c r="HP74" s="105"/>
      <c r="HQ74" s="105"/>
      <c r="HR74" s="105"/>
      <c r="HS74" s="105"/>
      <c r="HT74" s="105"/>
      <c r="HU74" s="105"/>
      <c r="HV74" s="105"/>
      <c r="HW74" s="105"/>
      <c r="HX74" s="105"/>
      <c r="HY74" s="105"/>
      <c r="HZ74" s="105"/>
      <c r="IA74" s="105"/>
      <c r="IB74" s="105"/>
      <c r="IC74" s="105"/>
      <c r="ID74" s="105"/>
      <c r="IE74" s="105"/>
      <c r="IF74" s="105"/>
      <c r="IG74" s="105"/>
      <c r="IH74" s="105"/>
      <c r="II74" s="105"/>
      <c r="IJ74" s="105"/>
      <c r="IK74" s="105"/>
      <c r="IL74" s="105"/>
      <c r="IM74" s="105"/>
      <c r="IN74" s="105"/>
      <c r="IO74" s="105"/>
      <c r="IP74" s="105"/>
      <c r="IQ74" s="105"/>
      <c r="IR74" s="105"/>
      <c r="IS74" s="105"/>
      <c r="IT74" s="105"/>
      <c r="IU74" s="105"/>
      <c r="IV74" s="105"/>
    </row>
    <row r="75" spans="1:256" ht="15.5" x14ac:dyDescent="0.25">
      <c r="A75" s="306"/>
      <c r="B75" s="307"/>
      <c r="C75" s="308"/>
      <c r="D75" s="309"/>
      <c r="E75" s="303"/>
      <c r="F75" s="110"/>
      <c r="G75" s="303"/>
      <c r="H75" s="310"/>
      <c r="I75" s="303"/>
      <c r="J75" s="311"/>
      <c r="K75" s="306"/>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05"/>
      <c r="EB75" s="105"/>
      <c r="EC75" s="105"/>
      <c r="ED75" s="105"/>
      <c r="EE75" s="105"/>
      <c r="EF75" s="105"/>
      <c r="EG75" s="105"/>
      <c r="EH75" s="105"/>
      <c r="EI75" s="105"/>
      <c r="EJ75" s="105"/>
      <c r="EK75" s="105"/>
      <c r="EL75" s="105"/>
      <c r="EM75" s="105"/>
      <c r="EN75" s="105"/>
      <c r="EO75" s="105"/>
      <c r="EP75" s="105"/>
      <c r="EQ75" s="105"/>
      <c r="ER75" s="105"/>
      <c r="ES75" s="105"/>
      <c r="ET75" s="105"/>
      <c r="EU75" s="105"/>
      <c r="EV75" s="105"/>
      <c r="EW75" s="105"/>
      <c r="EX75" s="105"/>
      <c r="EY75" s="105"/>
      <c r="EZ75" s="105"/>
      <c r="FA75" s="105"/>
      <c r="FB75" s="105"/>
      <c r="FC75" s="105"/>
      <c r="FD75" s="105"/>
      <c r="FE75" s="105"/>
      <c r="FF75" s="105"/>
      <c r="FG75" s="105"/>
      <c r="FH75" s="105"/>
      <c r="FI75" s="105"/>
      <c r="FJ75" s="105"/>
      <c r="FK75" s="105"/>
      <c r="FL75" s="105"/>
      <c r="FM75" s="105"/>
      <c r="FN75" s="105"/>
      <c r="FO75" s="105"/>
      <c r="FP75" s="105"/>
      <c r="FQ75" s="105"/>
      <c r="FR75" s="105"/>
      <c r="FS75" s="105"/>
      <c r="FT75" s="105"/>
      <c r="FU75" s="105"/>
      <c r="FV75" s="105"/>
      <c r="FW75" s="105"/>
      <c r="FX75" s="105"/>
      <c r="FY75" s="105"/>
      <c r="FZ75" s="105"/>
      <c r="GA75" s="105"/>
      <c r="GB75" s="105"/>
      <c r="GC75" s="105"/>
      <c r="GD75" s="105"/>
      <c r="GE75" s="105"/>
      <c r="GF75" s="105"/>
      <c r="GG75" s="105"/>
      <c r="GH75" s="105"/>
      <c r="GI75" s="105"/>
      <c r="GJ75" s="105"/>
      <c r="GK75" s="105"/>
      <c r="GL75" s="105"/>
      <c r="GM75" s="105"/>
      <c r="GN75" s="105"/>
      <c r="GO75" s="105"/>
      <c r="GP75" s="105"/>
      <c r="GQ75" s="105"/>
      <c r="GR75" s="105"/>
      <c r="GS75" s="105"/>
      <c r="GT75" s="105"/>
      <c r="GU75" s="105"/>
      <c r="GV75" s="105"/>
      <c r="GW75" s="105"/>
      <c r="GX75" s="105"/>
      <c r="GY75" s="105"/>
      <c r="GZ75" s="105"/>
      <c r="HA75" s="105"/>
      <c r="HB75" s="105"/>
      <c r="HC75" s="105"/>
      <c r="HD75" s="105"/>
      <c r="HE75" s="105"/>
      <c r="HF75" s="105"/>
      <c r="HG75" s="105"/>
      <c r="HH75" s="105"/>
      <c r="HI75" s="105"/>
      <c r="HJ75" s="105"/>
      <c r="HK75" s="105"/>
      <c r="HL75" s="105"/>
      <c r="HM75" s="105"/>
      <c r="HN75" s="105"/>
      <c r="HO75" s="105"/>
      <c r="HP75" s="105"/>
      <c r="HQ75" s="105"/>
      <c r="HR75" s="105"/>
      <c r="HS75" s="105"/>
      <c r="HT75" s="105"/>
      <c r="HU75" s="105"/>
      <c r="HV75" s="105"/>
      <c r="HW75" s="105"/>
      <c r="HX75" s="105"/>
      <c r="HY75" s="105"/>
      <c r="HZ75" s="105"/>
      <c r="IA75" s="105"/>
      <c r="IB75" s="105"/>
      <c r="IC75" s="105"/>
      <c r="ID75" s="105"/>
      <c r="IE75" s="105"/>
      <c r="IF75" s="105"/>
      <c r="IG75" s="105"/>
      <c r="IH75" s="105"/>
      <c r="II75" s="105"/>
      <c r="IJ75" s="105"/>
      <c r="IK75" s="105"/>
      <c r="IL75" s="105"/>
      <c r="IM75" s="105"/>
      <c r="IN75" s="105"/>
      <c r="IO75" s="105"/>
      <c r="IP75" s="105"/>
      <c r="IQ75" s="105"/>
      <c r="IR75" s="105"/>
      <c r="IS75" s="105"/>
      <c r="IT75" s="105"/>
      <c r="IU75" s="105"/>
      <c r="IV75" s="105"/>
    </row>
    <row r="76" spans="1:256" ht="15.5" x14ac:dyDescent="0.25">
      <c r="A76" s="306"/>
      <c r="B76" s="307"/>
      <c r="C76" s="308"/>
      <c r="D76" s="309"/>
      <c r="E76" s="303"/>
      <c r="F76" s="110"/>
      <c r="G76" s="303"/>
      <c r="H76" s="310"/>
      <c r="I76" s="303"/>
      <c r="J76" s="311"/>
      <c r="K76" s="306"/>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c r="DA76" s="105"/>
      <c r="DB76" s="105"/>
      <c r="DC76" s="105"/>
      <c r="DD76" s="105"/>
      <c r="DE76" s="105"/>
      <c r="DF76" s="105"/>
      <c r="DG76" s="105"/>
      <c r="DH76" s="105"/>
      <c r="DI76" s="105"/>
      <c r="DJ76" s="105"/>
      <c r="DK76" s="105"/>
      <c r="DL76" s="105"/>
      <c r="DM76" s="105"/>
      <c r="DN76" s="105"/>
      <c r="DO76" s="105"/>
      <c r="DP76" s="105"/>
      <c r="DQ76" s="105"/>
      <c r="DR76" s="105"/>
      <c r="DS76" s="105"/>
      <c r="DT76" s="105"/>
      <c r="DU76" s="105"/>
      <c r="DV76" s="105"/>
      <c r="DW76" s="105"/>
      <c r="DX76" s="105"/>
      <c r="DY76" s="105"/>
      <c r="DZ76" s="105"/>
      <c r="EA76" s="105"/>
      <c r="EB76" s="105"/>
      <c r="EC76" s="105"/>
      <c r="ED76" s="105"/>
      <c r="EE76" s="105"/>
      <c r="EF76" s="105"/>
      <c r="EG76" s="105"/>
      <c r="EH76" s="105"/>
      <c r="EI76" s="105"/>
      <c r="EJ76" s="105"/>
      <c r="EK76" s="105"/>
      <c r="EL76" s="105"/>
      <c r="EM76" s="105"/>
      <c r="EN76" s="105"/>
      <c r="EO76" s="105"/>
      <c r="EP76" s="105"/>
      <c r="EQ76" s="105"/>
      <c r="ER76" s="105"/>
      <c r="ES76" s="105"/>
      <c r="ET76" s="105"/>
      <c r="EU76" s="105"/>
      <c r="EV76" s="105"/>
      <c r="EW76" s="105"/>
      <c r="EX76" s="105"/>
      <c r="EY76" s="105"/>
      <c r="EZ76" s="105"/>
      <c r="FA76" s="105"/>
      <c r="FB76" s="105"/>
      <c r="FC76" s="105"/>
      <c r="FD76" s="105"/>
      <c r="FE76" s="105"/>
      <c r="FF76" s="105"/>
      <c r="FG76" s="105"/>
      <c r="FH76" s="105"/>
      <c r="FI76" s="105"/>
      <c r="FJ76" s="105"/>
      <c r="FK76" s="105"/>
      <c r="FL76" s="105"/>
      <c r="FM76" s="105"/>
      <c r="FN76" s="105"/>
      <c r="FO76" s="105"/>
      <c r="FP76" s="105"/>
      <c r="FQ76" s="105"/>
      <c r="FR76" s="105"/>
      <c r="FS76" s="105"/>
      <c r="FT76" s="105"/>
      <c r="FU76" s="105"/>
      <c r="FV76" s="105"/>
      <c r="FW76" s="105"/>
      <c r="FX76" s="105"/>
      <c r="FY76" s="105"/>
      <c r="FZ76" s="105"/>
      <c r="GA76" s="105"/>
      <c r="GB76" s="105"/>
      <c r="GC76" s="105"/>
      <c r="GD76" s="105"/>
      <c r="GE76" s="105"/>
      <c r="GF76" s="105"/>
      <c r="GG76" s="105"/>
      <c r="GH76" s="105"/>
      <c r="GI76" s="105"/>
      <c r="GJ76" s="105"/>
      <c r="GK76" s="105"/>
      <c r="GL76" s="105"/>
      <c r="GM76" s="105"/>
      <c r="GN76" s="105"/>
      <c r="GO76" s="105"/>
      <c r="GP76" s="105"/>
      <c r="GQ76" s="105"/>
      <c r="GR76" s="105"/>
      <c r="GS76" s="105"/>
      <c r="GT76" s="105"/>
      <c r="GU76" s="105"/>
      <c r="GV76" s="105"/>
      <c r="GW76" s="105"/>
      <c r="GX76" s="105"/>
      <c r="GY76" s="105"/>
      <c r="GZ76" s="105"/>
      <c r="HA76" s="105"/>
      <c r="HB76" s="105"/>
      <c r="HC76" s="105"/>
      <c r="HD76" s="105"/>
      <c r="HE76" s="105"/>
      <c r="HF76" s="105"/>
      <c r="HG76" s="105"/>
      <c r="HH76" s="105"/>
      <c r="HI76" s="105"/>
      <c r="HJ76" s="105"/>
      <c r="HK76" s="105"/>
      <c r="HL76" s="105"/>
      <c r="HM76" s="105"/>
      <c r="HN76" s="105"/>
      <c r="HO76" s="105"/>
      <c r="HP76" s="105"/>
      <c r="HQ76" s="105"/>
      <c r="HR76" s="105"/>
      <c r="HS76" s="105"/>
      <c r="HT76" s="105"/>
      <c r="HU76" s="105"/>
      <c r="HV76" s="105"/>
      <c r="HW76" s="105"/>
      <c r="HX76" s="105"/>
      <c r="HY76" s="105"/>
      <c r="HZ76" s="105"/>
      <c r="IA76" s="105"/>
      <c r="IB76" s="105"/>
      <c r="IC76" s="105"/>
      <c r="ID76" s="105"/>
      <c r="IE76" s="105"/>
      <c r="IF76" s="105"/>
      <c r="IG76" s="105"/>
      <c r="IH76" s="105"/>
      <c r="II76" s="105"/>
      <c r="IJ76" s="105"/>
      <c r="IK76" s="105"/>
      <c r="IL76" s="105"/>
      <c r="IM76" s="105"/>
      <c r="IN76" s="105"/>
      <c r="IO76" s="105"/>
      <c r="IP76" s="105"/>
      <c r="IQ76" s="105"/>
      <c r="IR76" s="105"/>
      <c r="IS76" s="105"/>
      <c r="IT76" s="105"/>
      <c r="IU76" s="105"/>
      <c r="IV76" s="105"/>
    </row>
    <row r="77" spans="1:256" ht="15.5" x14ac:dyDescent="0.25">
      <c r="A77" s="306"/>
      <c r="B77" s="307"/>
      <c r="C77" s="308"/>
      <c r="D77" s="309"/>
      <c r="E77" s="303"/>
      <c r="F77" s="110"/>
      <c r="G77" s="303"/>
      <c r="H77" s="310"/>
      <c r="I77" s="303"/>
      <c r="J77" s="311"/>
      <c r="K77" s="306"/>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05"/>
      <c r="EN77" s="105"/>
      <c r="EO77" s="105"/>
      <c r="EP77" s="105"/>
      <c r="EQ77" s="105"/>
      <c r="ER77" s="105"/>
      <c r="ES77" s="105"/>
      <c r="ET77" s="105"/>
      <c r="EU77" s="105"/>
      <c r="EV77" s="105"/>
      <c r="EW77" s="105"/>
      <c r="EX77" s="105"/>
      <c r="EY77" s="105"/>
      <c r="EZ77" s="105"/>
      <c r="FA77" s="105"/>
      <c r="FB77" s="105"/>
      <c r="FC77" s="105"/>
      <c r="FD77" s="105"/>
      <c r="FE77" s="105"/>
      <c r="FF77" s="105"/>
      <c r="FG77" s="105"/>
      <c r="FH77" s="105"/>
      <c r="FI77" s="105"/>
      <c r="FJ77" s="105"/>
      <c r="FK77" s="105"/>
      <c r="FL77" s="105"/>
      <c r="FM77" s="105"/>
      <c r="FN77" s="105"/>
      <c r="FO77" s="105"/>
      <c r="FP77" s="105"/>
      <c r="FQ77" s="105"/>
      <c r="FR77" s="105"/>
      <c r="FS77" s="105"/>
      <c r="FT77" s="105"/>
      <c r="FU77" s="105"/>
      <c r="FV77" s="105"/>
      <c r="FW77" s="105"/>
      <c r="FX77" s="105"/>
      <c r="FY77" s="105"/>
      <c r="FZ77" s="105"/>
      <c r="GA77" s="105"/>
      <c r="GB77" s="105"/>
      <c r="GC77" s="105"/>
      <c r="GD77" s="105"/>
      <c r="GE77" s="105"/>
      <c r="GF77" s="105"/>
      <c r="GG77" s="105"/>
      <c r="GH77" s="105"/>
      <c r="GI77" s="105"/>
      <c r="GJ77" s="105"/>
      <c r="GK77" s="105"/>
      <c r="GL77" s="105"/>
      <c r="GM77" s="105"/>
      <c r="GN77" s="105"/>
      <c r="GO77" s="105"/>
      <c r="GP77" s="105"/>
      <c r="GQ77" s="105"/>
      <c r="GR77" s="105"/>
      <c r="GS77" s="105"/>
      <c r="GT77" s="105"/>
      <c r="GU77" s="105"/>
      <c r="GV77" s="105"/>
      <c r="GW77" s="105"/>
      <c r="GX77" s="105"/>
      <c r="GY77" s="105"/>
      <c r="GZ77" s="105"/>
      <c r="HA77" s="105"/>
      <c r="HB77" s="105"/>
      <c r="HC77" s="105"/>
      <c r="HD77" s="105"/>
      <c r="HE77" s="105"/>
      <c r="HF77" s="105"/>
      <c r="HG77" s="105"/>
      <c r="HH77" s="105"/>
      <c r="HI77" s="105"/>
      <c r="HJ77" s="105"/>
      <c r="HK77" s="105"/>
      <c r="HL77" s="105"/>
      <c r="HM77" s="105"/>
      <c r="HN77" s="105"/>
      <c r="HO77" s="105"/>
      <c r="HP77" s="105"/>
      <c r="HQ77" s="105"/>
      <c r="HR77" s="105"/>
      <c r="HS77" s="105"/>
      <c r="HT77" s="105"/>
      <c r="HU77" s="105"/>
      <c r="HV77" s="105"/>
      <c r="HW77" s="105"/>
      <c r="HX77" s="105"/>
      <c r="HY77" s="105"/>
      <c r="HZ77" s="105"/>
      <c r="IA77" s="105"/>
      <c r="IB77" s="105"/>
      <c r="IC77" s="105"/>
      <c r="ID77" s="105"/>
      <c r="IE77" s="105"/>
      <c r="IF77" s="105"/>
      <c r="IG77" s="105"/>
      <c r="IH77" s="105"/>
      <c r="II77" s="105"/>
      <c r="IJ77" s="105"/>
      <c r="IK77" s="105"/>
      <c r="IL77" s="105"/>
      <c r="IM77" s="105"/>
      <c r="IN77" s="105"/>
      <c r="IO77" s="105"/>
      <c r="IP77" s="105"/>
      <c r="IQ77" s="105"/>
      <c r="IR77" s="105"/>
      <c r="IS77" s="105"/>
      <c r="IT77" s="105"/>
      <c r="IU77" s="105"/>
      <c r="IV77" s="105"/>
    </row>
    <row r="78" spans="1:256" ht="15.5" x14ac:dyDescent="0.25">
      <c r="A78" s="306"/>
      <c r="B78" s="307"/>
      <c r="C78" s="308"/>
      <c r="D78" s="309"/>
      <c r="E78" s="303"/>
      <c r="F78" s="110"/>
      <c r="G78" s="303"/>
      <c r="H78" s="310"/>
      <c r="I78" s="303"/>
      <c r="J78" s="311"/>
      <c r="K78" s="306"/>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105"/>
      <c r="GD78" s="105"/>
      <c r="GE78" s="105"/>
      <c r="GF78" s="105"/>
      <c r="GG78" s="105"/>
      <c r="GH78" s="105"/>
      <c r="GI78" s="105"/>
      <c r="GJ78" s="105"/>
      <c r="GK78" s="105"/>
      <c r="GL78" s="105"/>
      <c r="GM78" s="105"/>
      <c r="GN78" s="105"/>
      <c r="GO78" s="105"/>
      <c r="GP78" s="105"/>
      <c r="GQ78" s="105"/>
      <c r="GR78" s="105"/>
      <c r="GS78" s="105"/>
      <c r="GT78" s="105"/>
      <c r="GU78" s="105"/>
      <c r="GV78" s="105"/>
      <c r="GW78" s="105"/>
      <c r="GX78" s="105"/>
      <c r="GY78" s="105"/>
      <c r="GZ78" s="105"/>
      <c r="HA78" s="105"/>
      <c r="HB78" s="105"/>
      <c r="HC78" s="105"/>
      <c r="HD78" s="105"/>
      <c r="HE78" s="105"/>
      <c r="HF78" s="105"/>
      <c r="HG78" s="105"/>
      <c r="HH78" s="105"/>
      <c r="HI78" s="105"/>
      <c r="HJ78" s="105"/>
      <c r="HK78" s="105"/>
      <c r="HL78" s="105"/>
      <c r="HM78" s="105"/>
      <c r="HN78" s="105"/>
      <c r="HO78" s="105"/>
      <c r="HP78" s="105"/>
      <c r="HQ78" s="105"/>
      <c r="HR78" s="105"/>
      <c r="HS78" s="105"/>
      <c r="HT78" s="105"/>
      <c r="HU78" s="105"/>
      <c r="HV78" s="105"/>
      <c r="HW78" s="105"/>
      <c r="HX78" s="105"/>
      <c r="HY78" s="105"/>
      <c r="HZ78" s="105"/>
      <c r="IA78" s="105"/>
      <c r="IB78" s="105"/>
      <c r="IC78" s="105"/>
      <c r="ID78" s="105"/>
      <c r="IE78" s="105"/>
      <c r="IF78" s="105"/>
      <c r="IG78" s="105"/>
      <c r="IH78" s="105"/>
      <c r="II78" s="105"/>
      <c r="IJ78" s="105"/>
      <c r="IK78" s="105"/>
      <c r="IL78" s="105"/>
      <c r="IM78" s="105"/>
      <c r="IN78" s="105"/>
      <c r="IO78" s="105"/>
      <c r="IP78" s="105"/>
      <c r="IQ78" s="105"/>
      <c r="IR78" s="105"/>
      <c r="IS78" s="105"/>
      <c r="IT78" s="105"/>
      <c r="IU78" s="105"/>
      <c r="IV78" s="105"/>
    </row>
    <row r="79" spans="1:256" ht="15.5" x14ac:dyDescent="0.25">
      <c r="A79" s="306"/>
      <c r="B79" s="307"/>
      <c r="C79" s="308"/>
      <c r="D79" s="309"/>
      <c r="E79" s="303"/>
      <c r="F79" s="110"/>
      <c r="G79" s="303"/>
      <c r="H79" s="310"/>
      <c r="I79" s="303"/>
      <c r="J79" s="311"/>
      <c r="K79" s="306"/>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c r="BW79" s="105"/>
      <c r="BX79" s="105"/>
      <c r="BY79" s="105"/>
      <c r="BZ79" s="105"/>
      <c r="CA79" s="105"/>
      <c r="CB79" s="105"/>
      <c r="CC79" s="105"/>
      <c r="CD79" s="105"/>
      <c r="CE79" s="105"/>
      <c r="CF79" s="105"/>
      <c r="CG79" s="105"/>
      <c r="CH79" s="105"/>
      <c r="CI79" s="105"/>
      <c r="CJ79" s="105"/>
      <c r="CK79" s="105"/>
      <c r="CL79" s="105"/>
      <c r="CM79" s="105"/>
      <c r="CN79" s="105"/>
      <c r="CO79" s="105"/>
      <c r="CP79" s="105"/>
      <c r="CQ79" s="105"/>
      <c r="CR79" s="105"/>
      <c r="CS79" s="105"/>
      <c r="CT79" s="105"/>
      <c r="CU79" s="105"/>
      <c r="CV79" s="105"/>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5"/>
      <c r="FX79" s="105"/>
      <c r="FY79" s="105"/>
      <c r="FZ79" s="105"/>
      <c r="GA79" s="105"/>
      <c r="GB79" s="105"/>
      <c r="GC79" s="105"/>
      <c r="GD79" s="105"/>
      <c r="GE79" s="105"/>
      <c r="GF79" s="105"/>
      <c r="GG79" s="105"/>
      <c r="GH79" s="105"/>
      <c r="GI79" s="105"/>
      <c r="GJ79" s="105"/>
      <c r="GK79" s="105"/>
      <c r="GL79" s="105"/>
      <c r="GM79" s="105"/>
      <c r="GN79" s="105"/>
      <c r="GO79" s="105"/>
      <c r="GP79" s="105"/>
      <c r="GQ79" s="105"/>
      <c r="GR79" s="105"/>
      <c r="GS79" s="105"/>
      <c r="GT79" s="105"/>
      <c r="GU79" s="105"/>
      <c r="GV79" s="105"/>
      <c r="GW79" s="105"/>
      <c r="GX79" s="105"/>
      <c r="GY79" s="105"/>
      <c r="GZ79" s="105"/>
      <c r="HA79" s="105"/>
      <c r="HB79" s="105"/>
      <c r="HC79" s="105"/>
      <c r="HD79" s="105"/>
      <c r="HE79" s="105"/>
      <c r="HF79" s="105"/>
      <c r="HG79" s="105"/>
      <c r="HH79" s="105"/>
      <c r="HI79" s="105"/>
      <c r="HJ79" s="105"/>
      <c r="HK79" s="105"/>
      <c r="HL79" s="105"/>
      <c r="HM79" s="105"/>
      <c r="HN79" s="105"/>
      <c r="HO79" s="105"/>
      <c r="HP79" s="105"/>
      <c r="HQ79" s="105"/>
      <c r="HR79" s="105"/>
      <c r="HS79" s="105"/>
      <c r="HT79" s="105"/>
      <c r="HU79" s="105"/>
      <c r="HV79" s="105"/>
      <c r="HW79" s="105"/>
      <c r="HX79" s="105"/>
      <c r="HY79" s="105"/>
      <c r="HZ79" s="105"/>
      <c r="IA79" s="105"/>
      <c r="IB79" s="105"/>
      <c r="IC79" s="105"/>
      <c r="ID79" s="105"/>
      <c r="IE79" s="105"/>
      <c r="IF79" s="105"/>
      <c r="IG79" s="105"/>
      <c r="IH79" s="105"/>
      <c r="II79" s="105"/>
      <c r="IJ79" s="105"/>
      <c r="IK79" s="105"/>
      <c r="IL79" s="105"/>
      <c r="IM79" s="105"/>
      <c r="IN79" s="105"/>
      <c r="IO79" s="105"/>
      <c r="IP79" s="105"/>
      <c r="IQ79" s="105"/>
      <c r="IR79" s="105"/>
      <c r="IS79" s="105"/>
      <c r="IT79" s="105"/>
      <c r="IU79" s="105"/>
      <c r="IV79" s="105"/>
    </row>
    <row r="80" spans="1:256" ht="15.5" x14ac:dyDescent="0.25">
      <c r="A80" s="306"/>
      <c r="B80" s="307"/>
      <c r="C80" s="308"/>
      <c r="D80" s="309"/>
      <c r="E80" s="303"/>
      <c r="F80" s="110"/>
      <c r="G80" s="303"/>
      <c r="H80" s="310"/>
      <c r="I80" s="303"/>
      <c r="J80" s="311"/>
      <c r="K80" s="306"/>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105"/>
      <c r="DB80" s="105"/>
      <c r="DC80" s="105"/>
      <c r="DD80" s="105"/>
      <c r="DE80" s="105"/>
      <c r="DF80" s="105"/>
      <c r="DG80" s="105"/>
      <c r="DH80" s="105"/>
      <c r="DI80" s="105"/>
      <c r="DJ80" s="105"/>
      <c r="DK80" s="105"/>
      <c r="DL80" s="105"/>
      <c r="DM80" s="105"/>
      <c r="DN80" s="105"/>
      <c r="DO80" s="105"/>
      <c r="DP80" s="105"/>
      <c r="DQ80" s="105"/>
      <c r="DR80" s="105"/>
      <c r="DS80" s="105"/>
      <c r="DT80" s="105"/>
      <c r="DU80" s="105"/>
      <c r="DV80" s="105"/>
      <c r="DW80" s="105"/>
      <c r="DX80" s="105"/>
      <c r="DY80" s="105"/>
      <c r="DZ80" s="105"/>
      <c r="EA80" s="105"/>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05"/>
      <c r="FM80" s="105"/>
      <c r="FN80" s="105"/>
      <c r="FO80" s="105"/>
      <c r="FP80" s="105"/>
      <c r="FQ80" s="105"/>
      <c r="FR80" s="105"/>
      <c r="FS80" s="105"/>
      <c r="FT80" s="105"/>
      <c r="FU80" s="105"/>
      <c r="FV80" s="105"/>
      <c r="FW80" s="105"/>
      <c r="FX80" s="105"/>
      <c r="FY80" s="105"/>
      <c r="FZ80" s="105"/>
      <c r="GA80" s="105"/>
      <c r="GB80" s="105"/>
      <c r="GC80" s="105"/>
      <c r="GD80" s="105"/>
      <c r="GE80" s="105"/>
      <c r="GF80" s="105"/>
      <c r="GG80" s="105"/>
      <c r="GH80" s="105"/>
      <c r="GI80" s="105"/>
      <c r="GJ80" s="105"/>
      <c r="GK80" s="105"/>
      <c r="GL80" s="105"/>
      <c r="GM80" s="105"/>
      <c r="GN80" s="105"/>
      <c r="GO80" s="105"/>
      <c r="GP80" s="105"/>
      <c r="GQ80" s="105"/>
      <c r="GR80" s="105"/>
      <c r="GS80" s="105"/>
      <c r="GT80" s="105"/>
      <c r="GU80" s="105"/>
      <c r="GV80" s="105"/>
      <c r="GW80" s="105"/>
      <c r="GX80" s="105"/>
      <c r="GY80" s="105"/>
      <c r="GZ80" s="105"/>
      <c r="HA80" s="105"/>
      <c r="HB80" s="105"/>
      <c r="HC80" s="105"/>
      <c r="HD80" s="105"/>
      <c r="HE80" s="105"/>
      <c r="HF80" s="105"/>
      <c r="HG80" s="105"/>
      <c r="HH80" s="105"/>
      <c r="HI80" s="105"/>
      <c r="HJ80" s="105"/>
      <c r="HK80" s="105"/>
      <c r="HL80" s="105"/>
      <c r="HM80" s="105"/>
      <c r="HN80" s="105"/>
      <c r="HO80" s="105"/>
      <c r="HP80" s="105"/>
      <c r="HQ80" s="105"/>
      <c r="HR80" s="105"/>
      <c r="HS80" s="105"/>
      <c r="HT80" s="105"/>
      <c r="HU80" s="105"/>
      <c r="HV80" s="105"/>
      <c r="HW80" s="105"/>
      <c r="HX80" s="105"/>
      <c r="HY80" s="105"/>
      <c r="HZ80" s="105"/>
      <c r="IA80" s="105"/>
      <c r="IB80" s="105"/>
      <c r="IC80" s="105"/>
      <c r="ID80" s="105"/>
      <c r="IE80" s="105"/>
      <c r="IF80" s="105"/>
      <c r="IG80" s="105"/>
      <c r="IH80" s="105"/>
      <c r="II80" s="105"/>
      <c r="IJ80" s="105"/>
      <c r="IK80" s="105"/>
      <c r="IL80" s="105"/>
      <c r="IM80" s="105"/>
      <c r="IN80" s="105"/>
      <c r="IO80" s="105"/>
      <c r="IP80" s="105"/>
      <c r="IQ80" s="105"/>
      <c r="IR80" s="105"/>
      <c r="IS80" s="105"/>
      <c r="IT80" s="105"/>
      <c r="IU80" s="105"/>
      <c r="IV80" s="105"/>
    </row>
    <row r="81" spans="1:256" ht="15.5" x14ac:dyDescent="0.25">
      <c r="A81" s="306"/>
      <c r="B81" s="307"/>
      <c r="C81" s="308"/>
      <c r="D81" s="309"/>
      <c r="E81" s="303"/>
      <c r="F81" s="110"/>
      <c r="G81" s="303"/>
      <c r="H81" s="310"/>
      <c r="I81" s="303"/>
      <c r="J81" s="311"/>
      <c r="K81" s="306"/>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c r="BW81" s="105"/>
      <c r="BX81" s="105"/>
      <c r="BY81" s="105"/>
      <c r="BZ81" s="105"/>
      <c r="CA81" s="105"/>
      <c r="CB81" s="105"/>
      <c r="CC81" s="105"/>
      <c r="CD81" s="105"/>
      <c r="CE81" s="105"/>
      <c r="CF81" s="105"/>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c r="DF81" s="105"/>
      <c r="DG81" s="105"/>
      <c r="DH81" s="105"/>
      <c r="DI81" s="105"/>
      <c r="DJ81" s="105"/>
      <c r="DK81" s="105"/>
      <c r="DL81" s="105"/>
      <c r="DM81" s="105"/>
      <c r="DN81" s="105"/>
      <c r="DO81" s="105"/>
      <c r="DP81" s="105"/>
      <c r="DQ81" s="105"/>
      <c r="DR81" s="105"/>
      <c r="DS81" s="105"/>
      <c r="DT81" s="105"/>
      <c r="DU81" s="105"/>
      <c r="DV81" s="105"/>
      <c r="DW81" s="105"/>
      <c r="DX81" s="105"/>
      <c r="DY81" s="105"/>
      <c r="DZ81" s="105"/>
      <c r="EA81" s="105"/>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05"/>
      <c r="FM81" s="105"/>
      <c r="FN81" s="105"/>
      <c r="FO81" s="105"/>
      <c r="FP81" s="105"/>
      <c r="FQ81" s="105"/>
      <c r="FR81" s="105"/>
      <c r="FS81" s="105"/>
      <c r="FT81" s="105"/>
      <c r="FU81" s="105"/>
      <c r="FV81" s="105"/>
      <c r="FW81" s="105"/>
      <c r="FX81" s="105"/>
      <c r="FY81" s="105"/>
      <c r="FZ81" s="105"/>
      <c r="GA81" s="105"/>
      <c r="GB81" s="105"/>
      <c r="GC81" s="105"/>
      <c r="GD81" s="105"/>
      <c r="GE81" s="105"/>
      <c r="GF81" s="105"/>
      <c r="GG81" s="105"/>
      <c r="GH81" s="105"/>
      <c r="GI81" s="105"/>
      <c r="GJ81" s="105"/>
      <c r="GK81" s="105"/>
      <c r="GL81" s="105"/>
      <c r="GM81" s="105"/>
      <c r="GN81" s="105"/>
      <c r="GO81" s="105"/>
      <c r="GP81" s="105"/>
      <c r="GQ81" s="105"/>
      <c r="GR81" s="105"/>
      <c r="GS81" s="105"/>
      <c r="GT81" s="105"/>
      <c r="GU81" s="105"/>
      <c r="GV81" s="105"/>
      <c r="GW81" s="105"/>
      <c r="GX81" s="105"/>
      <c r="GY81" s="105"/>
      <c r="GZ81" s="105"/>
      <c r="HA81" s="105"/>
      <c r="HB81" s="105"/>
      <c r="HC81" s="105"/>
      <c r="HD81" s="105"/>
      <c r="HE81" s="105"/>
      <c r="HF81" s="105"/>
      <c r="HG81" s="105"/>
      <c r="HH81" s="105"/>
      <c r="HI81" s="105"/>
      <c r="HJ81" s="105"/>
      <c r="HK81" s="105"/>
      <c r="HL81" s="105"/>
      <c r="HM81" s="105"/>
      <c r="HN81" s="105"/>
      <c r="HO81" s="105"/>
      <c r="HP81" s="105"/>
      <c r="HQ81" s="105"/>
      <c r="HR81" s="105"/>
      <c r="HS81" s="105"/>
      <c r="HT81" s="105"/>
      <c r="HU81" s="105"/>
      <c r="HV81" s="105"/>
      <c r="HW81" s="105"/>
      <c r="HX81" s="105"/>
      <c r="HY81" s="105"/>
      <c r="HZ81" s="105"/>
      <c r="IA81" s="105"/>
      <c r="IB81" s="105"/>
      <c r="IC81" s="105"/>
      <c r="ID81" s="105"/>
      <c r="IE81" s="105"/>
      <c r="IF81" s="105"/>
      <c r="IG81" s="105"/>
      <c r="IH81" s="105"/>
      <c r="II81" s="105"/>
      <c r="IJ81" s="105"/>
      <c r="IK81" s="105"/>
      <c r="IL81" s="105"/>
      <c r="IM81" s="105"/>
      <c r="IN81" s="105"/>
      <c r="IO81" s="105"/>
      <c r="IP81" s="105"/>
      <c r="IQ81" s="105"/>
      <c r="IR81" s="105"/>
      <c r="IS81" s="105"/>
      <c r="IT81" s="105"/>
      <c r="IU81" s="105"/>
      <c r="IV81" s="105"/>
    </row>
    <row r="82" spans="1:256" ht="15.5" x14ac:dyDescent="0.25">
      <c r="A82" s="306"/>
      <c r="B82" s="307"/>
      <c r="C82" s="308"/>
      <c r="D82" s="309"/>
      <c r="E82" s="303"/>
      <c r="F82" s="110"/>
      <c r="G82" s="303"/>
      <c r="H82" s="310"/>
      <c r="I82" s="303"/>
      <c r="J82" s="311"/>
      <c r="K82" s="306"/>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c r="BW82" s="105"/>
      <c r="BX82" s="105"/>
      <c r="BY82" s="105"/>
      <c r="BZ82" s="105"/>
      <c r="CA82" s="105"/>
      <c r="CB82" s="105"/>
      <c r="CC82" s="105"/>
      <c r="CD82" s="105"/>
      <c r="CE82" s="105"/>
      <c r="CF82" s="105"/>
      <c r="CG82" s="105"/>
      <c r="CH82" s="105"/>
      <c r="CI82" s="105"/>
      <c r="CJ82" s="105"/>
      <c r="CK82" s="105"/>
      <c r="CL82" s="105"/>
      <c r="CM82" s="105"/>
      <c r="CN82" s="105"/>
      <c r="CO82" s="105"/>
      <c r="CP82" s="105"/>
      <c r="CQ82" s="105"/>
      <c r="CR82" s="105"/>
      <c r="CS82" s="105"/>
      <c r="CT82" s="105"/>
      <c r="CU82" s="105"/>
      <c r="CV82" s="105"/>
      <c r="CW82" s="105"/>
      <c r="CX82" s="105"/>
      <c r="CY82" s="105"/>
      <c r="CZ82" s="105"/>
      <c r="DA82" s="105"/>
      <c r="DB82" s="105"/>
      <c r="DC82" s="105"/>
      <c r="DD82" s="105"/>
      <c r="DE82" s="105"/>
      <c r="DF82" s="105"/>
      <c r="DG82" s="105"/>
      <c r="DH82" s="105"/>
      <c r="DI82" s="105"/>
      <c r="DJ82" s="105"/>
      <c r="DK82" s="105"/>
      <c r="DL82" s="105"/>
      <c r="DM82" s="105"/>
      <c r="DN82" s="105"/>
      <c r="DO82" s="105"/>
      <c r="DP82" s="105"/>
      <c r="DQ82" s="105"/>
      <c r="DR82" s="105"/>
      <c r="DS82" s="105"/>
      <c r="DT82" s="105"/>
      <c r="DU82" s="105"/>
      <c r="DV82" s="105"/>
      <c r="DW82" s="105"/>
      <c r="DX82" s="105"/>
      <c r="DY82" s="105"/>
      <c r="DZ82" s="105"/>
      <c r="EA82" s="105"/>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05"/>
      <c r="FM82" s="105"/>
      <c r="FN82" s="105"/>
      <c r="FO82" s="105"/>
      <c r="FP82" s="105"/>
      <c r="FQ82" s="105"/>
      <c r="FR82" s="105"/>
      <c r="FS82" s="105"/>
      <c r="FT82" s="105"/>
      <c r="FU82" s="105"/>
      <c r="FV82" s="105"/>
      <c r="FW82" s="105"/>
      <c r="FX82" s="105"/>
      <c r="FY82" s="105"/>
      <c r="FZ82" s="105"/>
      <c r="GA82" s="105"/>
      <c r="GB82" s="105"/>
      <c r="GC82" s="105"/>
      <c r="GD82" s="105"/>
      <c r="GE82" s="105"/>
      <c r="GF82" s="105"/>
      <c r="GG82" s="105"/>
      <c r="GH82" s="105"/>
      <c r="GI82" s="105"/>
      <c r="GJ82" s="105"/>
      <c r="GK82" s="105"/>
      <c r="GL82" s="105"/>
      <c r="GM82" s="105"/>
      <c r="GN82" s="105"/>
      <c r="GO82" s="105"/>
      <c r="GP82" s="105"/>
      <c r="GQ82" s="105"/>
      <c r="GR82" s="105"/>
      <c r="GS82" s="105"/>
      <c r="GT82" s="105"/>
      <c r="GU82" s="105"/>
      <c r="GV82" s="105"/>
      <c r="GW82" s="105"/>
      <c r="GX82" s="105"/>
      <c r="GY82" s="105"/>
      <c r="GZ82" s="105"/>
      <c r="HA82" s="105"/>
      <c r="HB82" s="105"/>
      <c r="HC82" s="105"/>
      <c r="HD82" s="105"/>
      <c r="HE82" s="105"/>
      <c r="HF82" s="105"/>
      <c r="HG82" s="105"/>
      <c r="HH82" s="105"/>
      <c r="HI82" s="105"/>
      <c r="HJ82" s="105"/>
      <c r="HK82" s="105"/>
      <c r="HL82" s="105"/>
      <c r="HM82" s="105"/>
      <c r="HN82" s="105"/>
      <c r="HO82" s="105"/>
      <c r="HP82" s="105"/>
      <c r="HQ82" s="105"/>
      <c r="HR82" s="105"/>
      <c r="HS82" s="105"/>
      <c r="HT82" s="105"/>
      <c r="HU82" s="105"/>
      <c r="HV82" s="105"/>
      <c r="HW82" s="105"/>
      <c r="HX82" s="105"/>
      <c r="HY82" s="105"/>
      <c r="HZ82" s="105"/>
      <c r="IA82" s="105"/>
      <c r="IB82" s="105"/>
      <c r="IC82" s="105"/>
      <c r="ID82" s="105"/>
      <c r="IE82" s="105"/>
      <c r="IF82" s="105"/>
      <c r="IG82" s="105"/>
      <c r="IH82" s="105"/>
      <c r="II82" s="105"/>
      <c r="IJ82" s="105"/>
      <c r="IK82" s="105"/>
      <c r="IL82" s="105"/>
      <c r="IM82" s="105"/>
      <c r="IN82" s="105"/>
      <c r="IO82" s="105"/>
      <c r="IP82" s="105"/>
      <c r="IQ82" s="105"/>
      <c r="IR82" s="105"/>
      <c r="IS82" s="105"/>
      <c r="IT82" s="105"/>
      <c r="IU82" s="105"/>
      <c r="IV82" s="105"/>
    </row>
    <row r="83" spans="1:256" ht="15.5" x14ac:dyDescent="0.25">
      <c r="A83" s="306"/>
      <c r="B83" s="307"/>
      <c r="C83" s="308"/>
      <c r="D83" s="309"/>
      <c r="E83" s="303"/>
      <c r="F83" s="110"/>
      <c r="G83" s="303"/>
      <c r="H83" s="310"/>
      <c r="I83" s="303"/>
      <c r="J83" s="311"/>
      <c r="K83" s="306"/>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c r="DF83" s="105"/>
      <c r="DG83" s="105"/>
      <c r="DH83" s="105"/>
      <c r="DI83" s="105"/>
      <c r="DJ83" s="105"/>
      <c r="DK83" s="105"/>
      <c r="DL83" s="105"/>
      <c r="DM83" s="105"/>
      <c r="DN83" s="105"/>
      <c r="DO83" s="105"/>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05"/>
      <c r="FM83" s="105"/>
      <c r="FN83" s="105"/>
      <c r="FO83" s="105"/>
      <c r="FP83" s="105"/>
      <c r="FQ83" s="105"/>
      <c r="FR83" s="105"/>
      <c r="FS83" s="105"/>
      <c r="FT83" s="105"/>
      <c r="FU83" s="105"/>
      <c r="FV83" s="105"/>
      <c r="FW83" s="105"/>
      <c r="FX83" s="105"/>
      <c r="FY83" s="105"/>
      <c r="FZ83" s="105"/>
      <c r="GA83" s="105"/>
      <c r="GB83" s="105"/>
      <c r="GC83" s="105"/>
      <c r="GD83" s="105"/>
      <c r="GE83" s="105"/>
      <c r="GF83" s="105"/>
      <c r="GG83" s="105"/>
      <c r="GH83" s="105"/>
      <c r="GI83" s="105"/>
      <c r="GJ83" s="105"/>
      <c r="GK83" s="105"/>
      <c r="GL83" s="105"/>
      <c r="GM83" s="105"/>
      <c r="GN83" s="105"/>
      <c r="GO83" s="105"/>
      <c r="GP83" s="105"/>
      <c r="GQ83" s="105"/>
      <c r="GR83" s="105"/>
      <c r="GS83" s="105"/>
      <c r="GT83" s="105"/>
      <c r="GU83" s="105"/>
      <c r="GV83" s="105"/>
      <c r="GW83" s="105"/>
      <c r="GX83" s="105"/>
      <c r="GY83" s="105"/>
      <c r="GZ83" s="105"/>
      <c r="HA83" s="105"/>
      <c r="HB83" s="105"/>
      <c r="HC83" s="105"/>
      <c r="HD83" s="105"/>
      <c r="HE83" s="105"/>
      <c r="HF83" s="105"/>
      <c r="HG83" s="105"/>
      <c r="HH83" s="105"/>
      <c r="HI83" s="105"/>
      <c r="HJ83" s="105"/>
      <c r="HK83" s="105"/>
      <c r="HL83" s="105"/>
      <c r="HM83" s="105"/>
      <c r="HN83" s="105"/>
      <c r="HO83" s="105"/>
      <c r="HP83" s="105"/>
      <c r="HQ83" s="105"/>
      <c r="HR83" s="105"/>
      <c r="HS83" s="105"/>
      <c r="HT83" s="105"/>
      <c r="HU83" s="105"/>
      <c r="HV83" s="105"/>
      <c r="HW83" s="105"/>
      <c r="HX83" s="105"/>
      <c r="HY83" s="105"/>
      <c r="HZ83" s="105"/>
      <c r="IA83" s="105"/>
      <c r="IB83" s="105"/>
      <c r="IC83" s="105"/>
      <c r="ID83" s="105"/>
      <c r="IE83" s="105"/>
      <c r="IF83" s="105"/>
      <c r="IG83" s="105"/>
      <c r="IH83" s="105"/>
      <c r="II83" s="105"/>
      <c r="IJ83" s="105"/>
      <c r="IK83" s="105"/>
      <c r="IL83" s="105"/>
      <c r="IM83" s="105"/>
      <c r="IN83" s="105"/>
      <c r="IO83" s="105"/>
      <c r="IP83" s="105"/>
      <c r="IQ83" s="105"/>
      <c r="IR83" s="105"/>
      <c r="IS83" s="105"/>
      <c r="IT83" s="105"/>
      <c r="IU83" s="105"/>
      <c r="IV83" s="105"/>
    </row>
    <row r="84" spans="1:256" ht="15.5" x14ac:dyDescent="0.25">
      <c r="A84" s="306"/>
      <c r="B84" s="307"/>
      <c r="C84" s="308"/>
      <c r="D84" s="309"/>
      <c r="E84" s="303"/>
      <c r="F84" s="110"/>
      <c r="G84" s="303"/>
      <c r="H84" s="310"/>
      <c r="I84" s="303"/>
      <c r="J84" s="311"/>
      <c r="K84" s="306"/>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5"/>
      <c r="BR84" s="105"/>
      <c r="BS84" s="105"/>
      <c r="BT84" s="105"/>
      <c r="BU84" s="105"/>
      <c r="BV84" s="105"/>
      <c r="BW84" s="105"/>
      <c r="BX84" s="105"/>
      <c r="BY84" s="105"/>
      <c r="BZ84" s="105"/>
      <c r="CA84" s="105"/>
      <c r="CB84" s="105"/>
      <c r="CC84" s="105"/>
      <c r="CD84" s="105"/>
      <c r="CE84" s="105"/>
      <c r="CF84" s="105"/>
      <c r="CG84" s="105"/>
      <c r="CH84" s="105"/>
      <c r="CI84" s="105"/>
      <c r="CJ84" s="105"/>
      <c r="CK84" s="105"/>
      <c r="CL84" s="105"/>
      <c r="CM84" s="105"/>
      <c r="CN84" s="105"/>
      <c r="CO84" s="105"/>
      <c r="CP84" s="105"/>
      <c r="CQ84" s="105"/>
      <c r="CR84" s="105"/>
      <c r="CS84" s="105"/>
      <c r="CT84" s="105"/>
      <c r="CU84" s="105"/>
      <c r="CV84" s="105"/>
      <c r="CW84" s="105"/>
      <c r="CX84" s="105"/>
      <c r="CY84" s="105"/>
      <c r="CZ84" s="105"/>
      <c r="DA84" s="105"/>
      <c r="DB84" s="105"/>
      <c r="DC84" s="105"/>
      <c r="DD84" s="105"/>
      <c r="DE84" s="105"/>
      <c r="DF84" s="105"/>
      <c r="DG84" s="105"/>
      <c r="DH84" s="105"/>
      <c r="DI84" s="105"/>
      <c r="DJ84" s="105"/>
      <c r="DK84" s="105"/>
      <c r="DL84" s="105"/>
      <c r="DM84" s="105"/>
      <c r="DN84" s="105"/>
      <c r="DO84" s="105"/>
      <c r="DP84" s="105"/>
      <c r="DQ84" s="105"/>
      <c r="DR84" s="105"/>
      <c r="DS84" s="105"/>
      <c r="DT84" s="105"/>
      <c r="DU84" s="105"/>
      <c r="DV84" s="105"/>
      <c r="DW84" s="105"/>
      <c r="DX84" s="105"/>
      <c r="DY84" s="105"/>
      <c r="DZ84" s="105"/>
      <c r="EA84" s="105"/>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05"/>
      <c r="FM84" s="105"/>
      <c r="FN84" s="105"/>
      <c r="FO84" s="105"/>
      <c r="FP84" s="105"/>
      <c r="FQ84" s="105"/>
      <c r="FR84" s="105"/>
      <c r="FS84" s="105"/>
      <c r="FT84" s="105"/>
      <c r="FU84" s="105"/>
      <c r="FV84" s="105"/>
      <c r="FW84" s="105"/>
      <c r="FX84" s="105"/>
      <c r="FY84" s="105"/>
      <c r="FZ84" s="105"/>
      <c r="GA84" s="105"/>
      <c r="GB84" s="105"/>
      <c r="GC84" s="105"/>
      <c r="GD84" s="105"/>
      <c r="GE84" s="105"/>
      <c r="GF84" s="105"/>
      <c r="GG84" s="105"/>
      <c r="GH84" s="105"/>
      <c r="GI84" s="105"/>
      <c r="GJ84" s="105"/>
      <c r="GK84" s="105"/>
      <c r="GL84" s="105"/>
      <c r="GM84" s="105"/>
      <c r="GN84" s="105"/>
      <c r="GO84" s="105"/>
      <c r="GP84" s="105"/>
      <c r="GQ84" s="105"/>
      <c r="GR84" s="105"/>
      <c r="GS84" s="105"/>
      <c r="GT84" s="105"/>
      <c r="GU84" s="105"/>
      <c r="GV84" s="105"/>
      <c r="GW84" s="105"/>
      <c r="GX84" s="105"/>
      <c r="GY84" s="105"/>
      <c r="GZ84" s="105"/>
      <c r="HA84" s="105"/>
      <c r="HB84" s="105"/>
      <c r="HC84" s="105"/>
      <c r="HD84" s="105"/>
      <c r="HE84" s="105"/>
      <c r="HF84" s="105"/>
      <c r="HG84" s="105"/>
      <c r="HH84" s="105"/>
      <c r="HI84" s="105"/>
      <c r="HJ84" s="105"/>
      <c r="HK84" s="105"/>
      <c r="HL84" s="105"/>
      <c r="HM84" s="105"/>
      <c r="HN84" s="105"/>
      <c r="HO84" s="105"/>
      <c r="HP84" s="105"/>
      <c r="HQ84" s="105"/>
      <c r="HR84" s="105"/>
      <c r="HS84" s="105"/>
      <c r="HT84" s="105"/>
      <c r="HU84" s="105"/>
      <c r="HV84" s="105"/>
      <c r="HW84" s="105"/>
      <c r="HX84" s="105"/>
      <c r="HY84" s="105"/>
      <c r="HZ84" s="105"/>
      <c r="IA84" s="105"/>
      <c r="IB84" s="105"/>
      <c r="IC84" s="105"/>
      <c r="ID84" s="105"/>
      <c r="IE84" s="105"/>
      <c r="IF84" s="105"/>
      <c r="IG84" s="105"/>
      <c r="IH84" s="105"/>
      <c r="II84" s="105"/>
      <c r="IJ84" s="105"/>
      <c r="IK84" s="105"/>
      <c r="IL84" s="105"/>
      <c r="IM84" s="105"/>
      <c r="IN84" s="105"/>
      <c r="IO84" s="105"/>
      <c r="IP84" s="105"/>
      <c r="IQ84" s="105"/>
      <c r="IR84" s="105"/>
      <c r="IS84" s="105"/>
      <c r="IT84" s="105"/>
      <c r="IU84" s="105"/>
      <c r="IV84" s="105"/>
    </row>
    <row r="85" spans="1:256" ht="15.5" x14ac:dyDescent="0.25">
      <c r="A85" s="306"/>
      <c r="B85" s="307"/>
      <c r="C85" s="308"/>
      <c r="D85" s="309"/>
      <c r="E85" s="303"/>
      <c r="F85" s="110"/>
      <c r="G85" s="303"/>
      <c r="H85" s="310"/>
      <c r="I85" s="303"/>
      <c r="J85" s="311"/>
      <c r="K85" s="306"/>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c r="BW85" s="105"/>
      <c r="BX85" s="105"/>
      <c r="BY85" s="105"/>
      <c r="BZ85" s="105"/>
      <c r="CA85" s="105"/>
      <c r="CB85" s="105"/>
      <c r="CC85" s="105"/>
      <c r="CD85" s="105"/>
      <c r="CE85" s="105"/>
      <c r="CF85" s="105"/>
      <c r="CG85" s="105"/>
      <c r="CH85" s="105"/>
      <c r="CI85" s="105"/>
      <c r="CJ85" s="105"/>
      <c r="CK85" s="105"/>
      <c r="CL85" s="105"/>
      <c r="CM85" s="105"/>
      <c r="CN85" s="105"/>
      <c r="CO85" s="105"/>
      <c r="CP85" s="105"/>
      <c r="CQ85" s="105"/>
      <c r="CR85" s="105"/>
      <c r="CS85" s="105"/>
      <c r="CT85" s="105"/>
      <c r="CU85" s="105"/>
      <c r="CV85" s="105"/>
      <c r="CW85" s="105"/>
      <c r="CX85" s="105"/>
      <c r="CY85" s="105"/>
      <c r="CZ85" s="105"/>
      <c r="DA85" s="105"/>
      <c r="DB85" s="105"/>
      <c r="DC85" s="105"/>
      <c r="DD85" s="105"/>
      <c r="DE85" s="105"/>
      <c r="DF85" s="105"/>
      <c r="DG85" s="105"/>
      <c r="DH85" s="105"/>
      <c r="DI85" s="105"/>
      <c r="DJ85" s="105"/>
      <c r="DK85" s="105"/>
      <c r="DL85" s="105"/>
      <c r="DM85" s="105"/>
      <c r="DN85" s="105"/>
      <c r="DO85" s="105"/>
      <c r="DP85" s="105"/>
      <c r="DQ85" s="105"/>
      <c r="DR85" s="105"/>
      <c r="DS85" s="105"/>
      <c r="DT85" s="105"/>
      <c r="DU85" s="105"/>
      <c r="DV85" s="105"/>
      <c r="DW85" s="105"/>
      <c r="DX85" s="105"/>
      <c r="DY85" s="105"/>
      <c r="DZ85" s="105"/>
      <c r="EA85" s="105"/>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05"/>
      <c r="FM85" s="105"/>
      <c r="FN85" s="105"/>
      <c r="FO85" s="105"/>
      <c r="FP85" s="105"/>
      <c r="FQ85" s="105"/>
      <c r="FR85" s="105"/>
      <c r="FS85" s="105"/>
      <c r="FT85" s="105"/>
      <c r="FU85" s="105"/>
      <c r="FV85" s="105"/>
      <c r="FW85" s="105"/>
      <c r="FX85" s="105"/>
      <c r="FY85" s="105"/>
      <c r="FZ85" s="105"/>
      <c r="GA85" s="105"/>
      <c r="GB85" s="105"/>
      <c r="GC85" s="105"/>
      <c r="GD85" s="105"/>
      <c r="GE85" s="105"/>
      <c r="GF85" s="105"/>
      <c r="GG85" s="105"/>
      <c r="GH85" s="105"/>
      <c r="GI85" s="105"/>
      <c r="GJ85" s="105"/>
      <c r="GK85" s="105"/>
      <c r="GL85" s="105"/>
      <c r="GM85" s="105"/>
      <c r="GN85" s="105"/>
      <c r="GO85" s="105"/>
      <c r="GP85" s="105"/>
      <c r="GQ85" s="105"/>
      <c r="GR85" s="105"/>
      <c r="GS85" s="105"/>
      <c r="GT85" s="105"/>
      <c r="GU85" s="105"/>
      <c r="GV85" s="105"/>
      <c r="GW85" s="105"/>
      <c r="GX85" s="105"/>
      <c r="GY85" s="105"/>
      <c r="GZ85" s="105"/>
      <c r="HA85" s="105"/>
      <c r="HB85" s="105"/>
      <c r="HC85" s="105"/>
      <c r="HD85" s="105"/>
      <c r="HE85" s="105"/>
      <c r="HF85" s="105"/>
      <c r="HG85" s="105"/>
      <c r="HH85" s="105"/>
      <c r="HI85" s="105"/>
      <c r="HJ85" s="105"/>
      <c r="HK85" s="105"/>
      <c r="HL85" s="105"/>
      <c r="HM85" s="105"/>
      <c r="HN85" s="105"/>
      <c r="HO85" s="105"/>
      <c r="HP85" s="105"/>
      <c r="HQ85" s="105"/>
      <c r="HR85" s="105"/>
      <c r="HS85" s="105"/>
      <c r="HT85" s="105"/>
      <c r="HU85" s="105"/>
      <c r="HV85" s="105"/>
      <c r="HW85" s="105"/>
      <c r="HX85" s="105"/>
      <c r="HY85" s="105"/>
      <c r="HZ85" s="105"/>
      <c r="IA85" s="105"/>
      <c r="IB85" s="105"/>
      <c r="IC85" s="105"/>
      <c r="ID85" s="105"/>
      <c r="IE85" s="105"/>
      <c r="IF85" s="105"/>
      <c r="IG85" s="105"/>
      <c r="IH85" s="105"/>
      <c r="II85" s="105"/>
      <c r="IJ85" s="105"/>
      <c r="IK85" s="105"/>
      <c r="IL85" s="105"/>
      <c r="IM85" s="105"/>
      <c r="IN85" s="105"/>
      <c r="IO85" s="105"/>
      <c r="IP85" s="105"/>
      <c r="IQ85" s="105"/>
      <c r="IR85" s="105"/>
      <c r="IS85" s="105"/>
      <c r="IT85" s="105"/>
      <c r="IU85" s="105"/>
      <c r="IV85" s="105"/>
    </row>
    <row r="86" spans="1:256" ht="15.5" x14ac:dyDescent="0.25">
      <c r="A86" s="306"/>
      <c r="B86" s="307"/>
      <c r="C86" s="308"/>
      <c r="D86" s="309"/>
      <c r="E86" s="303"/>
      <c r="F86" s="110"/>
      <c r="G86" s="303"/>
      <c r="H86" s="310"/>
      <c r="I86" s="303"/>
      <c r="J86" s="311"/>
      <c r="K86" s="306"/>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5"/>
      <c r="BR86" s="105"/>
      <c r="BS86" s="105"/>
      <c r="BT86" s="105"/>
      <c r="BU86" s="105"/>
      <c r="BV86" s="105"/>
      <c r="BW86" s="105"/>
      <c r="BX86" s="105"/>
      <c r="BY86" s="105"/>
      <c r="BZ86" s="105"/>
      <c r="CA86" s="105"/>
      <c r="CB86" s="105"/>
      <c r="CC86" s="105"/>
      <c r="CD86" s="105"/>
      <c r="CE86" s="105"/>
      <c r="CF86" s="105"/>
      <c r="CG86" s="105"/>
      <c r="CH86" s="105"/>
      <c r="CI86" s="105"/>
      <c r="CJ86" s="105"/>
      <c r="CK86" s="105"/>
      <c r="CL86" s="105"/>
      <c r="CM86" s="105"/>
      <c r="CN86" s="105"/>
      <c r="CO86" s="105"/>
      <c r="CP86" s="105"/>
      <c r="CQ86" s="105"/>
      <c r="CR86" s="105"/>
      <c r="CS86" s="105"/>
      <c r="CT86" s="105"/>
      <c r="CU86" s="105"/>
      <c r="CV86" s="105"/>
      <c r="CW86" s="105"/>
      <c r="CX86" s="105"/>
      <c r="CY86" s="105"/>
      <c r="CZ86" s="105"/>
      <c r="DA86" s="105"/>
      <c r="DB86" s="105"/>
      <c r="DC86" s="105"/>
      <c r="DD86" s="105"/>
      <c r="DE86" s="105"/>
      <c r="DF86" s="105"/>
      <c r="DG86" s="105"/>
      <c r="DH86" s="105"/>
      <c r="DI86" s="105"/>
      <c r="DJ86" s="105"/>
      <c r="DK86" s="105"/>
      <c r="DL86" s="105"/>
      <c r="DM86" s="105"/>
      <c r="DN86" s="105"/>
      <c r="DO86" s="105"/>
      <c r="DP86" s="105"/>
      <c r="DQ86" s="105"/>
      <c r="DR86" s="105"/>
      <c r="DS86" s="105"/>
      <c r="DT86" s="105"/>
      <c r="DU86" s="105"/>
      <c r="DV86" s="105"/>
      <c r="DW86" s="105"/>
      <c r="DX86" s="105"/>
      <c r="DY86" s="105"/>
      <c r="DZ86" s="105"/>
      <c r="EA86" s="105"/>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05"/>
      <c r="FM86" s="105"/>
      <c r="FN86" s="105"/>
      <c r="FO86" s="105"/>
      <c r="FP86" s="105"/>
      <c r="FQ86" s="105"/>
      <c r="FR86" s="105"/>
      <c r="FS86" s="105"/>
      <c r="FT86" s="105"/>
      <c r="FU86" s="105"/>
      <c r="FV86" s="105"/>
      <c r="FW86" s="105"/>
      <c r="FX86" s="105"/>
      <c r="FY86" s="105"/>
      <c r="FZ86" s="105"/>
      <c r="GA86" s="105"/>
      <c r="GB86" s="105"/>
      <c r="GC86" s="105"/>
      <c r="GD86" s="105"/>
      <c r="GE86" s="105"/>
      <c r="GF86" s="105"/>
      <c r="GG86" s="105"/>
      <c r="GH86" s="105"/>
      <c r="GI86" s="105"/>
      <c r="GJ86" s="105"/>
      <c r="GK86" s="105"/>
      <c r="GL86" s="105"/>
      <c r="GM86" s="105"/>
      <c r="GN86" s="105"/>
      <c r="GO86" s="105"/>
      <c r="GP86" s="105"/>
      <c r="GQ86" s="105"/>
      <c r="GR86" s="105"/>
      <c r="GS86" s="105"/>
      <c r="GT86" s="105"/>
      <c r="GU86" s="105"/>
      <c r="GV86" s="105"/>
      <c r="GW86" s="105"/>
      <c r="GX86" s="105"/>
      <c r="GY86" s="105"/>
      <c r="GZ86" s="105"/>
      <c r="HA86" s="105"/>
      <c r="HB86" s="105"/>
      <c r="HC86" s="105"/>
      <c r="HD86" s="105"/>
      <c r="HE86" s="105"/>
      <c r="HF86" s="105"/>
      <c r="HG86" s="105"/>
      <c r="HH86" s="105"/>
      <c r="HI86" s="105"/>
      <c r="HJ86" s="105"/>
      <c r="HK86" s="105"/>
      <c r="HL86" s="105"/>
      <c r="HM86" s="105"/>
      <c r="HN86" s="105"/>
      <c r="HO86" s="105"/>
      <c r="HP86" s="105"/>
      <c r="HQ86" s="105"/>
      <c r="HR86" s="105"/>
      <c r="HS86" s="105"/>
      <c r="HT86" s="105"/>
      <c r="HU86" s="105"/>
      <c r="HV86" s="105"/>
      <c r="HW86" s="105"/>
      <c r="HX86" s="105"/>
      <c r="HY86" s="105"/>
      <c r="HZ86" s="105"/>
      <c r="IA86" s="105"/>
      <c r="IB86" s="105"/>
      <c r="IC86" s="105"/>
      <c r="ID86" s="105"/>
      <c r="IE86" s="105"/>
      <c r="IF86" s="105"/>
      <c r="IG86" s="105"/>
      <c r="IH86" s="105"/>
      <c r="II86" s="105"/>
      <c r="IJ86" s="105"/>
      <c r="IK86" s="105"/>
      <c r="IL86" s="105"/>
      <c r="IM86" s="105"/>
      <c r="IN86" s="105"/>
      <c r="IO86" s="105"/>
      <c r="IP86" s="105"/>
      <c r="IQ86" s="105"/>
      <c r="IR86" s="105"/>
      <c r="IS86" s="105"/>
      <c r="IT86" s="105"/>
      <c r="IU86" s="105"/>
      <c r="IV86" s="105"/>
    </row>
    <row r="87" spans="1:256" ht="15.5" x14ac:dyDescent="0.25">
      <c r="A87" s="306"/>
      <c r="B87" s="307"/>
      <c r="C87" s="308"/>
      <c r="D87" s="309"/>
      <c r="E87" s="303"/>
      <c r="F87" s="110"/>
      <c r="G87" s="303"/>
      <c r="H87" s="310"/>
      <c r="I87" s="303"/>
      <c r="J87" s="311"/>
      <c r="K87" s="306"/>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c r="BU87" s="105"/>
      <c r="BV87" s="105"/>
      <c r="BW87" s="105"/>
      <c r="BX87" s="105"/>
      <c r="BY87" s="105"/>
      <c r="BZ87" s="105"/>
      <c r="CA87" s="105"/>
      <c r="CB87" s="105"/>
      <c r="CC87" s="105"/>
      <c r="CD87" s="105"/>
      <c r="CE87" s="105"/>
      <c r="CF87" s="105"/>
      <c r="CG87" s="105"/>
      <c r="CH87" s="105"/>
      <c r="CI87" s="105"/>
      <c r="CJ87" s="105"/>
      <c r="CK87" s="105"/>
      <c r="CL87" s="105"/>
      <c r="CM87" s="105"/>
      <c r="CN87" s="105"/>
      <c r="CO87" s="105"/>
      <c r="CP87" s="105"/>
      <c r="CQ87" s="105"/>
      <c r="CR87" s="105"/>
      <c r="CS87" s="105"/>
      <c r="CT87" s="105"/>
      <c r="CU87" s="105"/>
      <c r="CV87" s="105"/>
      <c r="CW87" s="105"/>
      <c r="CX87" s="105"/>
      <c r="CY87" s="105"/>
      <c r="CZ87" s="105"/>
      <c r="DA87" s="105"/>
      <c r="DB87" s="105"/>
      <c r="DC87" s="105"/>
      <c r="DD87" s="105"/>
      <c r="DE87" s="105"/>
      <c r="DF87" s="105"/>
      <c r="DG87" s="105"/>
      <c r="DH87" s="105"/>
      <c r="DI87" s="105"/>
      <c r="DJ87" s="105"/>
      <c r="DK87" s="105"/>
      <c r="DL87" s="105"/>
      <c r="DM87" s="105"/>
      <c r="DN87" s="105"/>
      <c r="DO87" s="105"/>
      <c r="DP87" s="105"/>
      <c r="DQ87" s="105"/>
      <c r="DR87" s="105"/>
      <c r="DS87" s="105"/>
      <c r="DT87" s="105"/>
      <c r="DU87" s="105"/>
      <c r="DV87" s="105"/>
      <c r="DW87" s="105"/>
      <c r="DX87" s="105"/>
      <c r="DY87" s="105"/>
      <c r="DZ87" s="105"/>
      <c r="EA87" s="105"/>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05"/>
      <c r="FM87" s="105"/>
      <c r="FN87" s="105"/>
      <c r="FO87" s="105"/>
      <c r="FP87" s="105"/>
      <c r="FQ87" s="105"/>
      <c r="FR87" s="105"/>
      <c r="FS87" s="105"/>
      <c r="FT87" s="105"/>
      <c r="FU87" s="105"/>
      <c r="FV87" s="105"/>
      <c r="FW87" s="105"/>
      <c r="FX87" s="105"/>
      <c r="FY87" s="105"/>
      <c r="FZ87" s="105"/>
      <c r="GA87" s="105"/>
      <c r="GB87" s="105"/>
      <c r="GC87" s="105"/>
      <c r="GD87" s="105"/>
      <c r="GE87" s="105"/>
      <c r="GF87" s="105"/>
      <c r="GG87" s="105"/>
      <c r="GH87" s="105"/>
      <c r="GI87" s="105"/>
      <c r="GJ87" s="105"/>
      <c r="GK87" s="105"/>
      <c r="GL87" s="105"/>
      <c r="GM87" s="105"/>
      <c r="GN87" s="105"/>
      <c r="GO87" s="105"/>
      <c r="GP87" s="105"/>
      <c r="GQ87" s="105"/>
      <c r="GR87" s="105"/>
      <c r="GS87" s="105"/>
      <c r="GT87" s="105"/>
      <c r="GU87" s="105"/>
      <c r="GV87" s="105"/>
      <c r="GW87" s="105"/>
      <c r="GX87" s="105"/>
      <c r="GY87" s="105"/>
      <c r="GZ87" s="105"/>
      <c r="HA87" s="105"/>
      <c r="HB87" s="105"/>
      <c r="HC87" s="105"/>
      <c r="HD87" s="105"/>
      <c r="HE87" s="105"/>
      <c r="HF87" s="105"/>
      <c r="HG87" s="105"/>
      <c r="HH87" s="105"/>
      <c r="HI87" s="105"/>
      <c r="HJ87" s="105"/>
      <c r="HK87" s="105"/>
      <c r="HL87" s="105"/>
      <c r="HM87" s="105"/>
      <c r="HN87" s="105"/>
      <c r="HO87" s="105"/>
      <c r="HP87" s="105"/>
      <c r="HQ87" s="105"/>
      <c r="HR87" s="105"/>
      <c r="HS87" s="105"/>
      <c r="HT87" s="105"/>
      <c r="HU87" s="105"/>
      <c r="HV87" s="105"/>
      <c r="HW87" s="105"/>
      <c r="HX87" s="105"/>
      <c r="HY87" s="105"/>
      <c r="HZ87" s="105"/>
      <c r="IA87" s="105"/>
      <c r="IB87" s="105"/>
      <c r="IC87" s="105"/>
      <c r="ID87" s="105"/>
      <c r="IE87" s="105"/>
      <c r="IF87" s="105"/>
      <c r="IG87" s="105"/>
      <c r="IH87" s="105"/>
      <c r="II87" s="105"/>
      <c r="IJ87" s="105"/>
      <c r="IK87" s="105"/>
      <c r="IL87" s="105"/>
      <c r="IM87" s="105"/>
      <c r="IN87" s="105"/>
      <c r="IO87" s="105"/>
      <c r="IP87" s="105"/>
      <c r="IQ87" s="105"/>
      <c r="IR87" s="105"/>
      <c r="IS87" s="105"/>
      <c r="IT87" s="105"/>
      <c r="IU87" s="105"/>
      <c r="IV87" s="105"/>
    </row>
    <row r="88" spans="1:256" ht="15.5" x14ac:dyDescent="0.25">
      <c r="A88" s="306"/>
      <c r="B88" s="307"/>
      <c r="C88" s="308"/>
      <c r="D88" s="309"/>
      <c r="E88" s="303"/>
      <c r="F88" s="110"/>
      <c r="G88" s="303"/>
      <c r="H88" s="310"/>
      <c r="I88" s="303"/>
      <c r="J88" s="311"/>
      <c r="K88" s="306"/>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5"/>
      <c r="BU88" s="105"/>
      <c r="BV88" s="105"/>
      <c r="BW88" s="105"/>
      <c r="BX88" s="105"/>
      <c r="BY88" s="105"/>
      <c r="BZ88" s="105"/>
      <c r="CA88" s="105"/>
      <c r="CB88" s="105"/>
      <c r="CC88" s="105"/>
      <c r="CD88" s="105"/>
      <c r="CE88" s="105"/>
      <c r="CF88" s="105"/>
      <c r="CG88" s="105"/>
      <c r="CH88" s="105"/>
      <c r="CI88" s="105"/>
      <c r="CJ88" s="105"/>
      <c r="CK88" s="105"/>
      <c r="CL88" s="105"/>
      <c r="CM88" s="105"/>
      <c r="CN88" s="105"/>
      <c r="CO88" s="105"/>
      <c r="CP88" s="105"/>
      <c r="CQ88" s="105"/>
      <c r="CR88" s="105"/>
      <c r="CS88" s="105"/>
      <c r="CT88" s="105"/>
      <c r="CU88" s="105"/>
      <c r="CV88" s="105"/>
      <c r="CW88" s="105"/>
      <c r="CX88" s="105"/>
      <c r="CY88" s="105"/>
      <c r="CZ88" s="105"/>
      <c r="DA88" s="105"/>
      <c r="DB88" s="105"/>
      <c r="DC88" s="105"/>
      <c r="DD88" s="105"/>
      <c r="DE88" s="105"/>
      <c r="DF88" s="105"/>
      <c r="DG88" s="105"/>
      <c r="DH88" s="105"/>
      <c r="DI88" s="105"/>
      <c r="DJ88" s="105"/>
      <c r="DK88" s="105"/>
      <c r="DL88" s="105"/>
      <c r="DM88" s="105"/>
      <c r="DN88" s="105"/>
      <c r="DO88" s="105"/>
      <c r="DP88" s="105"/>
      <c r="DQ88" s="105"/>
      <c r="DR88" s="105"/>
      <c r="DS88" s="105"/>
      <c r="DT88" s="105"/>
      <c r="DU88" s="105"/>
      <c r="DV88" s="105"/>
      <c r="DW88" s="105"/>
      <c r="DX88" s="105"/>
      <c r="DY88" s="105"/>
      <c r="DZ88" s="105"/>
      <c r="EA88" s="105"/>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05"/>
      <c r="FM88" s="105"/>
      <c r="FN88" s="105"/>
      <c r="FO88" s="105"/>
      <c r="FP88" s="105"/>
      <c r="FQ88" s="105"/>
      <c r="FR88" s="105"/>
      <c r="FS88" s="105"/>
      <c r="FT88" s="105"/>
      <c r="FU88" s="105"/>
      <c r="FV88" s="105"/>
      <c r="FW88" s="105"/>
      <c r="FX88" s="105"/>
      <c r="FY88" s="105"/>
      <c r="FZ88" s="105"/>
      <c r="GA88" s="105"/>
      <c r="GB88" s="105"/>
      <c r="GC88" s="105"/>
      <c r="GD88" s="105"/>
      <c r="GE88" s="105"/>
      <c r="GF88" s="105"/>
      <c r="GG88" s="105"/>
      <c r="GH88" s="105"/>
      <c r="GI88" s="105"/>
      <c r="GJ88" s="105"/>
      <c r="GK88" s="105"/>
      <c r="GL88" s="105"/>
      <c r="GM88" s="105"/>
      <c r="GN88" s="105"/>
      <c r="GO88" s="105"/>
      <c r="GP88" s="105"/>
      <c r="GQ88" s="105"/>
      <c r="GR88" s="105"/>
      <c r="GS88" s="105"/>
      <c r="GT88" s="105"/>
      <c r="GU88" s="105"/>
      <c r="GV88" s="105"/>
      <c r="GW88" s="105"/>
      <c r="GX88" s="105"/>
      <c r="GY88" s="105"/>
      <c r="GZ88" s="105"/>
      <c r="HA88" s="105"/>
      <c r="HB88" s="105"/>
      <c r="HC88" s="105"/>
      <c r="HD88" s="105"/>
      <c r="HE88" s="105"/>
      <c r="HF88" s="105"/>
      <c r="HG88" s="105"/>
      <c r="HH88" s="105"/>
      <c r="HI88" s="105"/>
      <c r="HJ88" s="105"/>
      <c r="HK88" s="105"/>
      <c r="HL88" s="105"/>
      <c r="HM88" s="105"/>
      <c r="HN88" s="105"/>
      <c r="HO88" s="105"/>
      <c r="HP88" s="105"/>
      <c r="HQ88" s="105"/>
      <c r="HR88" s="105"/>
      <c r="HS88" s="105"/>
      <c r="HT88" s="105"/>
      <c r="HU88" s="105"/>
      <c r="HV88" s="105"/>
      <c r="HW88" s="105"/>
      <c r="HX88" s="105"/>
      <c r="HY88" s="105"/>
      <c r="HZ88" s="105"/>
      <c r="IA88" s="105"/>
      <c r="IB88" s="105"/>
      <c r="IC88" s="105"/>
      <c r="ID88" s="105"/>
      <c r="IE88" s="105"/>
      <c r="IF88" s="105"/>
      <c r="IG88" s="105"/>
      <c r="IH88" s="105"/>
      <c r="II88" s="105"/>
      <c r="IJ88" s="105"/>
      <c r="IK88" s="105"/>
      <c r="IL88" s="105"/>
      <c r="IM88" s="105"/>
      <c r="IN88" s="105"/>
      <c r="IO88" s="105"/>
      <c r="IP88" s="105"/>
      <c r="IQ88" s="105"/>
      <c r="IR88" s="105"/>
      <c r="IS88" s="105"/>
      <c r="IT88" s="105"/>
      <c r="IU88" s="105"/>
      <c r="IV88" s="105"/>
    </row>
    <row r="89" spans="1:256" ht="15.5" x14ac:dyDescent="0.25">
      <c r="A89" s="306"/>
      <c r="B89" s="307"/>
      <c r="C89" s="308"/>
      <c r="D89" s="309"/>
      <c r="E89" s="303"/>
      <c r="F89" s="110"/>
      <c r="G89" s="303"/>
      <c r="H89" s="310"/>
      <c r="I89" s="303"/>
      <c r="J89" s="311"/>
      <c r="K89" s="306"/>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c r="BW89" s="105"/>
      <c r="BX89" s="105"/>
      <c r="BY89" s="105"/>
      <c r="BZ89" s="105"/>
      <c r="CA89" s="105"/>
      <c r="CB89" s="105"/>
      <c r="CC89" s="105"/>
      <c r="CD89" s="105"/>
      <c r="CE89" s="105"/>
      <c r="CF89" s="105"/>
      <c r="CG89" s="105"/>
      <c r="CH89" s="105"/>
      <c r="CI89" s="105"/>
      <c r="CJ89" s="105"/>
      <c r="CK89" s="105"/>
      <c r="CL89" s="105"/>
      <c r="CM89" s="105"/>
      <c r="CN89" s="105"/>
      <c r="CO89" s="105"/>
      <c r="CP89" s="105"/>
      <c r="CQ89" s="105"/>
      <c r="CR89" s="105"/>
      <c r="CS89" s="105"/>
      <c r="CT89" s="105"/>
      <c r="CU89" s="105"/>
      <c r="CV89" s="105"/>
      <c r="CW89" s="105"/>
      <c r="CX89" s="105"/>
      <c r="CY89" s="105"/>
      <c r="CZ89" s="105"/>
      <c r="DA89" s="105"/>
      <c r="DB89" s="105"/>
      <c r="DC89" s="105"/>
      <c r="DD89" s="105"/>
      <c r="DE89" s="105"/>
      <c r="DF89" s="105"/>
      <c r="DG89" s="105"/>
      <c r="DH89" s="105"/>
      <c r="DI89" s="105"/>
      <c r="DJ89" s="105"/>
      <c r="DK89" s="105"/>
      <c r="DL89" s="105"/>
      <c r="DM89" s="105"/>
      <c r="DN89" s="105"/>
      <c r="DO89" s="105"/>
      <c r="DP89" s="105"/>
      <c r="DQ89" s="105"/>
      <c r="DR89" s="105"/>
      <c r="DS89" s="105"/>
      <c r="DT89" s="105"/>
      <c r="DU89" s="105"/>
      <c r="DV89" s="105"/>
      <c r="DW89" s="105"/>
      <c r="DX89" s="105"/>
      <c r="DY89" s="105"/>
      <c r="DZ89" s="105"/>
      <c r="EA89" s="105"/>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05"/>
      <c r="FM89" s="105"/>
      <c r="FN89" s="105"/>
      <c r="FO89" s="105"/>
      <c r="FP89" s="105"/>
      <c r="FQ89" s="105"/>
      <c r="FR89" s="105"/>
      <c r="FS89" s="105"/>
      <c r="FT89" s="105"/>
      <c r="FU89" s="105"/>
      <c r="FV89" s="105"/>
      <c r="FW89" s="105"/>
      <c r="FX89" s="105"/>
      <c r="FY89" s="105"/>
      <c r="FZ89" s="105"/>
      <c r="GA89" s="105"/>
      <c r="GB89" s="105"/>
      <c r="GC89" s="105"/>
      <c r="GD89" s="105"/>
      <c r="GE89" s="105"/>
      <c r="GF89" s="105"/>
      <c r="GG89" s="105"/>
      <c r="GH89" s="105"/>
      <c r="GI89" s="105"/>
      <c r="GJ89" s="105"/>
      <c r="GK89" s="105"/>
      <c r="GL89" s="105"/>
      <c r="GM89" s="105"/>
      <c r="GN89" s="105"/>
      <c r="GO89" s="105"/>
      <c r="GP89" s="105"/>
      <c r="GQ89" s="105"/>
      <c r="GR89" s="105"/>
      <c r="GS89" s="105"/>
      <c r="GT89" s="105"/>
      <c r="GU89" s="105"/>
      <c r="GV89" s="105"/>
      <c r="GW89" s="105"/>
      <c r="GX89" s="105"/>
      <c r="GY89" s="105"/>
      <c r="GZ89" s="105"/>
      <c r="HA89" s="105"/>
      <c r="HB89" s="105"/>
      <c r="HC89" s="105"/>
      <c r="HD89" s="105"/>
      <c r="HE89" s="105"/>
      <c r="HF89" s="105"/>
      <c r="HG89" s="105"/>
      <c r="HH89" s="105"/>
      <c r="HI89" s="105"/>
      <c r="HJ89" s="105"/>
      <c r="HK89" s="105"/>
      <c r="HL89" s="105"/>
      <c r="HM89" s="105"/>
      <c r="HN89" s="105"/>
      <c r="HO89" s="105"/>
      <c r="HP89" s="105"/>
      <c r="HQ89" s="105"/>
      <c r="HR89" s="105"/>
      <c r="HS89" s="105"/>
      <c r="HT89" s="105"/>
      <c r="HU89" s="105"/>
      <c r="HV89" s="105"/>
      <c r="HW89" s="105"/>
      <c r="HX89" s="105"/>
      <c r="HY89" s="105"/>
      <c r="HZ89" s="105"/>
      <c r="IA89" s="105"/>
      <c r="IB89" s="105"/>
      <c r="IC89" s="105"/>
      <c r="ID89" s="105"/>
      <c r="IE89" s="105"/>
      <c r="IF89" s="105"/>
      <c r="IG89" s="105"/>
      <c r="IH89" s="105"/>
      <c r="II89" s="105"/>
      <c r="IJ89" s="105"/>
      <c r="IK89" s="105"/>
      <c r="IL89" s="105"/>
      <c r="IM89" s="105"/>
      <c r="IN89" s="105"/>
      <c r="IO89" s="105"/>
      <c r="IP89" s="105"/>
      <c r="IQ89" s="105"/>
      <c r="IR89" s="105"/>
      <c r="IS89" s="105"/>
      <c r="IT89" s="105"/>
      <c r="IU89" s="105"/>
      <c r="IV89" s="105"/>
    </row>
    <row r="90" spans="1:256" ht="15.5" x14ac:dyDescent="0.25">
      <c r="A90" s="306"/>
      <c r="B90" s="307"/>
      <c r="C90" s="308"/>
      <c r="D90" s="309"/>
      <c r="E90" s="303"/>
      <c r="F90" s="110"/>
      <c r="G90" s="303"/>
      <c r="H90" s="310"/>
      <c r="I90" s="303"/>
      <c r="J90" s="311"/>
      <c r="K90" s="306"/>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05"/>
      <c r="FM90" s="105"/>
      <c r="FN90" s="105"/>
      <c r="FO90" s="105"/>
      <c r="FP90" s="105"/>
      <c r="FQ90" s="105"/>
      <c r="FR90" s="105"/>
      <c r="FS90" s="105"/>
      <c r="FT90" s="105"/>
      <c r="FU90" s="105"/>
      <c r="FV90" s="105"/>
      <c r="FW90" s="105"/>
      <c r="FX90" s="105"/>
      <c r="FY90" s="105"/>
      <c r="FZ90" s="105"/>
      <c r="GA90" s="105"/>
      <c r="GB90" s="105"/>
      <c r="GC90" s="105"/>
      <c r="GD90" s="105"/>
      <c r="GE90" s="105"/>
      <c r="GF90" s="105"/>
      <c r="GG90" s="105"/>
      <c r="GH90" s="105"/>
      <c r="GI90" s="105"/>
      <c r="GJ90" s="105"/>
      <c r="GK90" s="105"/>
      <c r="GL90" s="105"/>
      <c r="GM90" s="105"/>
      <c r="GN90" s="105"/>
      <c r="GO90" s="105"/>
      <c r="GP90" s="105"/>
      <c r="GQ90" s="105"/>
      <c r="GR90" s="105"/>
      <c r="GS90" s="105"/>
      <c r="GT90" s="105"/>
      <c r="GU90" s="105"/>
      <c r="GV90" s="105"/>
      <c r="GW90" s="105"/>
      <c r="GX90" s="105"/>
      <c r="GY90" s="105"/>
      <c r="GZ90" s="105"/>
      <c r="HA90" s="105"/>
      <c r="HB90" s="105"/>
      <c r="HC90" s="105"/>
      <c r="HD90" s="105"/>
      <c r="HE90" s="105"/>
      <c r="HF90" s="105"/>
      <c r="HG90" s="105"/>
      <c r="HH90" s="105"/>
      <c r="HI90" s="105"/>
      <c r="HJ90" s="105"/>
      <c r="HK90" s="105"/>
      <c r="HL90" s="105"/>
      <c r="HM90" s="105"/>
      <c r="HN90" s="105"/>
      <c r="HO90" s="105"/>
      <c r="HP90" s="105"/>
      <c r="HQ90" s="105"/>
      <c r="HR90" s="105"/>
      <c r="HS90" s="105"/>
      <c r="HT90" s="105"/>
      <c r="HU90" s="105"/>
      <c r="HV90" s="105"/>
      <c r="HW90" s="105"/>
      <c r="HX90" s="105"/>
      <c r="HY90" s="105"/>
      <c r="HZ90" s="105"/>
      <c r="IA90" s="105"/>
      <c r="IB90" s="105"/>
      <c r="IC90" s="105"/>
      <c r="ID90" s="105"/>
      <c r="IE90" s="105"/>
      <c r="IF90" s="105"/>
      <c r="IG90" s="105"/>
      <c r="IH90" s="105"/>
      <c r="II90" s="105"/>
      <c r="IJ90" s="105"/>
      <c r="IK90" s="105"/>
      <c r="IL90" s="105"/>
      <c r="IM90" s="105"/>
      <c r="IN90" s="105"/>
      <c r="IO90" s="105"/>
      <c r="IP90" s="105"/>
      <c r="IQ90" s="105"/>
      <c r="IR90" s="105"/>
      <c r="IS90" s="105"/>
      <c r="IT90" s="105"/>
      <c r="IU90" s="105"/>
      <c r="IV90" s="105"/>
    </row>
    <row r="91" spans="1:256" ht="15.5" x14ac:dyDescent="0.25">
      <c r="A91" s="306"/>
      <c r="B91" s="307"/>
      <c r="C91" s="308"/>
      <c r="D91" s="309"/>
      <c r="E91" s="303"/>
      <c r="F91" s="110"/>
      <c r="G91" s="303"/>
      <c r="H91" s="310"/>
      <c r="I91" s="303"/>
      <c r="J91" s="311"/>
      <c r="K91" s="306"/>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5"/>
      <c r="BU91" s="105"/>
      <c r="BV91" s="105"/>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c r="DF91" s="105"/>
      <c r="DG91" s="105"/>
      <c r="DH91" s="105"/>
      <c r="DI91" s="105"/>
      <c r="DJ91" s="105"/>
      <c r="DK91" s="105"/>
      <c r="DL91" s="105"/>
      <c r="DM91" s="105"/>
      <c r="DN91" s="105"/>
      <c r="DO91" s="105"/>
      <c r="DP91" s="105"/>
      <c r="DQ91" s="105"/>
      <c r="DR91" s="105"/>
      <c r="DS91" s="105"/>
      <c r="DT91" s="105"/>
      <c r="DU91" s="105"/>
      <c r="DV91" s="105"/>
      <c r="DW91" s="105"/>
      <c r="DX91" s="105"/>
      <c r="DY91" s="105"/>
      <c r="DZ91" s="105"/>
      <c r="EA91" s="105"/>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05"/>
      <c r="FM91" s="105"/>
      <c r="FN91" s="105"/>
      <c r="FO91" s="105"/>
      <c r="FP91" s="105"/>
      <c r="FQ91" s="105"/>
      <c r="FR91" s="105"/>
      <c r="FS91" s="105"/>
      <c r="FT91" s="105"/>
      <c r="FU91" s="105"/>
      <c r="FV91" s="105"/>
      <c r="FW91" s="105"/>
      <c r="FX91" s="105"/>
      <c r="FY91" s="105"/>
      <c r="FZ91" s="105"/>
      <c r="GA91" s="105"/>
      <c r="GB91" s="105"/>
      <c r="GC91" s="105"/>
      <c r="GD91" s="105"/>
      <c r="GE91" s="105"/>
      <c r="GF91" s="105"/>
      <c r="GG91" s="105"/>
      <c r="GH91" s="105"/>
      <c r="GI91" s="105"/>
      <c r="GJ91" s="105"/>
      <c r="GK91" s="105"/>
      <c r="GL91" s="105"/>
      <c r="GM91" s="105"/>
      <c r="GN91" s="105"/>
      <c r="GO91" s="105"/>
      <c r="GP91" s="105"/>
      <c r="GQ91" s="105"/>
      <c r="GR91" s="105"/>
      <c r="GS91" s="105"/>
      <c r="GT91" s="105"/>
      <c r="GU91" s="105"/>
      <c r="GV91" s="105"/>
      <c r="GW91" s="105"/>
      <c r="GX91" s="105"/>
      <c r="GY91" s="105"/>
      <c r="GZ91" s="105"/>
      <c r="HA91" s="105"/>
      <c r="HB91" s="105"/>
      <c r="HC91" s="105"/>
      <c r="HD91" s="105"/>
      <c r="HE91" s="105"/>
      <c r="HF91" s="105"/>
      <c r="HG91" s="105"/>
      <c r="HH91" s="105"/>
      <c r="HI91" s="105"/>
      <c r="HJ91" s="105"/>
      <c r="HK91" s="105"/>
      <c r="HL91" s="105"/>
      <c r="HM91" s="105"/>
      <c r="HN91" s="105"/>
      <c r="HO91" s="105"/>
      <c r="HP91" s="105"/>
      <c r="HQ91" s="105"/>
      <c r="HR91" s="105"/>
      <c r="HS91" s="105"/>
      <c r="HT91" s="105"/>
      <c r="HU91" s="105"/>
      <c r="HV91" s="105"/>
      <c r="HW91" s="105"/>
      <c r="HX91" s="105"/>
      <c r="HY91" s="105"/>
      <c r="HZ91" s="105"/>
      <c r="IA91" s="105"/>
      <c r="IB91" s="105"/>
      <c r="IC91" s="105"/>
      <c r="ID91" s="105"/>
      <c r="IE91" s="105"/>
      <c r="IF91" s="105"/>
      <c r="IG91" s="105"/>
      <c r="IH91" s="105"/>
      <c r="II91" s="105"/>
      <c r="IJ91" s="105"/>
      <c r="IK91" s="105"/>
      <c r="IL91" s="105"/>
      <c r="IM91" s="105"/>
      <c r="IN91" s="105"/>
      <c r="IO91" s="105"/>
      <c r="IP91" s="105"/>
      <c r="IQ91" s="105"/>
      <c r="IR91" s="105"/>
      <c r="IS91" s="105"/>
      <c r="IT91" s="105"/>
      <c r="IU91" s="105"/>
      <c r="IV91" s="105"/>
    </row>
    <row r="92" spans="1:256" ht="15.5" x14ac:dyDescent="0.25">
      <c r="A92" s="306"/>
      <c r="B92" s="307"/>
      <c r="C92" s="308"/>
      <c r="D92" s="309"/>
      <c r="E92" s="303"/>
      <c r="F92" s="110"/>
      <c r="G92" s="303"/>
      <c r="H92" s="310"/>
      <c r="I92" s="303"/>
      <c r="J92" s="311"/>
      <c r="K92" s="306"/>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c r="BW92" s="105"/>
      <c r="BX92" s="105"/>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05"/>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05"/>
      <c r="FM92" s="105"/>
      <c r="FN92" s="105"/>
      <c r="FO92" s="105"/>
      <c r="FP92" s="105"/>
      <c r="FQ92" s="105"/>
      <c r="FR92" s="105"/>
      <c r="FS92" s="105"/>
      <c r="FT92" s="105"/>
      <c r="FU92" s="105"/>
      <c r="FV92" s="105"/>
      <c r="FW92" s="105"/>
      <c r="FX92" s="105"/>
      <c r="FY92" s="105"/>
      <c r="FZ92" s="105"/>
      <c r="GA92" s="105"/>
      <c r="GB92" s="105"/>
      <c r="GC92" s="105"/>
      <c r="GD92" s="105"/>
      <c r="GE92" s="105"/>
      <c r="GF92" s="105"/>
      <c r="GG92" s="105"/>
      <c r="GH92" s="105"/>
      <c r="GI92" s="105"/>
      <c r="GJ92" s="105"/>
      <c r="GK92" s="105"/>
      <c r="GL92" s="105"/>
      <c r="GM92" s="105"/>
      <c r="GN92" s="105"/>
      <c r="GO92" s="105"/>
      <c r="GP92" s="105"/>
      <c r="GQ92" s="105"/>
      <c r="GR92" s="105"/>
      <c r="GS92" s="105"/>
      <c r="GT92" s="105"/>
      <c r="GU92" s="105"/>
      <c r="GV92" s="105"/>
      <c r="GW92" s="105"/>
      <c r="GX92" s="105"/>
      <c r="GY92" s="105"/>
      <c r="GZ92" s="105"/>
      <c r="HA92" s="105"/>
      <c r="HB92" s="105"/>
      <c r="HC92" s="105"/>
      <c r="HD92" s="105"/>
      <c r="HE92" s="105"/>
      <c r="HF92" s="105"/>
      <c r="HG92" s="105"/>
      <c r="HH92" s="105"/>
      <c r="HI92" s="105"/>
      <c r="HJ92" s="105"/>
      <c r="HK92" s="105"/>
      <c r="HL92" s="105"/>
      <c r="HM92" s="105"/>
      <c r="HN92" s="105"/>
      <c r="HO92" s="105"/>
      <c r="HP92" s="105"/>
      <c r="HQ92" s="105"/>
      <c r="HR92" s="105"/>
      <c r="HS92" s="105"/>
      <c r="HT92" s="105"/>
      <c r="HU92" s="105"/>
      <c r="HV92" s="105"/>
      <c r="HW92" s="105"/>
      <c r="HX92" s="105"/>
      <c r="HY92" s="105"/>
      <c r="HZ92" s="105"/>
      <c r="IA92" s="105"/>
      <c r="IB92" s="105"/>
      <c r="IC92" s="105"/>
      <c r="ID92" s="105"/>
      <c r="IE92" s="105"/>
      <c r="IF92" s="105"/>
      <c r="IG92" s="105"/>
      <c r="IH92" s="105"/>
      <c r="II92" s="105"/>
      <c r="IJ92" s="105"/>
      <c r="IK92" s="105"/>
      <c r="IL92" s="105"/>
      <c r="IM92" s="105"/>
      <c r="IN92" s="105"/>
      <c r="IO92" s="105"/>
      <c r="IP92" s="105"/>
      <c r="IQ92" s="105"/>
      <c r="IR92" s="105"/>
      <c r="IS92" s="105"/>
      <c r="IT92" s="105"/>
      <c r="IU92" s="105"/>
      <c r="IV92" s="105"/>
    </row>
    <row r="93" spans="1:256" ht="15.5" x14ac:dyDescent="0.25">
      <c r="A93" s="306"/>
      <c r="B93" s="307"/>
      <c r="C93" s="308"/>
      <c r="D93" s="309"/>
      <c r="E93" s="303"/>
      <c r="F93" s="110"/>
      <c r="G93" s="303"/>
      <c r="H93" s="310"/>
      <c r="I93" s="303"/>
      <c r="J93" s="311"/>
      <c r="K93" s="306"/>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c r="BW93" s="105"/>
      <c r="BX93" s="105"/>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c r="DF93" s="105"/>
      <c r="DG93" s="105"/>
      <c r="DH93" s="105"/>
      <c r="DI93" s="105"/>
      <c r="DJ93" s="105"/>
      <c r="DK93" s="105"/>
      <c r="DL93" s="105"/>
      <c r="DM93" s="105"/>
      <c r="DN93" s="105"/>
      <c r="DO93" s="105"/>
      <c r="DP93" s="105"/>
      <c r="DQ93" s="105"/>
      <c r="DR93" s="105"/>
      <c r="DS93" s="105"/>
      <c r="DT93" s="105"/>
      <c r="DU93" s="105"/>
      <c r="DV93" s="105"/>
      <c r="DW93" s="105"/>
      <c r="DX93" s="105"/>
      <c r="DY93" s="105"/>
      <c r="DZ93" s="105"/>
      <c r="EA93" s="105"/>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05"/>
      <c r="FM93" s="105"/>
      <c r="FN93" s="105"/>
      <c r="FO93" s="105"/>
      <c r="FP93" s="105"/>
      <c r="FQ93" s="105"/>
      <c r="FR93" s="105"/>
      <c r="FS93" s="105"/>
      <c r="FT93" s="105"/>
      <c r="FU93" s="105"/>
      <c r="FV93" s="105"/>
      <c r="FW93" s="105"/>
      <c r="FX93" s="105"/>
      <c r="FY93" s="105"/>
      <c r="FZ93" s="105"/>
      <c r="GA93" s="105"/>
      <c r="GB93" s="105"/>
      <c r="GC93" s="105"/>
      <c r="GD93" s="105"/>
      <c r="GE93" s="105"/>
      <c r="GF93" s="105"/>
      <c r="GG93" s="105"/>
      <c r="GH93" s="105"/>
      <c r="GI93" s="105"/>
      <c r="GJ93" s="105"/>
      <c r="GK93" s="105"/>
      <c r="GL93" s="105"/>
      <c r="GM93" s="105"/>
      <c r="GN93" s="105"/>
      <c r="GO93" s="105"/>
      <c r="GP93" s="105"/>
      <c r="GQ93" s="105"/>
      <c r="GR93" s="105"/>
      <c r="GS93" s="105"/>
      <c r="GT93" s="105"/>
      <c r="GU93" s="105"/>
      <c r="GV93" s="105"/>
      <c r="GW93" s="105"/>
      <c r="GX93" s="105"/>
      <c r="GY93" s="105"/>
      <c r="GZ93" s="105"/>
      <c r="HA93" s="105"/>
      <c r="HB93" s="105"/>
      <c r="HC93" s="105"/>
      <c r="HD93" s="105"/>
      <c r="HE93" s="105"/>
      <c r="HF93" s="105"/>
      <c r="HG93" s="105"/>
      <c r="HH93" s="105"/>
      <c r="HI93" s="105"/>
      <c r="HJ93" s="105"/>
      <c r="HK93" s="105"/>
      <c r="HL93" s="105"/>
      <c r="HM93" s="105"/>
      <c r="HN93" s="105"/>
      <c r="HO93" s="105"/>
      <c r="HP93" s="105"/>
      <c r="HQ93" s="105"/>
      <c r="HR93" s="105"/>
      <c r="HS93" s="105"/>
      <c r="HT93" s="105"/>
      <c r="HU93" s="105"/>
      <c r="HV93" s="105"/>
      <c r="HW93" s="105"/>
      <c r="HX93" s="105"/>
      <c r="HY93" s="105"/>
      <c r="HZ93" s="105"/>
      <c r="IA93" s="105"/>
      <c r="IB93" s="105"/>
      <c r="IC93" s="105"/>
      <c r="ID93" s="105"/>
      <c r="IE93" s="105"/>
      <c r="IF93" s="105"/>
      <c r="IG93" s="105"/>
      <c r="IH93" s="105"/>
      <c r="II93" s="105"/>
      <c r="IJ93" s="105"/>
      <c r="IK93" s="105"/>
      <c r="IL93" s="105"/>
      <c r="IM93" s="105"/>
      <c r="IN93" s="105"/>
      <c r="IO93" s="105"/>
      <c r="IP93" s="105"/>
      <c r="IQ93" s="105"/>
      <c r="IR93" s="105"/>
      <c r="IS93" s="105"/>
      <c r="IT93" s="105"/>
      <c r="IU93" s="105"/>
      <c r="IV93" s="105"/>
    </row>
    <row r="94" spans="1:256" ht="15.5" x14ac:dyDescent="0.25">
      <c r="A94" s="306"/>
      <c r="B94" s="307"/>
      <c r="C94" s="308"/>
      <c r="D94" s="309"/>
      <c r="E94" s="303"/>
      <c r="F94" s="110"/>
      <c r="G94" s="303"/>
      <c r="H94" s="310"/>
      <c r="I94" s="303"/>
      <c r="J94" s="311"/>
      <c r="K94" s="306"/>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c r="BW94" s="105"/>
      <c r="BX94" s="105"/>
      <c r="BY94" s="105"/>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05"/>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05"/>
      <c r="FM94" s="105"/>
      <c r="FN94" s="105"/>
      <c r="FO94" s="105"/>
      <c r="FP94" s="105"/>
      <c r="FQ94" s="105"/>
      <c r="FR94" s="105"/>
      <c r="FS94" s="105"/>
      <c r="FT94" s="105"/>
      <c r="FU94" s="105"/>
      <c r="FV94" s="105"/>
      <c r="FW94" s="105"/>
      <c r="FX94" s="105"/>
      <c r="FY94" s="105"/>
      <c r="FZ94" s="105"/>
      <c r="GA94" s="105"/>
      <c r="GB94" s="105"/>
      <c r="GC94" s="105"/>
      <c r="GD94" s="105"/>
      <c r="GE94" s="105"/>
      <c r="GF94" s="105"/>
      <c r="GG94" s="105"/>
      <c r="GH94" s="105"/>
      <c r="GI94" s="105"/>
      <c r="GJ94" s="105"/>
      <c r="GK94" s="105"/>
      <c r="GL94" s="105"/>
      <c r="GM94" s="105"/>
      <c r="GN94" s="105"/>
      <c r="GO94" s="105"/>
      <c r="GP94" s="105"/>
      <c r="GQ94" s="105"/>
      <c r="GR94" s="105"/>
      <c r="GS94" s="105"/>
      <c r="GT94" s="105"/>
      <c r="GU94" s="105"/>
      <c r="GV94" s="105"/>
      <c r="GW94" s="105"/>
      <c r="GX94" s="105"/>
      <c r="GY94" s="105"/>
      <c r="GZ94" s="105"/>
      <c r="HA94" s="105"/>
      <c r="HB94" s="105"/>
      <c r="HC94" s="105"/>
      <c r="HD94" s="105"/>
      <c r="HE94" s="105"/>
      <c r="HF94" s="105"/>
      <c r="HG94" s="105"/>
      <c r="HH94" s="105"/>
      <c r="HI94" s="105"/>
      <c r="HJ94" s="105"/>
      <c r="HK94" s="105"/>
      <c r="HL94" s="105"/>
      <c r="HM94" s="105"/>
      <c r="HN94" s="105"/>
      <c r="HO94" s="105"/>
      <c r="HP94" s="105"/>
      <c r="HQ94" s="105"/>
      <c r="HR94" s="105"/>
      <c r="HS94" s="105"/>
      <c r="HT94" s="105"/>
      <c r="HU94" s="105"/>
      <c r="HV94" s="105"/>
      <c r="HW94" s="105"/>
      <c r="HX94" s="105"/>
      <c r="HY94" s="105"/>
      <c r="HZ94" s="105"/>
      <c r="IA94" s="105"/>
      <c r="IB94" s="105"/>
      <c r="IC94" s="105"/>
      <c r="ID94" s="105"/>
      <c r="IE94" s="105"/>
      <c r="IF94" s="105"/>
      <c r="IG94" s="105"/>
      <c r="IH94" s="105"/>
      <c r="II94" s="105"/>
      <c r="IJ94" s="105"/>
      <c r="IK94" s="105"/>
      <c r="IL94" s="105"/>
      <c r="IM94" s="105"/>
      <c r="IN94" s="105"/>
      <c r="IO94" s="105"/>
      <c r="IP94" s="105"/>
      <c r="IQ94" s="105"/>
      <c r="IR94" s="105"/>
      <c r="IS94" s="105"/>
      <c r="IT94" s="105"/>
      <c r="IU94" s="105"/>
      <c r="IV94" s="105"/>
    </row>
    <row r="95" spans="1:256" ht="15.5" x14ac:dyDescent="0.25">
      <c r="A95" s="306"/>
      <c r="B95" s="307"/>
      <c r="C95" s="308"/>
      <c r="D95" s="309"/>
      <c r="E95" s="303"/>
      <c r="F95" s="110"/>
      <c r="G95" s="303"/>
      <c r="H95" s="310"/>
      <c r="I95" s="303"/>
      <c r="J95" s="311"/>
      <c r="K95" s="306"/>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c r="BW95" s="105"/>
      <c r="BX95" s="105"/>
      <c r="BY95" s="105"/>
      <c r="BZ95" s="105"/>
      <c r="CA95" s="105"/>
      <c r="CB95" s="105"/>
      <c r="CC95" s="105"/>
      <c r="CD95" s="105"/>
      <c r="CE95" s="105"/>
      <c r="CF95" s="105"/>
      <c r="CG95" s="105"/>
      <c r="CH95" s="105"/>
      <c r="CI95" s="105"/>
      <c r="CJ95" s="105"/>
      <c r="CK95" s="105"/>
      <c r="CL95" s="105"/>
      <c r="CM95" s="105"/>
      <c r="CN95" s="105"/>
      <c r="CO95" s="105"/>
      <c r="CP95" s="105"/>
      <c r="CQ95" s="105"/>
      <c r="CR95" s="105"/>
      <c r="CS95" s="105"/>
      <c r="CT95" s="105"/>
      <c r="CU95" s="105"/>
      <c r="CV95" s="105"/>
      <c r="CW95" s="105"/>
      <c r="CX95" s="105"/>
      <c r="CY95" s="105"/>
      <c r="CZ95" s="105"/>
      <c r="DA95" s="105"/>
      <c r="DB95" s="105"/>
      <c r="DC95" s="105"/>
      <c r="DD95" s="105"/>
      <c r="DE95" s="105"/>
      <c r="DF95" s="105"/>
      <c r="DG95" s="105"/>
      <c r="DH95" s="105"/>
      <c r="DI95" s="105"/>
      <c r="DJ95" s="105"/>
      <c r="DK95" s="105"/>
      <c r="DL95" s="105"/>
      <c r="DM95" s="105"/>
      <c r="DN95" s="105"/>
      <c r="DO95" s="105"/>
      <c r="DP95" s="105"/>
      <c r="DQ95" s="105"/>
      <c r="DR95" s="105"/>
      <c r="DS95" s="105"/>
      <c r="DT95" s="105"/>
      <c r="DU95" s="105"/>
      <c r="DV95" s="105"/>
      <c r="DW95" s="105"/>
      <c r="DX95" s="105"/>
      <c r="DY95" s="105"/>
      <c r="DZ95" s="105"/>
      <c r="EA95" s="105"/>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05"/>
      <c r="FM95" s="105"/>
      <c r="FN95" s="105"/>
      <c r="FO95" s="105"/>
      <c r="FP95" s="105"/>
      <c r="FQ95" s="105"/>
      <c r="FR95" s="105"/>
      <c r="FS95" s="105"/>
      <c r="FT95" s="105"/>
      <c r="FU95" s="105"/>
      <c r="FV95" s="105"/>
      <c r="FW95" s="105"/>
      <c r="FX95" s="105"/>
      <c r="FY95" s="105"/>
      <c r="FZ95" s="105"/>
      <c r="GA95" s="105"/>
      <c r="GB95" s="105"/>
      <c r="GC95" s="105"/>
      <c r="GD95" s="105"/>
      <c r="GE95" s="105"/>
      <c r="GF95" s="105"/>
      <c r="GG95" s="105"/>
      <c r="GH95" s="105"/>
      <c r="GI95" s="105"/>
      <c r="GJ95" s="105"/>
      <c r="GK95" s="105"/>
      <c r="GL95" s="105"/>
      <c r="GM95" s="105"/>
      <c r="GN95" s="105"/>
      <c r="GO95" s="105"/>
      <c r="GP95" s="105"/>
      <c r="GQ95" s="105"/>
      <c r="GR95" s="105"/>
      <c r="GS95" s="105"/>
      <c r="GT95" s="105"/>
      <c r="GU95" s="105"/>
      <c r="GV95" s="105"/>
      <c r="GW95" s="105"/>
      <c r="GX95" s="105"/>
      <c r="GY95" s="105"/>
      <c r="GZ95" s="105"/>
      <c r="HA95" s="105"/>
      <c r="HB95" s="105"/>
      <c r="HC95" s="105"/>
      <c r="HD95" s="105"/>
      <c r="HE95" s="105"/>
      <c r="HF95" s="105"/>
      <c r="HG95" s="105"/>
      <c r="HH95" s="105"/>
      <c r="HI95" s="105"/>
      <c r="HJ95" s="105"/>
      <c r="HK95" s="105"/>
      <c r="HL95" s="105"/>
      <c r="HM95" s="105"/>
      <c r="HN95" s="105"/>
      <c r="HO95" s="105"/>
      <c r="HP95" s="105"/>
      <c r="HQ95" s="105"/>
      <c r="HR95" s="105"/>
      <c r="HS95" s="105"/>
      <c r="HT95" s="105"/>
      <c r="HU95" s="105"/>
      <c r="HV95" s="105"/>
      <c r="HW95" s="105"/>
      <c r="HX95" s="105"/>
      <c r="HY95" s="105"/>
      <c r="HZ95" s="105"/>
      <c r="IA95" s="105"/>
      <c r="IB95" s="105"/>
      <c r="IC95" s="105"/>
      <c r="ID95" s="105"/>
      <c r="IE95" s="105"/>
      <c r="IF95" s="105"/>
      <c r="IG95" s="105"/>
      <c r="IH95" s="105"/>
      <c r="II95" s="105"/>
      <c r="IJ95" s="105"/>
      <c r="IK95" s="105"/>
      <c r="IL95" s="105"/>
      <c r="IM95" s="105"/>
      <c r="IN95" s="105"/>
      <c r="IO95" s="105"/>
      <c r="IP95" s="105"/>
      <c r="IQ95" s="105"/>
      <c r="IR95" s="105"/>
      <c r="IS95" s="105"/>
      <c r="IT95" s="105"/>
      <c r="IU95" s="105"/>
      <c r="IV95" s="105"/>
    </row>
    <row r="96" spans="1:256" ht="15.5" x14ac:dyDescent="0.25">
      <c r="A96" s="306"/>
      <c r="B96" s="307"/>
      <c r="C96" s="308"/>
      <c r="D96" s="309"/>
      <c r="E96" s="303"/>
      <c r="F96" s="110"/>
      <c r="G96" s="303"/>
      <c r="H96" s="310"/>
      <c r="I96" s="303"/>
      <c r="J96" s="311"/>
      <c r="K96" s="306"/>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c r="BW96" s="105"/>
      <c r="BX96" s="105"/>
      <c r="BY96" s="105"/>
      <c r="BZ96" s="105"/>
      <c r="CA96" s="105"/>
      <c r="CB96" s="105"/>
      <c r="CC96" s="105"/>
      <c r="CD96" s="105"/>
      <c r="CE96" s="105"/>
      <c r="CF96" s="105"/>
      <c r="CG96" s="105"/>
      <c r="CH96" s="105"/>
      <c r="CI96" s="105"/>
      <c r="CJ96" s="105"/>
      <c r="CK96" s="105"/>
      <c r="CL96" s="105"/>
      <c r="CM96" s="105"/>
      <c r="CN96" s="105"/>
      <c r="CO96" s="105"/>
      <c r="CP96" s="105"/>
      <c r="CQ96" s="105"/>
      <c r="CR96" s="105"/>
      <c r="CS96" s="105"/>
      <c r="CT96" s="105"/>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05"/>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05"/>
      <c r="FM96" s="105"/>
      <c r="FN96" s="105"/>
      <c r="FO96" s="105"/>
      <c r="FP96" s="105"/>
      <c r="FQ96" s="105"/>
      <c r="FR96" s="105"/>
      <c r="FS96" s="105"/>
      <c r="FT96" s="105"/>
      <c r="FU96" s="105"/>
      <c r="FV96" s="105"/>
      <c r="FW96" s="105"/>
      <c r="FX96" s="105"/>
      <c r="FY96" s="105"/>
      <c r="FZ96" s="105"/>
      <c r="GA96" s="105"/>
      <c r="GB96" s="105"/>
      <c r="GC96" s="105"/>
      <c r="GD96" s="105"/>
      <c r="GE96" s="105"/>
      <c r="GF96" s="105"/>
      <c r="GG96" s="105"/>
      <c r="GH96" s="105"/>
      <c r="GI96" s="105"/>
      <c r="GJ96" s="105"/>
      <c r="GK96" s="105"/>
      <c r="GL96" s="105"/>
      <c r="GM96" s="105"/>
      <c r="GN96" s="105"/>
      <c r="GO96" s="105"/>
      <c r="GP96" s="105"/>
      <c r="GQ96" s="105"/>
      <c r="GR96" s="105"/>
      <c r="GS96" s="105"/>
      <c r="GT96" s="105"/>
      <c r="GU96" s="105"/>
      <c r="GV96" s="105"/>
      <c r="GW96" s="105"/>
      <c r="GX96" s="105"/>
      <c r="GY96" s="105"/>
      <c r="GZ96" s="105"/>
      <c r="HA96" s="105"/>
      <c r="HB96" s="105"/>
      <c r="HC96" s="105"/>
      <c r="HD96" s="105"/>
      <c r="HE96" s="105"/>
      <c r="HF96" s="105"/>
      <c r="HG96" s="105"/>
      <c r="HH96" s="105"/>
      <c r="HI96" s="105"/>
      <c r="HJ96" s="105"/>
      <c r="HK96" s="105"/>
      <c r="HL96" s="105"/>
      <c r="HM96" s="105"/>
      <c r="HN96" s="105"/>
      <c r="HO96" s="105"/>
      <c r="HP96" s="105"/>
      <c r="HQ96" s="105"/>
      <c r="HR96" s="105"/>
      <c r="HS96" s="105"/>
      <c r="HT96" s="105"/>
      <c r="HU96" s="105"/>
      <c r="HV96" s="105"/>
      <c r="HW96" s="105"/>
      <c r="HX96" s="105"/>
      <c r="HY96" s="105"/>
      <c r="HZ96" s="105"/>
      <c r="IA96" s="105"/>
      <c r="IB96" s="105"/>
      <c r="IC96" s="105"/>
      <c r="ID96" s="105"/>
      <c r="IE96" s="105"/>
      <c r="IF96" s="105"/>
      <c r="IG96" s="105"/>
      <c r="IH96" s="105"/>
      <c r="II96" s="105"/>
      <c r="IJ96" s="105"/>
      <c r="IK96" s="105"/>
      <c r="IL96" s="105"/>
      <c r="IM96" s="105"/>
      <c r="IN96" s="105"/>
      <c r="IO96" s="105"/>
      <c r="IP96" s="105"/>
      <c r="IQ96" s="105"/>
      <c r="IR96" s="105"/>
      <c r="IS96" s="105"/>
      <c r="IT96" s="105"/>
      <c r="IU96" s="105"/>
      <c r="IV96" s="105"/>
    </row>
    <row r="97" spans="1:256" ht="15.5" x14ac:dyDescent="0.25">
      <c r="A97" s="306"/>
      <c r="B97" s="307"/>
      <c r="C97" s="308"/>
      <c r="D97" s="309"/>
      <c r="E97" s="303"/>
      <c r="F97" s="110"/>
      <c r="G97" s="303"/>
      <c r="H97" s="310"/>
      <c r="I97" s="303"/>
      <c r="J97" s="311"/>
      <c r="K97" s="306"/>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c r="BW97" s="105"/>
      <c r="BX97" s="105"/>
      <c r="BY97" s="105"/>
      <c r="BZ97" s="105"/>
      <c r="CA97" s="105"/>
      <c r="CB97" s="105"/>
      <c r="CC97" s="105"/>
      <c r="CD97" s="105"/>
      <c r="CE97" s="105"/>
      <c r="CF97" s="105"/>
      <c r="CG97" s="105"/>
      <c r="CH97" s="105"/>
      <c r="CI97" s="105"/>
      <c r="CJ97" s="105"/>
      <c r="CK97" s="105"/>
      <c r="CL97" s="105"/>
      <c r="CM97" s="105"/>
      <c r="CN97" s="105"/>
      <c r="CO97" s="105"/>
      <c r="CP97" s="105"/>
      <c r="CQ97" s="105"/>
      <c r="CR97" s="105"/>
      <c r="CS97" s="105"/>
      <c r="CT97" s="105"/>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105"/>
      <c r="GD97" s="105"/>
      <c r="GE97" s="105"/>
      <c r="GF97" s="105"/>
      <c r="GG97" s="105"/>
      <c r="GH97" s="105"/>
      <c r="GI97" s="105"/>
      <c r="GJ97" s="105"/>
      <c r="GK97" s="105"/>
      <c r="GL97" s="105"/>
      <c r="GM97" s="105"/>
      <c r="GN97" s="105"/>
      <c r="GO97" s="105"/>
      <c r="GP97" s="105"/>
      <c r="GQ97" s="105"/>
      <c r="GR97" s="105"/>
      <c r="GS97" s="105"/>
      <c r="GT97" s="105"/>
      <c r="GU97" s="105"/>
      <c r="GV97" s="105"/>
      <c r="GW97" s="105"/>
      <c r="GX97" s="105"/>
      <c r="GY97" s="105"/>
      <c r="GZ97" s="105"/>
      <c r="HA97" s="105"/>
      <c r="HB97" s="105"/>
      <c r="HC97" s="105"/>
      <c r="HD97" s="105"/>
      <c r="HE97" s="105"/>
      <c r="HF97" s="105"/>
      <c r="HG97" s="105"/>
      <c r="HH97" s="105"/>
      <c r="HI97" s="105"/>
      <c r="HJ97" s="105"/>
      <c r="HK97" s="105"/>
      <c r="HL97" s="105"/>
      <c r="HM97" s="105"/>
      <c r="HN97" s="105"/>
      <c r="HO97" s="105"/>
      <c r="HP97" s="105"/>
      <c r="HQ97" s="105"/>
      <c r="HR97" s="105"/>
      <c r="HS97" s="105"/>
      <c r="HT97" s="105"/>
      <c r="HU97" s="105"/>
      <c r="HV97" s="105"/>
      <c r="HW97" s="105"/>
      <c r="HX97" s="105"/>
      <c r="HY97" s="105"/>
      <c r="HZ97" s="105"/>
      <c r="IA97" s="105"/>
      <c r="IB97" s="105"/>
      <c r="IC97" s="105"/>
      <c r="ID97" s="105"/>
      <c r="IE97" s="105"/>
      <c r="IF97" s="105"/>
      <c r="IG97" s="105"/>
      <c r="IH97" s="105"/>
      <c r="II97" s="105"/>
      <c r="IJ97" s="105"/>
      <c r="IK97" s="105"/>
      <c r="IL97" s="105"/>
      <c r="IM97" s="105"/>
      <c r="IN97" s="105"/>
      <c r="IO97" s="105"/>
      <c r="IP97" s="105"/>
      <c r="IQ97" s="105"/>
      <c r="IR97" s="105"/>
      <c r="IS97" s="105"/>
      <c r="IT97" s="105"/>
      <c r="IU97" s="105"/>
      <c r="IV97" s="105"/>
    </row>
    <row r="98" spans="1:256" ht="15.5" x14ac:dyDescent="0.25">
      <c r="A98" s="306"/>
      <c r="B98" s="307"/>
      <c r="C98" s="308"/>
      <c r="D98" s="309"/>
      <c r="E98" s="303"/>
      <c r="F98" s="110"/>
      <c r="G98" s="303"/>
      <c r="H98" s="310"/>
      <c r="I98" s="303"/>
      <c r="J98" s="311"/>
      <c r="K98" s="306"/>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c r="BU98" s="105"/>
      <c r="BV98" s="105"/>
      <c r="BW98" s="105"/>
      <c r="BX98" s="105"/>
      <c r="BY98" s="105"/>
      <c r="BZ98" s="105"/>
      <c r="CA98" s="105"/>
      <c r="CB98" s="105"/>
      <c r="CC98" s="105"/>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105"/>
      <c r="DB98" s="105"/>
      <c r="DC98" s="105"/>
      <c r="DD98" s="105"/>
      <c r="DE98" s="105"/>
      <c r="DF98" s="105"/>
      <c r="DG98" s="105"/>
      <c r="DH98" s="105"/>
      <c r="DI98" s="105"/>
      <c r="DJ98" s="105"/>
      <c r="DK98" s="105"/>
      <c r="DL98" s="105"/>
      <c r="DM98" s="105"/>
      <c r="DN98" s="105"/>
      <c r="DO98" s="105"/>
      <c r="DP98" s="105"/>
      <c r="DQ98" s="105"/>
      <c r="DR98" s="105"/>
      <c r="DS98" s="105"/>
      <c r="DT98" s="105"/>
      <c r="DU98" s="105"/>
      <c r="DV98" s="105"/>
      <c r="DW98" s="105"/>
      <c r="DX98" s="105"/>
      <c r="DY98" s="105"/>
      <c r="DZ98" s="105"/>
      <c r="EA98" s="105"/>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105"/>
      <c r="GH98" s="105"/>
      <c r="GI98" s="105"/>
      <c r="GJ98" s="105"/>
      <c r="GK98" s="105"/>
      <c r="GL98" s="105"/>
      <c r="GM98" s="105"/>
      <c r="GN98" s="105"/>
      <c r="GO98" s="105"/>
      <c r="GP98" s="105"/>
      <c r="GQ98" s="105"/>
      <c r="GR98" s="105"/>
      <c r="GS98" s="105"/>
      <c r="GT98" s="105"/>
      <c r="GU98" s="105"/>
      <c r="GV98" s="105"/>
      <c r="GW98" s="105"/>
      <c r="GX98" s="105"/>
      <c r="GY98" s="105"/>
      <c r="GZ98" s="105"/>
      <c r="HA98" s="105"/>
      <c r="HB98" s="105"/>
      <c r="HC98" s="105"/>
      <c r="HD98" s="105"/>
      <c r="HE98" s="105"/>
      <c r="HF98" s="105"/>
      <c r="HG98" s="105"/>
      <c r="HH98" s="105"/>
      <c r="HI98" s="105"/>
      <c r="HJ98" s="105"/>
      <c r="HK98" s="105"/>
      <c r="HL98" s="105"/>
      <c r="HM98" s="105"/>
      <c r="HN98" s="105"/>
      <c r="HO98" s="105"/>
      <c r="HP98" s="105"/>
      <c r="HQ98" s="105"/>
      <c r="HR98" s="105"/>
      <c r="HS98" s="105"/>
      <c r="HT98" s="105"/>
      <c r="HU98" s="105"/>
      <c r="HV98" s="105"/>
      <c r="HW98" s="105"/>
      <c r="HX98" s="105"/>
      <c r="HY98" s="105"/>
      <c r="HZ98" s="105"/>
      <c r="IA98" s="105"/>
      <c r="IB98" s="105"/>
      <c r="IC98" s="105"/>
      <c r="ID98" s="105"/>
      <c r="IE98" s="105"/>
      <c r="IF98" s="105"/>
      <c r="IG98" s="105"/>
      <c r="IH98" s="105"/>
      <c r="II98" s="105"/>
      <c r="IJ98" s="105"/>
      <c r="IK98" s="105"/>
      <c r="IL98" s="105"/>
      <c r="IM98" s="105"/>
      <c r="IN98" s="105"/>
      <c r="IO98" s="105"/>
      <c r="IP98" s="105"/>
      <c r="IQ98" s="105"/>
      <c r="IR98" s="105"/>
      <c r="IS98" s="105"/>
      <c r="IT98" s="105"/>
      <c r="IU98" s="105"/>
      <c r="IV98" s="105"/>
    </row>
    <row r="99" spans="1:256" ht="15.5" x14ac:dyDescent="0.25">
      <c r="A99" s="306"/>
      <c r="B99" s="307"/>
      <c r="C99" s="308"/>
      <c r="D99" s="309"/>
      <c r="E99" s="303"/>
      <c r="F99" s="110"/>
      <c r="G99" s="303"/>
      <c r="H99" s="310"/>
      <c r="I99" s="303"/>
      <c r="J99" s="311"/>
      <c r="K99" s="306"/>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c r="BO99" s="105"/>
      <c r="BP99" s="105"/>
      <c r="BQ99" s="105"/>
      <c r="BR99" s="105"/>
      <c r="BS99" s="105"/>
      <c r="BT99" s="105"/>
      <c r="BU99" s="105"/>
      <c r="BV99" s="105"/>
      <c r="BW99" s="105"/>
      <c r="BX99" s="105"/>
      <c r="BY99" s="105"/>
      <c r="BZ99" s="105"/>
      <c r="CA99" s="105"/>
      <c r="CB99" s="105"/>
      <c r="CC99" s="105"/>
      <c r="CD99" s="105"/>
      <c r="CE99" s="105"/>
      <c r="CF99" s="105"/>
      <c r="CG99" s="105"/>
      <c r="CH99" s="105"/>
      <c r="CI99" s="105"/>
      <c r="CJ99" s="105"/>
      <c r="CK99" s="105"/>
      <c r="CL99" s="105"/>
      <c r="CM99" s="105"/>
      <c r="CN99" s="105"/>
      <c r="CO99" s="105"/>
      <c r="CP99" s="105"/>
      <c r="CQ99" s="105"/>
      <c r="CR99" s="105"/>
      <c r="CS99" s="105"/>
      <c r="CT99" s="105"/>
      <c r="CU99" s="105"/>
      <c r="CV99" s="105"/>
      <c r="CW99" s="105"/>
      <c r="CX99" s="105"/>
      <c r="CY99" s="105"/>
      <c r="CZ99" s="105"/>
      <c r="DA99" s="105"/>
      <c r="DB99" s="105"/>
      <c r="DC99" s="105"/>
      <c r="DD99" s="105"/>
      <c r="DE99" s="105"/>
      <c r="DF99" s="105"/>
      <c r="DG99" s="105"/>
      <c r="DH99" s="105"/>
      <c r="DI99" s="105"/>
      <c r="DJ99" s="105"/>
      <c r="DK99" s="105"/>
      <c r="DL99" s="105"/>
      <c r="DM99" s="105"/>
      <c r="DN99" s="105"/>
      <c r="DO99" s="105"/>
      <c r="DP99" s="105"/>
      <c r="DQ99" s="105"/>
      <c r="DR99" s="105"/>
      <c r="DS99" s="105"/>
      <c r="DT99" s="105"/>
      <c r="DU99" s="105"/>
      <c r="DV99" s="105"/>
      <c r="DW99" s="105"/>
      <c r="DX99" s="105"/>
      <c r="DY99" s="105"/>
      <c r="DZ99" s="105"/>
      <c r="EA99" s="105"/>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05"/>
      <c r="FM99" s="105"/>
      <c r="FN99" s="105"/>
      <c r="FO99" s="105"/>
      <c r="FP99" s="105"/>
      <c r="FQ99" s="105"/>
      <c r="FR99" s="105"/>
      <c r="FS99" s="105"/>
      <c r="FT99" s="105"/>
      <c r="FU99" s="105"/>
      <c r="FV99" s="105"/>
      <c r="FW99" s="105"/>
      <c r="FX99" s="105"/>
      <c r="FY99" s="105"/>
      <c r="FZ99" s="105"/>
      <c r="GA99" s="105"/>
      <c r="GB99" s="105"/>
      <c r="GC99" s="105"/>
      <c r="GD99" s="105"/>
      <c r="GE99" s="105"/>
      <c r="GF99" s="105"/>
      <c r="GG99" s="105"/>
      <c r="GH99" s="105"/>
      <c r="GI99" s="105"/>
      <c r="GJ99" s="105"/>
      <c r="GK99" s="105"/>
      <c r="GL99" s="105"/>
      <c r="GM99" s="105"/>
      <c r="GN99" s="105"/>
      <c r="GO99" s="105"/>
      <c r="GP99" s="105"/>
      <c r="GQ99" s="105"/>
      <c r="GR99" s="105"/>
      <c r="GS99" s="105"/>
      <c r="GT99" s="105"/>
      <c r="GU99" s="105"/>
      <c r="GV99" s="105"/>
      <c r="GW99" s="105"/>
      <c r="GX99" s="105"/>
      <c r="GY99" s="105"/>
      <c r="GZ99" s="105"/>
      <c r="HA99" s="105"/>
      <c r="HB99" s="105"/>
      <c r="HC99" s="105"/>
      <c r="HD99" s="105"/>
      <c r="HE99" s="105"/>
      <c r="HF99" s="105"/>
      <c r="HG99" s="105"/>
      <c r="HH99" s="105"/>
      <c r="HI99" s="105"/>
      <c r="HJ99" s="105"/>
      <c r="HK99" s="105"/>
      <c r="HL99" s="105"/>
      <c r="HM99" s="105"/>
      <c r="HN99" s="105"/>
      <c r="HO99" s="105"/>
      <c r="HP99" s="105"/>
      <c r="HQ99" s="105"/>
      <c r="HR99" s="105"/>
      <c r="HS99" s="105"/>
      <c r="HT99" s="105"/>
      <c r="HU99" s="105"/>
      <c r="HV99" s="105"/>
      <c r="HW99" s="105"/>
      <c r="HX99" s="105"/>
      <c r="HY99" s="105"/>
      <c r="HZ99" s="105"/>
      <c r="IA99" s="105"/>
      <c r="IB99" s="105"/>
      <c r="IC99" s="105"/>
      <c r="ID99" s="105"/>
      <c r="IE99" s="105"/>
      <c r="IF99" s="105"/>
      <c r="IG99" s="105"/>
      <c r="IH99" s="105"/>
      <c r="II99" s="105"/>
      <c r="IJ99" s="105"/>
      <c r="IK99" s="105"/>
      <c r="IL99" s="105"/>
      <c r="IM99" s="105"/>
      <c r="IN99" s="105"/>
      <c r="IO99" s="105"/>
      <c r="IP99" s="105"/>
      <c r="IQ99" s="105"/>
      <c r="IR99" s="105"/>
      <c r="IS99" s="105"/>
      <c r="IT99" s="105"/>
      <c r="IU99" s="105"/>
      <c r="IV99" s="105"/>
    </row>
    <row r="100" spans="1:256" ht="15.5" x14ac:dyDescent="0.25">
      <c r="A100" s="306"/>
      <c r="B100" s="307"/>
      <c r="C100" s="308"/>
      <c r="D100" s="309"/>
      <c r="E100" s="303"/>
      <c r="F100" s="110"/>
      <c r="G100" s="303"/>
      <c r="H100" s="310"/>
      <c r="I100" s="303"/>
      <c r="J100" s="311"/>
      <c r="K100" s="306"/>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5"/>
      <c r="BU100" s="105"/>
      <c r="BV100" s="105"/>
      <c r="BW100" s="105"/>
      <c r="BX100" s="105"/>
      <c r="BY100" s="105"/>
      <c r="BZ100" s="105"/>
      <c r="CA100" s="105"/>
      <c r="CB100" s="105"/>
      <c r="CC100" s="105"/>
      <c r="CD100" s="105"/>
      <c r="CE100" s="105"/>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c r="DB100" s="105"/>
      <c r="DC100" s="105"/>
      <c r="DD100" s="105"/>
      <c r="DE100" s="105"/>
      <c r="DF100" s="105"/>
      <c r="DG100" s="105"/>
      <c r="DH100" s="105"/>
      <c r="DI100" s="105"/>
      <c r="DJ100" s="105"/>
      <c r="DK100" s="105"/>
      <c r="DL100" s="105"/>
      <c r="DM100" s="105"/>
      <c r="DN100" s="105"/>
      <c r="DO100" s="105"/>
      <c r="DP100" s="105"/>
      <c r="DQ100" s="105"/>
      <c r="DR100" s="105"/>
      <c r="DS100" s="105"/>
      <c r="DT100" s="105"/>
      <c r="DU100" s="105"/>
      <c r="DV100" s="105"/>
      <c r="DW100" s="105"/>
      <c r="DX100" s="105"/>
      <c r="DY100" s="105"/>
      <c r="DZ100" s="105"/>
      <c r="EA100" s="105"/>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05"/>
      <c r="FM100" s="105"/>
      <c r="FN100" s="105"/>
      <c r="FO100" s="105"/>
      <c r="FP100" s="105"/>
      <c r="FQ100" s="105"/>
      <c r="FR100" s="105"/>
      <c r="FS100" s="105"/>
      <c r="FT100" s="105"/>
      <c r="FU100" s="105"/>
      <c r="FV100" s="105"/>
      <c r="FW100" s="105"/>
      <c r="FX100" s="105"/>
      <c r="FY100" s="105"/>
      <c r="FZ100" s="105"/>
      <c r="GA100" s="105"/>
      <c r="GB100" s="105"/>
      <c r="GC100" s="105"/>
      <c r="GD100" s="105"/>
      <c r="GE100" s="105"/>
      <c r="GF100" s="105"/>
      <c r="GG100" s="105"/>
      <c r="GH100" s="105"/>
      <c r="GI100" s="105"/>
      <c r="GJ100" s="105"/>
      <c r="GK100" s="105"/>
      <c r="GL100" s="105"/>
      <c r="GM100" s="105"/>
      <c r="GN100" s="105"/>
      <c r="GO100" s="105"/>
      <c r="GP100" s="105"/>
      <c r="GQ100" s="105"/>
      <c r="GR100" s="105"/>
      <c r="GS100" s="105"/>
      <c r="GT100" s="105"/>
      <c r="GU100" s="105"/>
      <c r="GV100" s="105"/>
      <c r="GW100" s="105"/>
      <c r="GX100" s="105"/>
      <c r="GY100" s="105"/>
      <c r="GZ100" s="105"/>
      <c r="HA100" s="105"/>
      <c r="HB100" s="105"/>
      <c r="HC100" s="105"/>
      <c r="HD100" s="105"/>
      <c r="HE100" s="105"/>
      <c r="HF100" s="105"/>
      <c r="HG100" s="105"/>
      <c r="HH100" s="105"/>
      <c r="HI100" s="105"/>
      <c r="HJ100" s="105"/>
      <c r="HK100" s="105"/>
      <c r="HL100" s="105"/>
      <c r="HM100" s="105"/>
      <c r="HN100" s="105"/>
      <c r="HO100" s="105"/>
      <c r="HP100" s="105"/>
      <c r="HQ100" s="105"/>
      <c r="HR100" s="105"/>
      <c r="HS100" s="105"/>
      <c r="HT100" s="105"/>
      <c r="HU100" s="105"/>
      <c r="HV100" s="105"/>
      <c r="HW100" s="105"/>
      <c r="HX100" s="105"/>
      <c r="HY100" s="105"/>
      <c r="HZ100" s="105"/>
      <c r="IA100" s="105"/>
      <c r="IB100" s="105"/>
      <c r="IC100" s="105"/>
      <c r="ID100" s="105"/>
      <c r="IE100" s="105"/>
      <c r="IF100" s="105"/>
      <c r="IG100" s="105"/>
      <c r="IH100" s="105"/>
      <c r="II100" s="105"/>
      <c r="IJ100" s="105"/>
      <c r="IK100" s="105"/>
      <c r="IL100" s="105"/>
      <c r="IM100" s="105"/>
      <c r="IN100" s="105"/>
      <c r="IO100" s="105"/>
      <c r="IP100" s="105"/>
      <c r="IQ100" s="105"/>
      <c r="IR100" s="105"/>
      <c r="IS100" s="105"/>
      <c r="IT100" s="105"/>
      <c r="IU100" s="105"/>
      <c r="IV100" s="105"/>
    </row>
    <row r="101" spans="1:256" ht="15.5" x14ac:dyDescent="0.25">
      <c r="A101" s="306"/>
      <c r="B101" s="307"/>
      <c r="C101" s="308"/>
      <c r="D101" s="309"/>
      <c r="E101" s="303"/>
      <c r="F101" s="110"/>
      <c r="G101" s="303"/>
      <c r="H101" s="310"/>
      <c r="I101" s="303"/>
      <c r="J101" s="311"/>
      <c r="K101" s="306"/>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5"/>
      <c r="CL101" s="105"/>
      <c r="CM101" s="105"/>
      <c r="CN101" s="105"/>
      <c r="CO101" s="105"/>
      <c r="CP101" s="105"/>
      <c r="CQ101" s="105"/>
      <c r="CR101" s="105"/>
      <c r="CS101" s="105"/>
      <c r="CT101" s="105"/>
      <c r="CU101" s="105"/>
      <c r="CV101" s="105"/>
      <c r="CW101" s="105"/>
      <c r="CX101" s="105"/>
      <c r="CY101" s="105"/>
      <c r="CZ101" s="105"/>
      <c r="DA101" s="105"/>
      <c r="DB101" s="105"/>
      <c r="DC101" s="105"/>
      <c r="DD101" s="105"/>
      <c r="DE101" s="105"/>
      <c r="DF101" s="105"/>
      <c r="DG101" s="105"/>
      <c r="DH101" s="105"/>
      <c r="DI101" s="105"/>
      <c r="DJ101" s="105"/>
      <c r="DK101" s="105"/>
      <c r="DL101" s="105"/>
      <c r="DM101" s="105"/>
      <c r="DN101" s="105"/>
      <c r="DO101" s="105"/>
      <c r="DP101" s="105"/>
      <c r="DQ101" s="105"/>
      <c r="DR101" s="105"/>
      <c r="DS101" s="105"/>
      <c r="DT101" s="105"/>
      <c r="DU101" s="105"/>
      <c r="DV101" s="105"/>
      <c r="DW101" s="105"/>
      <c r="DX101" s="105"/>
      <c r="DY101" s="105"/>
      <c r="DZ101" s="105"/>
      <c r="EA101" s="105"/>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05"/>
      <c r="FM101" s="105"/>
      <c r="FN101" s="105"/>
      <c r="FO101" s="105"/>
      <c r="FP101" s="105"/>
      <c r="FQ101" s="105"/>
      <c r="FR101" s="105"/>
      <c r="FS101" s="105"/>
      <c r="FT101" s="105"/>
      <c r="FU101" s="105"/>
      <c r="FV101" s="105"/>
      <c r="FW101" s="105"/>
      <c r="FX101" s="105"/>
      <c r="FY101" s="105"/>
      <c r="FZ101" s="105"/>
      <c r="GA101" s="105"/>
      <c r="GB101" s="105"/>
      <c r="GC101" s="105"/>
      <c r="GD101" s="105"/>
      <c r="GE101" s="105"/>
      <c r="GF101" s="105"/>
      <c r="GG101" s="105"/>
      <c r="GH101" s="105"/>
      <c r="GI101" s="105"/>
      <c r="GJ101" s="105"/>
      <c r="GK101" s="105"/>
      <c r="GL101" s="105"/>
      <c r="GM101" s="105"/>
      <c r="GN101" s="105"/>
      <c r="GO101" s="105"/>
      <c r="GP101" s="105"/>
      <c r="GQ101" s="105"/>
      <c r="GR101" s="105"/>
      <c r="GS101" s="105"/>
      <c r="GT101" s="105"/>
      <c r="GU101" s="105"/>
      <c r="GV101" s="105"/>
      <c r="GW101" s="105"/>
      <c r="GX101" s="105"/>
      <c r="GY101" s="105"/>
      <c r="GZ101" s="105"/>
      <c r="HA101" s="105"/>
      <c r="HB101" s="105"/>
      <c r="HC101" s="105"/>
      <c r="HD101" s="105"/>
      <c r="HE101" s="105"/>
      <c r="HF101" s="105"/>
      <c r="HG101" s="105"/>
      <c r="HH101" s="105"/>
      <c r="HI101" s="105"/>
      <c r="HJ101" s="105"/>
      <c r="HK101" s="105"/>
      <c r="HL101" s="105"/>
      <c r="HM101" s="105"/>
      <c r="HN101" s="105"/>
      <c r="HO101" s="105"/>
      <c r="HP101" s="105"/>
      <c r="HQ101" s="105"/>
      <c r="HR101" s="105"/>
      <c r="HS101" s="105"/>
      <c r="HT101" s="105"/>
      <c r="HU101" s="105"/>
      <c r="HV101" s="105"/>
      <c r="HW101" s="105"/>
      <c r="HX101" s="105"/>
      <c r="HY101" s="105"/>
      <c r="HZ101" s="105"/>
      <c r="IA101" s="105"/>
      <c r="IB101" s="105"/>
      <c r="IC101" s="105"/>
      <c r="ID101" s="105"/>
      <c r="IE101" s="105"/>
      <c r="IF101" s="105"/>
      <c r="IG101" s="105"/>
      <c r="IH101" s="105"/>
      <c r="II101" s="105"/>
      <c r="IJ101" s="105"/>
      <c r="IK101" s="105"/>
      <c r="IL101" s="105"/>
      <c r="IM101" s="105"/>
      <c r="IN101" s="105"/>
      <c r="IO101" s="105"/>
      <c r="IP101" s="105"/>
      <c r="IQ101" s="105"/>
      <c r="IR101" s="105"/>
      <c r="IS101" s="105"/>
      <c r="IT101" s="105"/>
      <c r="IU101" s="105"/>
      <c r="IV101" s="105"/>
    </row>
    <row r="102" spans="1:256" ht="15.5" x14ac:dyDescent="0.25">
      <c r="A102" s="306"/>
      <c r="B102" s="307"/>
      <c r="C102" s="308"/>
      <c r="D102" s="309"/>
      <c r="E102" s="303"/>
      <c r="F102" s="110"/>
      <c r="G102" s="303"/>
      <c r="H102" s="310"/>
      <c r="I102" s="303"/>
      <c r="J102" s="311"/>
      <c r="K102" s="306"/>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c r="BO102" s="105"/>
      <c r="BP102" s="105"/>
      <c r="BQ102" s="105"/>
      <c r="BR102" s="105"/>
      <c r="BS102" s="105"/>
      <c r="BT102" s="105"/>
      <c r="BU102" s="105"/>
      <c r="BV102" s="105"/>
      <c r="BW102" s="105"/>
      <c r="BX102" s="105"/>
      <c r="BY102" s="105"/>
      <c r="BZ102" s="105"/>
      <c r="CA102" s="105"/>
      <c r="CB102" s="105"/>
      <c r="CC102" s="105"/>
      <c r="CD102" s="105"/>
      <c r="CE102" s="105"/>
      <c r="CF102" s="105"/>
      <c r="CG102" s="105"/>
      <c r="CH102" s="105"/>
      <c r="CI102" s="105"/>
      <c r="CJ102" s="105"/>
      <c r="CK102" s="105"/>
      <c r="CL102" s="105"/>
      <c r="CM102" s="105"/>
      <c r="CN102" s="105"/>
      <c r="CO102" s="105"/>
      <c r="CP102" s="105"/>
      <c r="CQ102" s="105"/>
      <c r="CR102" s="105"/>
      <c r="CS102" s="105"/>
      <c r="CT102" s="105"/>
      <c r="CU102" s="105"/>
      <c r="CV102" s="105"/>
      <c r="CW102" s="105"/>
      <c r="CX102" s="105"/>
      <c r="CY102" s="105"/>
      <c r="CZ102" s="105"/>
      <c r="DA102" s="105"/>
      <c r="DB102" s="105"/>
      <c r="DC102" s="105"/>
      <c r="DD102" s="105"/>
      <c r="DE102" s="105"/>
      <c r="DF102" s="105"/>
      <c r="DG102" s="105"/>
      <c r="DH102" s="105"/>
      <c r="DI102" s="105"/>
      <c r="DJ102" s="105"/>
      <c r="DK102" s="105"/>
      <c r="DL102" s="105"/>
      <c r="DM102" s="105"/>
      <c r="DN102" s="105"/>
      <c r="DO102" s="105"/>
      <c r="DP102" s="105"/>
      <c r="DQ102" s="105"/>
      <c r="DR102" s="105"/>
      <c r="DS102" s="105"/>
      <c r="DT102" s="105"/>
      <c r="DU102" s="105"/>
      <c r="DV102" s="105"/>
      <c r="DW102" s="105"/>
      <c r="DX102" s="105"/>
      <c r="DY102" s="105"/>
      <c r="DZ102" s="105"/>
      <c r="EA102" s="105"/>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05"/>
      <c r="FM102" s="105"/>
      <c r="FN102" s="105"/>
      <c r="FO102" s="105"/>
      <c r="FP102" s="105"/>
      <c r="FQ102" s="105"/>
      <c r="FR102" s="105"/>
      <c r="FS102" s="105"/>
      <c r="FT102" s="105"/>
      <c r="FU102" s="105"/>
      <c r="FV102" s="105"/>
      <c r="FW102" s="105"/>
      <c r="FX102" s="105"/>
      <c r="FY102" s="105"/>
      <c r="FZ102" s="105"/>
      <c r="GA102" s="105"/>
      <c r="GB102" s="105"/>
      <c r="GC102" s="105"/>
      <c r="GD102" s="105"/>
      <c r="GE102" s="105"/>
      <c r="GF102" s="105"/>
      <c r="GG102" s="105"/>
      <c r="GH102" s="105"/>
      <c r="GI102" s="105"/>
      <c r="GJ102" s="105"/>
      <c r="GK102" s="105"/>
      <c r="GL102" s="105"/>
      <c r="GM102" s="105"/>
      <c r="GN102" s="105"/>
      <c r="GO102" s="105"/>
      <c r="GP102" s="105"/>
      <c r="GQ102" s="105"/>
      <c r="GR102" s="105"/>
      <c r="GS102" s="105"/>
      <c r="GT102" s="105"/>
      <c r="GU102" s="105"/>
      <c r="GV102" s="105"/>
      <c r="GW102" s="105"/>
      <c r="GX102" s="105"/>
      <c r="GY102" s="105"/>
      <c r="GZ102" s="105"/>
      <c r="HA102" s="105"/>
      <c r="HB102" s="105"/>
      <c r="HC102" s="105"/>
      <c r="HD102" s="105"/>
      <c r="HE102" s="105"/>
      <c r="HF102" s="105"/>
      <c r="HG102" s="105"/>
      <c r="HH102" s="105"/>
      <c r="HI102" s="105"/>
      <c r="HJ102" s="105"/>
      <c r="HK102" s="105"/>
      <c r="HL102" s="105"/>
      <c r="HM102" s="105"/>
      <c r="HN102" s="105"/>
      <c r="HO102" s="105"/>
      <c r="HP102" s="105"/>
      <c r="HQ102" s="105"/>
      <c r="HR102" s="105"/>
      <c r="HS102" s="105"/>
      <c r="HT102" s="105"/>
      <c r="HU102" s="105"/>
      <c r="HV102" s="105"/>
      <c r="HW102" s="105"/>
      <c r="HX102" s="105"/>
      <c r="HY102" s="105"/>
      <c r="HZ102" s="105"/>
      <c r="IA102" s="105"/>
      <c r="IB102" s="105"/>
      <c r="IC102" s="105"/>
      <c r="ID102" s="105"/>
      <c r="IE102" s="105"/>
      <c r="IF102" s="105"/>
      <c r="IG102" s="105"/>
      <c r="IH102" s="105"/>
      <c r="II102" s="105"/>
      <c r="IJ102" s="105"/>
      <c r="IK102" s="105"/>
      <c r="IL102" s="105"/>
      <c r="IM102" s="105"/>
      <c r="IN102" s="105"/>
      <c r="IO102" s="105"/>
      <c r="IP102" s="105"/>
      <c r="IQ102" s="105"/>
      <c r="IR102" s="105"/>
      <c r="IS102" s="105"/>
      <c r="IT102" s="105"/>
      <c r="IU102" s="105"/>
      <c r="IV102" s="105"/>
    </row>
    <row r="103" spans="1:256" ht="15.5" x14ac:dyDescent="0.25">
      <c r="A103" s="306"/>
      <c r="B103" s="307"/>
      <c r="C103" s="308"/>
      <c r="D103" s="309"/>
      <c r="E103" s="303"/>
      <c r="F103" s="110"/>
      <c r="G103" s="303"/>
      <c r="H103" s="310"/>
      <c r="I103" s="303"/>
      <c r="J103" s="311"/>
      <c r="K103" s="306"/>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c r="DA103" s="105"/>
      <c r="DB103" s="105"/>
      <c r="DC103" s="105"/>
      <c r="DD103" s="105"/>
      <c r="DE103" s="105"/>
      <c r="DF103" s="105"/>
      <c r="DG103" s="105"/>
      <c r="DH103" s="105"/>
      <c r="DI103" s="105"/>
      <c r="DJ103" s="105"/>
      <c r="DK103" s="105"/>
      <c r="DL103" s="105"/>
      <c r="DM103" s="105"/>
      <c r="DN103" s="105"/>
      <c r="DO103" s="105"/>
      <c r="DP103" s="105"/>
      <c r="DQ103" s="105"/>
      <c r="DR103" s="105"/>
      <c r="DS103" s="105"/>
      <c r="DT103" s="105"/>
      <c r="DU103" s="105"/>
      <c r="DV103" s="105"/>
      <c r="DW103" s="105"/>
      <c r="DX103" s="105"/>
      <c r="DY103" s="105"/>
      <c r="DZ103" s="105"/>
      <c r="EA103" s="105"/>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05"/>
      <c r="FM103" s="105"/>
      <c r="FN103" s="105"/>
      <c r="FO103" s="105"/>
      <c r="FP103" s="105"/>
      <c r="FQ103" s="105"/>
      <c r="FR103" s="105"/>
      <c r="FS103" s="105"/>
      <c r="FT103" s="105"/>
      <c r="FU103" s="105"/>
      <c r="FV103" s="105"/>
      <c r="FW103" s="105"/>
      <c r="FX103" s="105"/>
      <c r="FY103" s="105"/>
      <c r="FZ103" s="105"/>
      <c r="GA103" s="105"/>
      <c r="GB103" s="105"/>
      <c r="GC103" s="105"/>
      <c r="GD103" s="105"/>
      <c r="GE103" s="105"/>
      <c r="GF103" s="105"/>
      <c r="GG103" s="105"/>
      <c r="GH103" s="105"/>
      <c r="GI103" s="105"/>
      <c r="GJ103" s="105"/>
      <c r="GK103" s="105"/>
      <c r="GL103" s="105"/>
      <c r="GM103" s="105"/>
      <c r="GN103" s="105"/>
      <c r="GO103" s="105"/>
      <c r="GP103" s="105"/>
      <c r="GQ103" s="105"/>
      <c r="GR103" s="105"/>
      <c r="GS103" s="105"/>
      <c r="GT103" s="105"/>
      <c r="GU103" s="105"/>
      <c r="GV103" s="105"/>
      <c r="GW103" s="105"/>
      <c r="GX103" s="105"/>
      <c r="GY103" s="105"/>
      <c r="GZ103" s="105"/>
      <c r="HA103" s="105"/>
      <c r="HB103" s="105"/>
      <c r="HC103" s="105"/>
      <c r="HD103" s="105"/>
      <c r="HE103" s="105"/>
      <c r="HF103" s="105"/>
      <c r="HG103" s="105"/>
      <c r="HH103" s="105"/>
      <c r="HI103" s="105"/>
      <c r="HJ103" s="105"/>
      <c r="HK103" s="105"/>
      <c r="HL103" s="105"/>
      <c r="HM103" s="105"/>
      <c r="HN103" s="105"/>
      <c r="HO103" s="105"/>
      <c r="HP103" s="105"/>
      <c r="HQ103" s="105"/>
      <c r="HR103" s="105"/>
      <c r="HS103" s="105"/>
      <c r="HT103" s="105"/>
      <c r="HU103" s="105"/>
      <c r="HV103" s="105"/>
      <c r="HW103" s="105"/>
      <c r="HX103" s="105"/>
      <c r="HY103" s="105"/>
      <c r="HZ103" s="105"/>
      <c r="IA103" s="105"/>
      <c r="IB103" s="105"/>
      <c r="IC103" s="105"/>
      <c r="ID103" s="105"/>
      <c r="IE103" s="105"/>
      <c r="IF103" s="105"/>
      <c r="IG103" s="105"/>
      <c r="IH103" s="105"/>
      <c r="II103" s="105"/>
      <c r="IJ103" s="105"/>
      <c r="IK103" s="105"/>
      <c r="IL103" s="105"/>
      <c r="IM103" s="105"/>
      <c r="IN103" s="105"/>
      <c r="IO103" s="105"/>
      <c r="IP103" s="105"/>
      <c r="IQ103" s="105"/>
      <c r="IR103" s="105"/>
      <c r="IS103" s="105"/>
      <c r="IT103" s="105"/>
      <c r="IU103" s="105"/>
      <c r="IV103" s="105"/>
    </row>
    <row r="104" spans="1:256" ht="15.5" x14ac:dyDescent="0.25">
      <c r="A104" s="306"/>
      <c r="B104" s="307"/>
      <c r="C104" s="308"/>
      <c r="D104" s="309"/>
      <c r="E104" s="303"/>
      <c r="F104" s="110"/>
      <c r="G104" s="303"/>
      <c r="H104" s="310"/>
      <c r="I104" s="303"/>
      <c r="J104" s="311"/>
      <c r="K104" s="306"/>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c r="BO104" s="105"/>
      <c r="BP104" s="105"/>
      <c r="BQ104" s="105"/>
      <c r="BR104" s="105"/>
      <c r="BS104" s="105"/>
      <c r="BT104" s="105"/>
      <c r="BU104" s="105"/>
      <c r="BV104" s="105"/>
      <c r="BW104" s="105"/>
      <c r="BX104" s="105"/>
      <c r="BY104" s="105"/>
      <c r="BZ104" s="105"/>
      <c r="CA104" s="105"/>
      <c r="CB104" s="105"/>
      <c r="CC104" s="105"/>
      <c r="CD104" s="105"/>
      <c r="CE104" s="105"/>
      <c r="CF104" s="105"/>
      <c r="CG104" s="105"/>
      <c r="CH104" s="105"/>
      <c r="CI104" s="105"/>
      <c r="CJ104" s="105"/>
      <c r="CK104" s="105"/>
      <c r="CL104" s="105"/>
      <c r="CM104" s="105"/>
      <c r="CN104" s="105"/>
      <c r="CO104" s="105"/>
      <c r="CP104" s="105"/>
      <c r="CQ104" s="105"/>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5"/>
      <c r="DP104" s="105"/>
      <c r="DQ104" s="105"/>
      <c r="DR104" s="105"/>
      <c r="DS104" s="105"/>
      <c r="DT104" s="105"/>
      <c r="DU104" s="105"/>
      <c r="DV104" s="105"/>
      <c r="DW104" s="105"/>
      <c r="DX104" s="105"/>
      <c r="DY104" s="105"/>
      <c r="DZ104" s="105"/>
      <c r="EA104" s="105"/>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05"/>
      <c r="FM104" s="105"/>
      <c r="FN104" s="105"/>
      <c r="FO104" s="105"/>
      <c r="FP104" s="105"/>
      <c r="FQ104" s="105"/>
      <c r="FR104" s="105"/>
      <c r="FS104" s="105"/>
      <c r="FT104" s="105"/>
      <c r="FU104" s="105"/>
      <c r="FV104" s="105"/>
      <c r="FW104" s="105"/>
      <c r="FX104" s="105"/>
      <c r="FY104" s="105"/>
      <c r="FZ104" s="105"/>
      <c r="GA104" s="105"/>
      <c r="GB104" s="105"/>
      <c r="GC104" s="105"/>
      <c r="GD104" s="105"/>
      <c r="GE104" s="105"/>
      <c r="GF104" s="105"/>
      <c r="GG104" s="105"/>
      <c r="GH104" s="105"/>
      <c r="GI104" s="105"/>
      <c r="GJ104" s="105"/>
      <c r="GK104" s="105"/>
      <c r="GL104" s="105"/>
      <c r="GM104" s="105"/>
      <c r="GN104" s="105"/>
      <c r="GO104" s="105"/>
      <c r="GP104" s="105"/>
      <c r="GQ104" s="105"/>
      <c r="GR104" s="105"/>
      <c r="GS104" s="105"/>
      <c r="GT104" s="105"/>
      <c r="GU104" s="105"/>
      <c r="GV104" s="105"/>
      <c r="GW104" s="105"/>
      <c r="GX104" s="105"/>
      <c r="GY104" s="105"/>
      <c r="GZ104" s="105"/>
      <c r="HA104" s="105"/>
      <c r="HB104" s="105"/>
      <c r="HC104" s="105"/>
      <c r="HD104" s="105"/>
      <c r="HE104" s="105"/>
      <c r="HF104" s="105"/>
      <c r="HG104" s="105"/>
      <c r="HH104" s="105"/>
      <c r="HI104" s="105"/>
      <c r="HJ104" s="105"/>
      <c r="HK104" s="105"/>
      <c r="HL104" s="105"/>
      <c r="HM104" s="105"/>
      <c r="HN104" s="105"/>
      <c r="HO104" s="105"/>
      <c r="HP104" s="105"/>
      <c r="HQ104" s="105"/>
      <c r="HR104" s="105"/>
      <c r="HS104" s="105"/>
      <c r="HT104" s="105"/>
      <c r="HU104" s="105"/>
      <c r="HV104" s="105"/>
      <c r="HW104" s="105"/>
      <c r="HX104" s="105"/>
      <c r="HY104" s="105"/>
      <c r="HZ104" s="105"/>
      <c r="IA104" s="105"/>
      <c r="IB104" s="105"/>
      <c r="IC104" s="105"/>
      <c r="ID104" s="105"/>
      <c r="IE104" s="105"/>
      <c r="IF104" s="105"/>
      <c r="IG104" s="105"/>
      <c r="IH104" s="105"/>
      <c r="II104" s="105"/>
      <c r="IJ104" s="105"/>
      <c r="IK104" s="105"/>
      <c r="IL104" s="105"/>
      <c r="IM104" s="105"/>
      <c r="IN104" s="105"/>
      <c r="IO104" s="105"/>
      <c r="IP104" s="105"/>
      <c r="IQ104" s="105"/>
      <c r="IR104" s="105"/>
      <c r="IS104" s="105"/>
      <c r="IT104" s="105"/>
      <c r="IU104" s="105"/>
      <c r="IV104" s="105"/>
    </row>
    <row r="105" spans="1:256" ht="15.5" x14ac:dyDescent="0.25">
      <c r="A105" s="306"/>
      <c r="B105" s="307"/>
      <c r="C105" s="308"/>
      <c r="D105" s="309"/>
      <c r="E105" s="303"/>
      <c r="F105" s="110"/>
      <c r="G105" s="303"/>
      <c r="H105" s="310"/>
      <c r="I105" s="303"/>
      <c r="J105" s="311"/>
      <c r="K105" s="306"/>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c r="CS105" s="105"/>
      <c r="CT105" s="105"/>
      <c r="CU105" s="105"/>
      <c r="CV105" s="105"/>
      <c r="CW105" s="105"/>
      <c r="CX105" s="105"/>
      <c r="CY105" s="105"/>
      <c r="CZ105" s="105"/>
      <c r="DA105" s="105"/>
      <c r="DB105" s="105"/>
      <c r="DC105" s="105"/>
      <c r="DD105" s="105"/>
      <c r="DE105" s="105"/>
      <c r="DF105" s="105"/>
      <c r="DG105" s="105"/>
      <c r="DH105" s="105"/>
      <c r="DI105" s="105"/>
      <c r="DJ105" s="105"/>
      <c r="DK105" s="105"/>
      <c r="DL105" s="105"/>
      <c r="DM105" s="105"/>
      <c r="DN105" s="105"/>
      <c r="DO105" s="105"/>
      <c r="DP105" s="105"/>
      <c r="DQ105" s="105"/>
      <c r="DR105" s="105"/>
      <c r="DS105" s="105"/>
      <c r="DT105" s="105"/>
      <c r="DU105" s="105"/>
      <c r="DV105" s="105"/>
      <c r="DW105" s="105"/>
      <c r="DX105" s="105"/>
      <c r="DY105" s="105"/>
      <c r="DZ105" s="105"/>
      <c r="EA105" s="105"/>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05"/>
      <c r="FM105" s="105"/>
      <c r="FN105" s="105"/>
      <c r="FO105" s="105"/>
      <c r="FP105" s="105"/>
      <c r="FQ105" s="105"/>
      <c r="FR105" s="105"/>
      <c r="FS105" s="105"/>
      <c r="FT105" s="105"/>
      <c r="FU105" s="105"/>
      <c r="FV105" s="105"/>
      <c r="FW105" s="105"/>
      <c r="FX105" s="105"/>
      <c r="FY105" s="105"/>
      <c r="FZ105" s="105"/>
      <c r="GA105" s="105"/>
      <c r="GB105" s="105"/>
      <c r="GC105" s="105"/>
      <c r="GD105" s="105"/>
      <c r="GE105" s="105"/>
      <c r="GF105" s="105"/>
      <c r="GG105" s="105"/>
      <c r="GH105" s="105"/>
      <c r="GI105" s="105"/>
      <c r="GJ105" s="105"/>
      <c r="GK105" s="105"/>
      <c r="GL105" s="105"/>
      <c r="GM105" s="105"/>
      <c r="GN105" s="105"/>
      <c r="GO105" s="105"/>
      <c r="GP105" s="105"/>
      <c r="GQ105" s="105"/>
      <c r="GR105" s="105"/>
      <c r="GS105" s="105"/>
      <c r="GT105" s="105"/>
      <c r="GU105" s="105"/>
      <c r="GV105" s="105"/>
      <c r="GW105" s="105"/>
      <c r="GX105" s="105"/>
      <c r="GY105" s="105"/>
      <c r="GZ105" s="105"/>
      <c r="HA105" s="105"/>
      <c r="HB105" s="105"/>
      <c r="HC105" s="105"/>
      <c r="HD105" s="105"/>
      <c r="HE105" s="105"/>
      <c r="HF105" s="105"/>
      <c r="HG105" s="105"/>
      <c r="HH105" s="105"/>
      <c r="HI105" s="105"/>
      <c r="HJ105" s="105"/>
      <c r="HK105" s="105"/>
      <c r="HL105" s="105"/>
      <c r="HM105" s="105"/>
      <c r="HN105" s="105"/>
      <c r="HO105" s="105"/>
      <c r="HP105" s="105"/>
      <c r="HQ105" s="105"/>
      <c r="HR105" s="105"/>
      <c r="HS105" s="105"/>
      <c r="HT105" s="105"/>
      <c r="HU105" s="105"/>
      <c r="HV105" s="105"/>
      <c r="HW105" s="105"/>
      <c r="HX105" s="105"/>
      <c r="HY105" s="105"/>
      <c r="HZ105" s="105"/>
      <c r="IA105" s="105"/>
      <c r="IB105" s="105"/>
      <c r="IC105" s="105"/>
      <c r="ID105" s="105"/>
      <c r="IE105" s="105"/>
      <c r="IF105" s="105"/>
      <c r="IG105" s="105"/>
      <c r="IH105" s="105"/>
      <c r="II105" s="105"/>
      <c r="IJ105" s="105"/>
      <c r="IK105" s="105"/>
      <c r="IL105" s="105"/>
      <c r="IM105" s="105"/>
      <c r="IN105" s="105"/>
      <c r="IO105" s="105"/>
      <c r="IP105" s="105"/>
      <c r="IQ105" s="105"/>
      <c r="IR105" s="105"/>
      <c r="IS105" s="105"/>
      <c r="IT105" s="105"/>
      <c r="IU105" s="105"/>
      <c r="IV105" s="105"/>
    </row>
    <row r="106" spans="1:256" ht="15.5" x14ac:dyDescent="0.25">
      <c r="A106" s="306"/>
      <c r="B106" s="307"/>
      <c r="C106" s="308"/>
      <c r="D106" s="309"/>
      <c r="E106" s="303"/>
      <c r="F106" s="110"/>
      <c r="G106" s="303"/>
      <c r="H106" s="310"/>
      <c r="I106" s="303"/>
      <c r="J106" s="311"/>
      <c r="K106" s="306"/>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105"/>
      <c r="BR106" s="105"/>
      <c r="BS106" s="105"/>
      <c r="BT106" s="105"/>
      <c r="BU106" s="105"/>
      <c r="BV106" s="105"/>
      <c r="BW106" s="105"/>
      <c r="BX106" s="105"/>
      <c r="BY106" s="105"/>
      <c r="BZ106" s="105"/>
      <c r="CA106" s="105"/>
      <c r="CB106" s="105"/>
      <c r="CC106" s="105"/>
      <c r="CD106" s="105"/>
      <c r="CE106" s="105"/>
      <c r="CF106" s="105"/>
      <c r="CG106" s="105"/>
      <c r="CH106" s="105"/>
      <c r="CI106" s="105"/>
      <c r="CJ106" s="105"/>
      <c r="CK106" s="105"/>
      <c r="CL106" s="105"/>
      <c r="CM106" s="105"/>
      <c r="CN106" s="105"/>
      <c r="CO106" s="105"/>
      <c r="CP106" s="105"/>
      <c r="CQ106" s="105"/>
      <c r="CR106" s="105"/>
      <c r="CS106" s="105"/>
      <c r="CT106" s="105"/>
      <c r="CU106" s="105"/>
      <c r="CV106" s="105"/>
      <c r="CW106" s="105"/>
      <c r="CX106" s="105"/>
      <c r="CY106" s="105"/>
      <c r="CZ106" s="105"/>
      <c r="DA106" s="105"/>
      <c r="DB106" s="105"/>
      <c r="DC106" s="105"/>
      <c r="DD106" s="105"/>
      <c r="DE106" s="105"/>
      <c r="DF106" s="105"/>
      <c r="DG106" s="105"/>
      <c r="DH106" s="105"/>
      <c r="DI106" s="105"/>
      <c r="DJ106" s="105"/>
      <c r="DK106" s="105"/>
      <c r="DL106" s="105"/>
      <c r="DM106" s="105"/>
      <c r="DN106" s="105"/>
      <c r="DO106" s="105"/>
      <c r="DP106" s="105"/>
      <c r="DQ106" s="105"/>
      <c r="DR106" s="105"/>
      <c r="DS106" s="105"/>
      <c r="DT106" s="105"/>
      <c r="DU106" s="105"/>
      <c r="DV106" s="105"/>
      <c r="DW106" s="105"/>
      <c r="DX106" s="105"/>
      <c r="DY106" s="105"/>
      <c r="DZ106" s="105"/>
      <c r="EA106" s="105"/>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05"/>
      <c r="FM106" s="105"/>
      <c r="FN106" s="105"/>
      <c r="FO106" s="105"/>
      <c r="FP106" s="105"/>
      <c r="FQ106" s="105"/>
      <c r="FR106" s="105"/>
      <c r="FS106" s="105"/>
      <c r="FT106" s="105"/>
      <c r="FU106" s="105"/>
      <c r="FV106" s="105"/>
      <c r="FW106" s="105"/>
      <c r="FX106" s="105"/>
      <c r="FY106" s="105"/>
      <c r="FZ106" s="105"/>
      <c r="GA106" s="105"/>
      <c r="GB106" s="105"/>
      <c r="GC106" s="105"/>
      <c r="GD106" s="105"/>
      <c r="GE106" s="105"/>
      <c r="GF106" s="105"/>
      <c r="GG106" s="105"/>
      <c r="GH106" s="105"/>
      <c r="GI106" s="105"/>
      <c r="GJ106" s="105"/>
      <c r="GK106" s="105"/>
      <c r="GL106" s="105"/>
      <c r="GM106" s="105"/>
      <c r="GN106" s="105"/>
      <c r="GO106" s="105"/>
      <c r="GP106" s="105"/>
      <c r="GQ106" s="105"/>
      <c r="GR106" s="105"/>
      <c r="GS106" s="105"/>
      <c r="GT106" s="105"/>
      <c r="GU106" s="105"/>
      <c r="GV106" s="105"/>
      <c r="GW106" s="105"/>
      <c r="GX106" s="105"/>
      <c r="GY106" s="105"/>
      <c r="GZ106" s="105"/>
      <c r="HA106" s="105"/>
      <c r="HB106" s="105"/>
      <c r="HC106" s="105"/>
      <c r="HD106" s="105"/>
      <c r="HE106" s="105"/>
      <c r="HF106" s="105"/>
      <c r="HG106" s="105"/>
      <c r="HH106" s="105"/>
      <c r="HI106" s="105"/>
      <c r="HJ106" s="105"/>
      <c r="HK106" s="105"/>
      <c r="HL106" s="105"/>
      <c r="HM106" s="105"/>
      <c r="HN106" s="105"/>
      <c r="HO106" s="105"/>
      <c r="HP106" s="105"/>
      <c r="HQ106" s="105"/>
      <c r="HR106" s="105"/>
      <c r="HS106" s="105"/>
      <c r="HT106" s="105"/>
      <c r="HU106" s="105"/>
      <c r="HV106" s="105"/>
      <c r="HW106" s="105"/>
      <c r="HX106" s="105"/>
      <c r="HY106" s="105"/>
      <c r="HZ106" s="105"/>
      <c r="IA106" s="105"/>
      <c r="IB106" s="105"/>
      <c r="IC106" s="105"/>
      <c r="ID106" s="105"/>
      <c r="IE106" s="105"/>
      <c r="IF106" s="105"/>
      <c r="IG106" s="105"/>
      <c r="IH106" s="105"/>
      <c r="II106" s="105"/>
      <c r="IJ106" s="105"/>
      <c r="IK106" s="105"/>
      <c r="IL106" s="105"/>
      <c r="IM106" s="105"/>
      <c r="IN106" s="105"/>
      <c r="IO106" s="105"/>
      <c r="IP106" s="105"/>
      <c r="IQ106" s="105"/>
      <c r="IR106" s="105"/>
      <c r="IS106" s="105"/>
      <c r="IT106" s="105"/>
      <c r="IU106" s="105"/>
      <c r="IV106" s="105"/>
    </row>
    <row r="107" spans="1:256" ht="15.5" x14ac:dyDescent="0.25">
      <c r="A107" s="306"/>
      <c r="B107" s="307"/>
      <c r="C107" s="308"/>
      <c r="D107" s="309"/>
      <c r="E107" s="303"/>
      <c r="F107" s="110"/>
      <c r="G107" s="303"/>
      <c r="H107" s="310"/>
      <c r="I107" s="303"/>
      <c r="J107" s="311"/>
      <c r="K107" s="306"/>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c r="CS107" s="105"/>
      <c r="CT107" s="105"/>
      <c r="CU107" s="105"/>
      <c r="CV107" s="105"/>
      <c r="CW107" s="105"/>
      <c r="CX107" s="105"/>
      <c r="CY107" s="105"/>
      <c r="CZ107" s="105"/>
      <c r="DA107" s="105"/>
      <c r="DB107" s="105"/>
      <c r="DC107" s="105"/>
      <c r="DD107" s="105"/>
      <c r="DE107" s="105"/>
      <c r="DF107" s="105"/>
      <c r="DG107" s="105"/>
      <c r="DH107" s="105"/>
      <c r="DI107" s="105"/>
      <c r="DJ107" s="105"/>
      <c r="DK107" s="105"/>
      <c r="DL107" s="105"/>
      <c r="DM107" s="105"/>
      <c r="DN107" s="105"/>
      <c r="DO107" s="105"/>
      <c r="DP107" s="105"/>
      <c r="DQ107" s="105"/>
      <c r="DR107" s="105"/>
      <c r="DS107" s="105"/>
      <c r="DT107" s="105"/>
      <c r="DU107" s="105"/>
      <c r="DV107" s="105"/>
      <c r="DW107" s="105"/>
      <c r="DX107" s="105"/>
      <c r="DY107" s="105"/>
      <c r="DZ107" s="105"/>
      <c r="EA107" s="105"/>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05"/>
      <c r="FM107" s="105"/>
      <c r="FN107" s="105"/>
      <c r="FO107" s="105"/>
      <c r="FP107" s="105"/>
      <c r="FQ107" s="105"/>
      <c r="FR107" s="105"/>
      <c r="FS107" s="105"/>
      <c r="FT107" s="105"/>
      <c r="FU107" s="105"/>
      <c r="FV107" s="105"/>
      <c r="FW107" s="105"/>
      <c r="FX107" s="105"/>
      <c r="FY107" s="105"/>
      <c r="FZ107" s="105"/>
      <c r="GA107" s="105"/>
      <c r="GB107" s="105"/>
      <c r="GC107" s="105"/>
      <c r="GD107" s="105"/>
      <c r="GE107" s="105"/>
      <c r="GF107" s="105"/>
      <c r="GG107" s="105"/>
      <c r="GH107" s="105"/>
      <c r="GI107" s="105"/>
      <c r="GJ107" s="105"/>
      <c r="GK107" s="105"/>
      <c r="GL107" s="105"/>
      <c r="GM107" s="105"/>
      <c r="GN107" s="105"/>
      <c r="GO107" s="105"/>
      <c r="GP107" s="105"/>
      <c r="GQ107" s="105"/>
      <c r="GR107" s="105"/>
      <c r="GS107" s="105"/>
      <c r="GT107" s="105"/>
      <c r="GU107" s="105"/>
      <c r="GV107" s="105"/>
      <c r="GW107" s="105"/>
      <c r="GX107" s="105"/>
      <c r="GY107" s="105"/>
      <c r="GZ107" s="105"/>
      <c r="HA107" s="105"/>
      <c r="HB107" s="105"/>
      <c r="HC107" s="105"/>
      <c r="HD107" s="105"/>
      <c r="HE107" s="105"/>
      <c r="HF107" s="105"/>
      <c r="HG107" s="105"/>
      <c r="HH107" s="105"/>
      <c r="HI107" s="105"/>
      <c r="HJ107" s="105"/>
      <c r="HK107" s="105"/>
      <c r="HL107" s="105"/>
      <c r="HM107" s="105"/>
      <c r="HN107" s="105"/>
      <c r="HO107" s="105"/>
      <c r="HP107" s="105"/>
      <c r="HQ107" s="105"/>
      <c r="HR107" s="105"/>
      <c r="HS107" s="105"/>
      <c r="HT107" s="105"/>
      <c r="HU107" s="105"/>
      <c r="HV107" s="105"/>
      <c r="HW107" s="105"/>
      <c r="HX107" s="105"/>
      <c r="HY107" s="105"/>
      <c r="HZ107" s="105"/>
      <c r="IA107" s="105"/>
      <c r="IB107" s="105"/>
      <c r="IC107" s="105"/>
      <c r="ID107" s="105"/>
      <c r="IE107" s="105"/>
      <c r="IF107" s="105"/>
      <c r="IG107" s="105"/>
      <c r="IH107" s="105"/>
      <c r="II107" s="105"/>
      <c r="IJ107" s="105"/>
      <c r="IK107" s="105"/>
      <c r="IL107" s="105"/>
      <c r="IM107" s="105"/>
      <c r="IN107" s="105"/>
      <c r="IO107" s="105"/>
      <c r="IP107" s="105"/>
      <c r="IQ107" s="105"/>
      <c r="IR107" s="105"/>
      <c r="IS107" s="105"/>
      <c r="IT107" s="105"/>
      <c r="IU107" s="105"/>
      <c r="IV107" s="105"/>
    </row>
    <row r="108" spans="1:256" ht="15.5" x14ac:dyDescent="0.25">
      <c r="A108" s="306"/>
      <c r="B108" s="307"/>
      <c r="C108" s="308"/>
      <c r="D108" s="309"/>
      <c r="E108" s="303"/>
      <c r="F108" s="110"/>
      <c r="G108" s="303"/>
      <c r="H108" s="310"/>
      <c r="I108" s="303"/>
      <c r="J108" s="311"/>
      <c r="K108" s="306"/>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c r="BI108" s="105"/>
      <c r="BJ108" s="105"/>
      <c r="BK108" s="105"/>
      <c r="BL108" s="105"/>
      <c r="BM108" s="105"/>
      <c r="BN108" s="105"/>
      <c r="BO108" s="105"/>
      <c r="BP108" s="105"/>
      <c r="BQ108" s="105"/>
      <c r="BR108" s="105"/>
      <c r="BS108" s="105"/>
      <c r="BT108" s="105"/>
      <c r="BU108" s="105"/>
      <c r="BV108" s="105"/>
      <c r="BW108" s="105"/>
      <c r="BX108" s="105"/>
      <c r="BY108" s="105"/>
      <c r="BZ108" s="105"/>
      <c r="CA108" s="105"/>
      <c r="CB108" s="105"/>
      <c r="CC108" s="105"/>
      <c r="CD108" s="105"/>
      <c r="CE108" s="105"/>
      <c r="CF108" s="105"/>
      <c r="CG108" s="105"/>
      <c r="CH108" s="105"/>
      <c r="CI108" s="105"/>
      <c r="CJ108" s="105"/>
      <c r="CK108" s="105"/>
      <c r="CL108" s="105"/>
      <c r="CM108" s="105"/>
      <c r="CN108" s="105"/>
      <c r="CO108" s="105"/>
      <c r="CP108" s="105"/>
      <c r="CQ108" s="105"/>
      <c r="CR108" s="105"/>
      <c r="CS108" s="105"/>
      <c r="CT108" s="105"/>
      <c r="CU108" s="105"/>
      <c r="CV108" s="105"/>
      <c r="CW108" s="105"/>
      <c r="CX108" s="105"/>
      <c r="CY108" s="105"/>
      <c r="CZ108" s="105"/>
      <c r="DA108" s="105"/>
      <c r="DB108" s="105"/>
      <c r="DC108" s="105"/>
      <c r="DD108" s="105"/>
      <c r="DE108" s="105"/>
      <c r="DF108" s="105"/>
      <c r="DG108" s="105"/>
      <c r="DH108" s="105"/>
      <c r="DI108" s="105"/>
      <c r="DJ108" s="105"/>
      <c r="DK108" s="105"/>
      <c r="DL108" s="105"/>
      <c r="DM108" s="105"/>
      <c r="DN108" s="105"/>
      <c r="DO108" s="105"/>
      <c r="DP108" s="105"/>
      <c r="DQ108" s="105"/>
      <c r="DR108" s="105"/>
      <c r="DS108" s="105"/>
      <c r="DT108" s="105"/>
      <c r="DU108" s="105"/>
      <c r="DV108" s="105"/>
      <c r="DW108" s="105"/>
      <c r="DX108" s="105"/>
      <c r="DY108" s="105"/>
      <c r="DZ108" s="105"/>
      <c r="EA108" s="105"/>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05"/>
      <c r="FM108" s="105"/>
      <c r="FN108" s="105"/>
      <c r="FO108" s="105"/>
      <c r="FP108" s="105"/>
      <c r="FQ108" s="105"/>
      <c r="FR108" s="105"/>
      <c r="FS108" s="105"/>
      <c r="FT108" s="105"/>
      <c r="FU108" s="105"/>
      <c r="FV108" s="105"/>
      <c r="FW108" s="105"/>
      <c r="FX108" s="105"/>
      <c r="FY108" s="105"/>
      <c r="FZ108" s="105"/>
      <c r="GA108" s="105"/>
      <c r="GB108" s="105"/>
      <c r="GC108" s="105"/>
      <c r="GD108" s="105"/>
      <c r="GE108" s="105"/>
      <c r="GF108" s="105"/>
      <c r="GG108" s="105"/>
      <c r="GH108" s="105"/>
      <c r="GI108" s="105"/>
      <c r="GJ108" s="105"/>
      <c r="GK108" s="105"/>
      <c r="GL108" s="105"/>
      <c r="GM108" s="105"/>
      <c r="GN108" s="105"/>
      <c r="GO108" s="105"/>
      <c r="GP108" s="105"/>
      <c r="GQ108" s="105"/>
      <c r="GR108" s="105"/>
      <c r="GS108" s="105"/>
      <c r="GT108" s="105"/>
      <c r="GU108" s="105"/>
      <c r="GV108" s="105"/>
      <c r="GW108" s="105"/>
      <c r="GX108" s="105"/>
      <c r="GY108" s="105"/>
      <c r="GZ108" s="105"/>
      <c r="HA108" s="105"/>
      <c r="HB108" s="105"/>
      <c r="HC108" s="105"/>
      <c r="HD108" s="105"/>
      <c r="HE108" s="105"/>
      <c r="HF108" s="105"/>
      <c r="HG108" s="105"/>
      <c r="HH108" s="105"/>
      <c r="HI108" s="105"/>
      <c r="HJ108" s="105"/>
      <c r="HK108" s="105"/>
      <c r="HL108" s="105"/>
      <c r="HM108" s="105"/>
      <c r="HN108" s="105"/>
      <c r="HO108" s="105"/>
      <c r="HP108" s="105"/>
      <c r="HQ108" s="105"/>
      <c r="HR108" s="105"/>
      <c r="HS108" s="105"/>
      <c r="HT108" s="105"/>
      <c r="HU108" s="105"/>
      <c r="HV108" s="105"/>
      <c r="HW108" s="105"/>
      <c r="HX108" s="105"/>
      <c r="HY108" s="105"/>
      <c r="HZ108" s="105"/>
      <c r="IA108" s="105"/>
      <c r="IB108" s="105"/>
      <c r="IC108" s="105"/>
      <c r="ID108" s="105"/>
      <c r="IE108" s="105"/>
      <c r="IF108" s="105"/>
      <c r="IG108" s="105"/>
      <c r="IH108" s="105"/>
      <c r="II108" s="105"/>
      <c r="IJ108" s="105"/>
      <c r="IK108" s="105"/>
      <c r="IL108" s="105"/>
      <c r="IM108" s="105"/>
      <c r="IN108" s="105"/>
      <c r="IO108" s="105"/>
      <c r="IP108" s="105"/>
      <c r="IQ108" s="105"/>
      <c r="IR108" s="105"/>
      <c r="IS108" s="105"/>
      <c r="IT108" s="105"/>
      <c r="IU108" s="105"/>
      <c r="IV108" s="105"/>
    </row>
    <row r="109" spans="1:256" ht="15.5" x14ac:dyDescent="0.25">
      <c r="A109" s="306"/>
      <c r="B109" s="307"/>
      <c r="C109" s="308"/>
      <c r="D109" s="309"/>
      <c r="E109" s="303"/>
      <c r="F109" s="110"/>
      <c r="G109" s="303"/>
      <c r="H109" s="310"/>
      <c r="I109" s="303"/>
      <c r="J109" s="311"/>
      <c r="K109" s="306"/>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5"/>
      <c r="BR109" s="105"/>
      <c r="BS109" s="105"/>
      <c r="BT109" s="105"/>
      <c r="BU109" s="105"/>
      <c r="BV109" s="105"/>
      <c r="BW109" s="105"/>
      <c r="BX109" s="105"/>
      <c r="BY109" s="105"/>
      <c r="BZ109" s="105"/>
      <c r="CA109" s="105"/>
      <c r="CB109" s="105"/>
      <c r="CC109" s="105"/>
      <c r="CD109" s="105"/>
      <c r="CE109" s="105"/>
      <c r="CF109" s="105"/>
      <c r="CG109" s="105"/>
      <c r="CH109" s="105"/>
      <c r="CI109" s="105"/>
      <c r="CJ109" s="105"/>
      <c r="CK109" s="105"/>
      <c r="CL109" s="105"/>
      <c r="CM109" s="105"/>
      <c r="CN109" s="105"/>
      <c r="CO109" s="105"/>
      <c r="CP109" s="105"/>
      <c r="CQ109" s="105"/>
      <c r="CR109" s="105"/>
      <c r="CS109" s="105"/>
      <c r="CT109" s="105"/>
      <c r="CU109" s="105"/>
      <c r="CV109" s="105"/>
      <c r="CW109" s="105"/>
      <c r="CX109" s="105"/>
      <c r="CY109" s="105"/>
      <c r="CZ109" s="105"/>
      <c r="DA109" s="105"/>
      <c r="DB109" s="105"/>
      <c r="DC109" s="105"/>
      <c r="DD109" s="105"/>
      <c r="DE109" s="105"/>
      <c r="DF109" s="105"/>
      <c r="DG109" s="105"/>
      <c r="DH109" s="105"/>
      <c r="DI109" s="105"/>
      <c r="DJ109" s="105"/>
      <c r="DK109" s="105"/>
      <c r="DL109" s="105"/>
      <c r="DM109" s="105"/>
      <c r="DN109" s="105"/>
      <c r="DO109" s="105"/>
      <c r="DP109" s="105"/>
      <c r="DQ109" s="105"/>
      <c r="DR109" s="105"/>
      <c r="DS109" s="105"/>
      <c r="DT109" s="105"/>
      <c r="DU109" s="105"/>
      <c r="DV109" s="105"/>
      <c r="DW109" s="105"/>
      <c r="DX109" s="105"/>
      <c r="DY109" s="105"/>
      <c r="DZ109" s="105"/>
      <c r="EA109" s="105"/>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05"/>
      <c r="FM109" s="105"/>
      <c r="FN109" s="105"/>
      <c r="FO109" s="105"/>
      <c r="FP109" s="105"/>
      <c r="FQ109" s="105"/>
      <c r="FR109" s="105"/>
      <c r="FS109" s="105"/>
      <c r="FT109" s="105"/>
      <c r="FU109" s="105"/>
      <c r="FV109" s="105"/>
      <c r="FW109" s="105"/>
      <c r="FX109" s="105"/>
      <c r="FY109" s="105"/>
      <c r="FZ109" s="105"/>
      <c r="GA109" s="105"/>
      <c r="GB109" s="105"/>
      <c r="GC109" s="105"/>
      <c r="GD109" s="105"/>
      <c r="GE109" s="105"/>
      <c r="GF109" s="105"/>
      <c r="GG109" s="105"/>
      <c r="GH109" s="105"/>
      <c r="GI109" s="105"/>
      <c r="GJ109" s="105"/>
      <c r="GK109" s="105"/>
      <c r="GL109" s="105"/>
      <c r="GM109" s="105"/>
      <c r="GN109" s="105"/>
      <c r="GO109" s="105"/>
      <c r="GP109" s="105"/>
      <c r="GQ109" s="105"/>
      <c r="GR109" s="105"/>
      <c r="GS109" s="105"/>
      <c r="GT109" s="105"/>
      <c r="GU109" s="105"/>
      <c r="GV109" s="105"/>
      <c r="GW109" s="105"/>
      <c r="GX109" s="105"/>
      <c r="GY109" s="105"/>
      <c r="GZ109" s="105"/>
      <c r="HA109" s="105"/>
      <c r="HB109" s="105"/>
      <c r="HC109" s="105"/>
      <c r="HD109" s="105"/>
      <c r="HE109" s="105"/>
      <c r="HF109" s="105"/>
      <c r="HG109" s="105"/>
      <c r="HH109" s="105"/>
      <c r="HI109" s="105"/>
      <c r="HJ109" s="105"/>
      <c r="HK109" s="105"/>
      <c r="HL109" s="105"/>
      <c r="HM109" s="105"/>
      <c r="HN109" s="105"/>
      <c r="HO109" s="105"/>
      <c r="HP109" s="105"/>
      <c r="HQ109" s="105"/>
      <c r="HR109" s="105"/>
      <c r="HS109" s="105"/>
      <c r="HT109" s="105"/>
      <c r="HU109" s="105"/>
      <c r="HV109" s="105"/>
      <c r="HW109" s="105"/>
      <c r="HX109" s="105"/>
      <c r="HY109" s="105"/>
      <c r="HZ109" s="105"/>
      <c r="IA109" s="105"/>
      <c r="IB109" s="105"/>
      <c r="IC109" s="105"/>
      <c r="ID109" s="105"/>
      <c r="IE109" s="105"/>
      <c r="IF109" s="105"/>
      <c r="IG109" s="105"/>
      <c r="IH109" s="105"/>
      <c r="II109" s="105"/>
      <c r="IJ109" s="105"/>
      <c r="IK109" s="105"/>
      <c r="IL109" s="105"/>
      <c r="IM109" s="105"/>
      <c r="IN109" s="105"/>
      <c r="IO109" s="105"/>
      <c r="IP109" s="105"/>
      <c r="IQ109" s="105"/>
      <c r="IR109" s="105"/>
      <c r="IS109" s="105"/>
      <c r="IT109" s="105"/>
      <c r="IU109" s="105"/>
      <c r="IV109" s="105"/>
    </row>
    <row r="110" spans="1:256" ht="15.5" x14ac:dyDescent="0.25">
      <c r="A110" s="306"/>
      <c r="B110" s="307"/>
      <c r="C110" s="308"/>
      <c r="D110" s="309"/>
      <c r="E110" s="303"/>
      <c r="F110" s="110"/>
      <c r="G110" s="303"/>
      <c r="H110" s="310"/>
      <c r="I110" s="303"/>
      <c r="J110" s="311"/>
      <c r="K110" s="306"/>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D110" s="105"/>
      <c r="CE110" s="105"/>
      <c r="CF110" s="105"/>
      <c r="CG110" s="105"/>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05"/>
      <c r="FM110" s="105"/>
      <c r="FN110" s="105"/>
      <c r="FO110" s="105"/>
      <c r="FP110" s="105"/>
      <c r="FQ110" s="105"/>
      <c r="FR110" s="105"/>
      <c r="FS110" s="105"/>
      <c r="FT110" s="105"/>
      <c r="FU110" s="105"/>
      <c r="FV110" s="105"/>
      <c r="FW110" s="105"/>
      <c r="FX110" s="105"/>
      <c r="FY110" s="105"/>
      <c r="FZ110" s="105"/>
      <c r="GA110" s="105"/>
      <c r="GB110" s="105"/>
      <c r="GC110" s="105"/>
      <c r="GD110" s="105"/>
      <c r="GE110" s="105"/>
      <c r="GF110" s="105"/>
      <c r="GG110" s="105"/>
      <c r="GH110" s="105"/>
      <c r="GI110" s="105"/>
      <c r="GJ110" s="105"/>
      <c r="GK110" s="105"/>
      <c r="GL110" s="105"/>
      <c r="GM110" s="105"/>
      <c r="GN110" s="105"/>
      <c r="GO110" s="105"/>
      <c r="GP110" s="105"/>
      <c r="GQ110" s="105"/>
      <c r="GR110" s="105"/>
      <c r="GS110" s="105"/>
      <c r="GT110" s="105"/>
      <c r="GU110" s="105"/>
      <c r="GV110" s="105"/>
      <c r="GW110" s="105"/>
      <c r="GX110" s="105"/>
      <c r="GY110" s="105"/>
      <c r="GZ110" s="105"/>
      <c r="HA110" s="105"/>
      <c r="HB110" s="105"/>
      <c r="HC110" s="105"/>
      <c r="HD110" s="105"/>
      <c r="HE110" s="105"/>
      <c r="HF110" s="105"/>
      <c r="HG110" s="105"/>
      <c r="HH110" s="105"/>
      <c r="HI110" s="105"/>
      <c r="HJ110" s="105"/>
      <c r="HK110" s="105"/>
      <c r="HL110" s="105"/>
      <c r="HM110" s="105"/>
      <c r="HN110" s="105"/>
      <c r="HO110" s="105"/>
      <c r="HP110" s="105"/>
      <c r="HQ110" s="105"/>
      <c r="HR110" s="105"/>
      <c r="HS110" s="105"/>
      <c r="HT110" s="105"/>
      <c r="HU110" s="105"/>
      <c r="HV110" s="105"/>
      <c r="HW110" s="105"/>
      <c r="HX110" s="105"/>
      <c r="HY110" s="105"/>
      <c r="HZ110" s="105"/>
      <c r="IA110" s="105"/>
      <c r="IB110" s="105"/>
      <c r="IC110" s="105"/>
      <c r="ID110" s="105"/>
      <c r="IE110" s="105"/>
      <c r="IF110" s="105"/>
      <c r="IG110" s="105"/>
      <c r="IH110" s="105"/>
      <c r="II110" s="105"/>
      <c r="IJ110" s="105"/>
      <c r="IK110" s="105"/>
      <c r="IL110" s="105"/>
      <c r="IM110" s="105"/>
      <c r="IN110" s="105"/>
      <c r="IO110" s="105"/>
      <c r="IP110" s="105"/>
      <c r="IQ110" s="105"/>
      <c r="IR110" s="105"/>
      <c r="IS110" s="105"/>
      <c r="IT110" s="105"/>
      <c r="IU110" s="105"/>
      <c r="IV110" s="105"/>
    </row>
    <row r="111" spans="1:256" ht="15.5" x14ac:dyDescent="0.25">
      <c r="A111" s="306"/>
      <c r="B111" s="307"/>
      <c r="C111" s="308"/>
      <c r="D111" s="309"/>
      <c r="E111" s="303"/>
      <c r="F111" s="110"/>
      <c r="G111" s="303"/>
      <c r="H111" s="310"/>
      <c r="I111" s="303"/>
      <c r="J111" s="311"/>
      <c r="K111" s="306"/>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D111" s="105"/>
      <c r="CE111" s="105"/>
      <c r="CF111" s="105"/>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05"/>
      <c r="FM111" s="105"/>
      <c r="FN111" s="105"/>
      <c r="FO111" s="105"/>
      <c r="FP111" s="105"/>
      <c r="FQ111" s="105"/>
      <c r="FR111" s="105"/>
      <c r="FS111" s="105"/>
      <c r="FT111" s="105"/>
      <c r="FU111" s="105"/>
      <c r="FV111" s="105"/>
      <c r="FW111" s="105"/>
      <c r="FX111" s="105"/>
      <c r="FY111" s="105"/>
      <c r="FZ111" s="105"/>
      <c r="GA111" s="105"/>
      <c r="GB111" s="105"/>
      <c r="GC111" s="105"/>
      <c r="GD111" s="105"/>
      <c r="GE111" s="105"/>
      <c r="GF111" s="105"/>
      <c r="GG111" s="105"/>
      <c r="GH111" s="105"/>
      <c r="GI111" s="105"/>
      <c r="GJ111" s="105"/>
      <c r="GK111" s="105"/>
      <c r="GL111" s="105"/>
      <c r="GM111" s="105"/>
      <c r="GN111" s="105"/>
      <c r="GO111" s="105"/>
      <c r="GP111" s="105"/>
      <c r="GQ111" s="105"/>
      <c r="GR111" s="105"/>
      <c r="GS111" s="105"/>
      <c r="GT111" s="105"/>
      <c r="GU111" s="105"/>
      <c r="GV111" s="105"/>
      <c r="GW111" s="105"/>
      <c r="GX111" s="105"/>
      <c r="GY111" s="105"/>
      <c r="GZ111" s="105"/>
      <c r="HA111" s="105"/>
      <c r="HB111" s="105"/>
      <c r="HC111" s="105"/>
      <c r="HD111" s="105"/>
      <c r="HE111" s="105"/>
      <c r="HF111" s="105"/>
      <c r="HG111" s="105"/>
      <c r="HH111" s="105"/>
      <c r="HI111" s="105"/>
      <c r="HJ111" s="105"/>
      <c r="HK111" s="105"/>
      <c r="HL111" s="105"/>
      <c r="HM111" s="105"/>
      <c r="HN111" s="105"/>
      <c r="HO111" s="105"/>
      <c r="HP111" s="105"/>
      <c r="HQ111" s="105"/>
      <c r="HR111" s="105"/>
      <c r="HS111" s="105"/>
      <c r="HT111" s="105"/>
      <c r="HU111" s="105"/>
      <c r="HV111" s="105"/>
      <c r="HW111" s="105"/>
      <c r="HX111" s="105"/>
      <c r="HY111" s="105"/>
      <c r="HZ111" s="105"/>
      <c r="IA111" s="105"/>
      <c r="IB111" s="105"/>
      <c r="IC111" s="105"/>
      <c r="ID111" s="105"/>
      <c r="IE111" s="105"/>
      <c r="IF111" s="105"/>
      <c r="IG111" s="105"/>
      <c r="IH111" s="105"/>
      <c r="II111" s="105"/>
      <c r="IJ111" s="105"/>
      <c r="IK111" s="105"/>
      <c r="IL111" s="105"/>
      <c r="IM111" s="105"/>
      <c r="IN111" s="105"/>
      <c r="IO111" s="105"/>
      <c r="IP111" s="105"/>
      <c r="IQ111" s="105"/>
      <c r="IR111" s="105"/>
      <c r="IS111" s="105"/>
      <c r="IT111" s="105"/>
      <c r="IU111" s="105"/>
      <c r="IV111" s="105"/>
    </row>
    <row r="112" spans="1:256" ht="15.5" x14ac:dyDescent="0.25">
      <c r="A112" s="306"/>
      <c r="B112" s="307"/>
      <c r="C112" s="308"/>
      <c r="D112" s="309"/>
      <c r="E112" s="303"/>
      <c r="F112" s="110"/>
      <c r="G112" s="303"/>
      <c r="H112" s="310"/>
      <c r="I112" s="303"/>
      <c r="J112" s="311"/>
      <c r="K112" s="306"/>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D112" s="105"/>
      <c r="CE112" s="105"/>
      <c r="CF112" s="105"/>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05"/>
      <c r="FM112" s="105"/>
      <c r="FN112" s="105"/>
      <c r="FO112" s="105"/>
      <c r="FP112" s="105"/>
      <c r="FQ112" s="105"/>
      <c r="FR112" s="105"/>
      <c r="FS112" s="105"/>
      <c r="FT112" s="105"/>
      <c r="FU112" s="105"/>
      <c r="FV112" s="105"/>
      <c r="FW112" s="105"/>
      <c r="FX112" s="105"/>
      <c r="FY112" s="105"/>
      <c r="FZ112" s="105"/>
      <c r="GA112" s="105"/>
      <c r="GB112" s="105"/>
      <c r="GC112" s="105"/>
      <c r="GD112" s="105"/>
      <c r="GE112" s="105"/>
      <c r="GF112" s="105"/>
      <c r="GG112" s="105"/>
      <c r="GH112" s="105"/>
      <c r="GI112" s="105"/>
      <c r="GJ112" s="105"/>
      <c r="GK112" s="105"/>
      <c r="GL112" s="105"/>
      <c r="GM112" s="105"/>
      <c r="GN112" s="105"/>
      <c r="GO112" s="105"/>
      <c r="GP112" s="105"/>
      <c r="GQ112" s="105"/>
      <c r="GR112" s="105"/>
      <c r="GS112" s="105"/>
      <c r="GT112" s="105"/>
      <c r="GU112" s="105"/>
      <c r="GV112" s="105"/>
      <c r="GW112" s="105"/>
      <c r="GX112" s="105"/>
      <c r="GY112" s="105"/>
      <c r="GZ112" s="105"/>
      <c r="HA112" s="105"/>
      <c r="HB112" s="105"/>
      <c r="HC112" s="105"/>
      <c r="HD112" s="105"/>
      <c r="HE112" s="105"/>
      <c r="HF112" s="105"/>
      <c r="HG112" s="105"/>
      <c r="HH112" s="105"/>
      <c r="HI112" s="105"/>
      <c r="HJ112" s="105"/>
      <c r="HK112" s="105"/>
      <c r="HL112" s="105"/>
      <c r="HM112" s="105"/>
      <c r="HN112" s="105"/>
      <c r="HO112" s="105"/>
      <c r="HP112" s="105"/>
      <c r="HQ112" s="105"/>
      <c r="HR112" s="105"/>
      <c r="HS112" s="105"/>
      <c r="HT112" s="105"/>
      <c r="HU112" s="105"/>
      <c r="HV112" s="105"/>
      <c r="HW112" s="105"/>
      <c r="HX112" s="105"/>
      <c r="HY112" s="105"/>
      <c r="HZ112" s="105"/>
      <c r="IA112" s="105"/>
      <c r="IB112" s="105"/>
      <c r="IC112" s="105"/>
      <c r="ID112" s="105"/>
      <c r="IE112" s="105"/>
      <c r="IF112" s="105"/>
      <c r="IG112" s="105"/>
      <c r="IH112" s="105"/>
      <c r="II112" s="105"/>
      <c r="IJ112" s="105"/>
      <c r="IK112" s="105"/>
      <c r="IL112" s="105"/>
      <c r="IM112" s="105"/>
      <c r="IN112" s="105"/>
      <c r="IO112" s="105"/>
      <c r="IP112" s="105"/>
      <c r="IQ112" s="105"/>
      <c r="IR112" s="105"/>
      <c r="IS112" s="105"/>
      <c r="IT112" s="105"/>
      <c r="IU112" s="105"/>
      <c r="IV112" s="105"/>
    </row>
    <row r="113" spans="1:256" ht="15.5" x14ac:dyDescent="0.25">
      <c r="A113" s="306"/>
      <c r="B113" s="307"/>
      <c r="C113" s="308"/>
      <c r="D113" s="309"/>
      <c r="E113" s="303"/>
      <c r="F113" s="110"/>
      <c r="G113" s="303"/>
      <c r="H113" s="310"/>
      <c r="I113" s="303"/>
      <c r="J113" s="311"/>
      <c r="K113" s="306"/>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D113" s="105"/>
      <c r="CE113" s="105"/>
      <c r="CF113" s="105"/>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05"/>
      <c r="FM113" s="105"/>
      <c r="FN113" s="105"/>
      <c r="FO113" s="105"/>
      <c r="FP113" s="105"/>
      <c r="FQ113" s="105"/>
      <c r="FR113" s="105"/>
      <c r="FS113" s="105"/>
      <c r="FT113" s="105"/>
      <c r="FU113" s="105"/>
      <c r="FV113" s="105"/>
      <c r="FW113" s="105"/>
      <c r="FX113" s="105"/>
      <c r="FY113" s="105"/>
      <c r="FZ113" s="105"/>
      <c r="GA113" s="105"/>
      <c r="GB113" s="105"/>
      <c r="GC113" s="105"/>
      <c r="GD113" s="105"/>
      <c r="GE113" s="105"/>
      <c r="GF113" s="105"/>
      <c r="GG113" s="105"/>
      <c r="GH113" s="105"/>
      <c r="GI113" s="105"/>
      <c r="GJ113" s="105"/>
      <c r="GK113" s="105"/>
      <c r="GL113" s="105"/>
      <c r="GM113" s="105"/>
      <c r="GN113" s="105"/>
      <c r="GO113" s="105"/>
      <c r="GP113" s="105"/>
      <c r="GQ113" s="105"/>
      <c r="GR113" s="105"/>
      <c r="GS113" s="105"/>
      <c r="GT113" s="105"/>
      <c r="GU113" s="105"/>
      <c r="GV113" s="105"/>
      <c r="GW113" s="105"/>
      <c r="GX113" s="105"/>
      <c r="GY113" s="105"/>
      <c r="GZ113" s="105"/>
      <c r="HA113" s="105"/>
      <c r="HB113" s="105"/>
      <c r="HC113" s="105"/>
      <c r="HD113" s="105"/>
      <c r="HE113" s="105"/>
      <c r="HF113" s="105"/>
      <c r="HG113" s="105"/>
      <c r="HH113" s="105"/>
      <c r="HI113" s="105"/>
      <c r="HJ113" s="105"/>
      <c r="HK113" s="105"/>
      <c r="HL113" s="105"/>
      <c r="HM113" s="105"/>
      <c r="HN113" s="105"/>
      <c r="HO113" s="105"/>
      <c r="HP113" s="105"/>
      <c r="HQ113" s="105"/>
      <c r="HR113" s="105"/>
      <c r="HS113" s="105"/>
      <c r="HT113" s="105"/>
      <c r="HU113" s="105"/>
      <c r="HV113" s="105"/>
      <c r="HW113" s="105"/>
      <c r="HX113" s="105"/>
      <c r="HY113" s="105"/>
      <c r="HZ113" s="105"/>
      <c r="IA113" s="105"/>
      <c r="IB113" s="105"/>
      <c r="IC113" s="105"/>
      <c r="ID113" s="105"/>
      <c r="IE113" s="105"/>
      <c r="IF113" s="105"/>
      <c r="IG113" s="105"/>
      <c r="IH113" s="105"/>
      <c r="II113" s="105"/>
      <c r="IJ113" s="105"/>
      <c r="IK113" s="105"/>
      <c r="IL113" s="105"/>
      <c r="IM113" s="105"/>
      <c r="IN113" s="105"/>
      <c r="IO113" s="105"/>
      <c r="IP113" s="105"/>
      <c r="IQ113" s="105"/>
      <c r="IR113" s="105"/>
      <c r="IS113" s="105"/>
      <c r="IT113" s="105"/>
      <c r="IU113" s="105"/>
      <c r="IV113" s="105"/>
    </row>
    <row r="114" spans="1:256" ht="15.5" x14ac:dyDescent="0.25">
      <c r="A114" s="306"/>
      <c r="B114" s="307"/>
      <c r="C114" s="308"/>
      <c r="D114" s="309"/>
      <c r="E114" s="303"/>
      <c r="F114" s="110"/>
      <c r="G114" s="303"/>
      <c r="H114" s="310"/>
      <c r="I114" s="303"/>
      <c r="J114" s="311"/>
      <c r="K114" s="306"/>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D114" s="105"/>
      <c r="CE114" s="105"/>
      <c r="CF114" s="105"/>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05"/>
      <c r="FM114" s="105"/>
      <c r="FN114" s="105"/>
      <c r="FO114" s="105"/>
      <c r="FP114" s="105"/>
      <c r="FQ114" s="105"/>
      <c r="FR114" s="105"/>
      <c r="FS114" s="105"/>
      <c r="FT114" s="105"/>
      <c r="FU114" s="105"/>
      <c r="FV114" s="105"/>
      <c r="FW114" s="105"/>
      <c r="FX114" s="105"/>
      <c r="FY114" s="105"/>
      <c r="FZ114" s="105"/>
      <c r="GA114" s="105"/>
      <c r="GB114" s="105"/>
      <c r="GC114" s="105"/>
      <c r="GD114" s="105"/>
      <c r="GE114" s="105"/>
      <c r="GF114" s="105"/>
      <c r="GG114" s="105"/>
      <c r="GH114" s="105"/>
      <c r="GI114" s="105"/>
      <c r="GJ114" s="105"/>
      <c r="GK114" s="105"/>
      <c r="GL114" s="105"/>
      <c r="GM114" s="105"/>
      <c r="GN114" s="105"/>
      <c r="GO114" s="105"/>
      <c r="GP114" s="105"/>
      <c r="GQ114" s="105"/>
      <c r="GR114" s="105"/>
      <c r="GS114" s="105"/>
      <c r="GT114" s="105"/>
      <c r="GU114" s="105"/>
      <c r="GV114" s="105"/>
      <c r="GW114" s="105"/>
      <c r="GX114" s="105"/>
      <c r="GY114" s="105"/>
      <c r="GZ114" s="105"/>
      <c r="HA114" s="105"/>
      <c r="HB114" s="105"/>
      <c r="HC114" s="105"/>
      <c r="HD114" s="105"/>
      <c r="HE114" s="105"/>
      <c r="HF114" s="105"/>
      <c r="HG114" s="105"/>
      <c r="HH114" s="105"/>
      <c r="HI114" s="105"/>
      <c r="HJ114" s="105"/>
      <c r="HK114" s="105"/>
      <c r="HL114" s="105"/>
      <c r="HM114" s="105"/>
      <c r="HN114" s="105"/>
      <c r="HO114" s="105"/>
      <c r="HP114" s="105"/>
      <c r="HQ114" s="105"/>
      <c r="HR114" s="105"/>
      <c r="HS114" s="105"/>
      <c r="HT114" s="105"/>
      <c r="HU114" s="105"/>
      <c r="HV114" s="105"/>
      <c r="HW114" s="105"/>
      <c r="HX114" s="105"/>
      <c r="HY114" s="105"/>
      <c r="HZ114" s="105"/>
      <c r="IA114" s="105"/>
      <c r="IB114" s="105"/>
      <c r="IC114" s="105"/>
      <c r="ID114" s="105"/>
      <c r="IE114" s="105"/>
      <c r="IF114" s="105"/>
      <c r="IG114" s="105"/>
      <c r="IH114" s="105"/>
      <c r="II114" s="105"/>
      <c r="IJ114" s="105"/>
      <c r="IK114" s="105"/>
      <c r="IL114" s="105"/>
      <c r="IM114" s="105"/>
      <c r="IN114" s="105"/>
      <c r="IO114" s="105"/>
      <c r="IP114" s="105"/>
      <c r="IQ114" s="105"/>
      <c r="IR114" s="105"/>
      <c r="IS114" s="105"/>
      <c r="IT114" s="105"/>
      <c r="IU114" s="105"/>
      <c r="IV114" s="105"/>
    </row>
    <row r="115" spans="1:256" ht="15.5" x14ac:dyDescent="0.25">
      <c r="A115" s="306"/>
      <c r="B115" s="307"/>
      <c r="C115" s="308"/>
      <c r="D115" s="309"/>
      <c r="E115" s="303"/>
      <c r="F115" s="110"/>
      <c r="G115" s="303"/>
      <c r="H115" s="310"/>
      <c r="I115" s="303"/>
      <c r="J115" s="311"/>
      <c r="K115" s="306"/>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D115" s="105"/>
      <c r="CE115" s="105"/>
      <c r="CF115" s="105"/>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05"/>
      <c r="FM115" s="105"/>
      <c r="FN115" s="105"/>
      <c r="FO115" s="105"/>
      <c r="FP115" s="105"/>
      <c r="FQ115" s="105"/>
      <c r="FR115" s="105"/>
      <c r="FS115" s="105"/>
      <c r="FT115" s="105"/>
      <c r="FU115" s="105"/>
      <c r="FV115" s="105"/>
      <c r="FW115" s="105"/>
      <c r="FX115" s="105"/>
      <c r="FY115" s="105"/>
      <c r="FZ115" s="105"/>
      <c r="GA115" s="105"/>
      <c r="GB115" s="105"/>
      <c r="GC115" s="105"/>
      <c r="GD115" s="105"/>
      <c r="GE115" s="105"/>
      <c r="GF115" s="105"/>
      <c r="GG115" s="105"/>
      <c r="GH115" s="105"/>
      <c r="GI115" s="105"/>
      <c r="GJ115" s="105"/>
      <c r="GK115" s="105"/>
      <c r="GL115" s="105"/>
      <c r="GM115" s="105"/>
      <c r="GN115" s="105"/>
      <c r="GO115" s="105"/>
      <c r="GP115" s="105"/>
      <c r="GQ115" s="105"/>
      <c r="GR115" s="105"/>
      <c r="GS115" s="105"/>
      <c r="GT115" s="105"/>
      <c r="GU115" s="105"/>
      <c r="GV115" s="105"/>
      <c r="GW115" s="105"/>
      <c r="GX115" s="105"/>
      <c r="GY115" s="105"/>
      <c r="GZ115" s="105"/>
      <c r="HA115" s="105"/>
      <c r="HB115" s="105"/>
      <c r="HC115" s="105"/>
      <c r="HD115" s="105"/>
      <c r="HE115" s="105"/>
      <c r="HF115" s="105"/>
      <c r="HG115" s="105"/>
      <c r="HH115" s="105"/>
      <c r="HI115" s="105"/>
      <c r="HJ115" s="105"/>
      <c r="HK115" s="105"/>
      <c r="HL115" s="105"/>
      <c r="HM115" s="105"/>
      <c r="HN115" s="105"/>
      <c r="HO115" s="105"/>
      <c r="HP115" s="105"/>
      <c r="HQ115" s="105"/>
      <c r="HR115" s="105"/>
      <c r="HS115" s="105"/>
      <c r="HT115" s="105"/>
      <c r="HU115" s="105"/>
      <c r="HV115" s="105"/>
      <c r="HW115" s="105"/>
      <c r="HX115" s="105"/>
      <c r="HY115" s="105"/>
      <c r="HZ115" s="105"/>
      <c r="IA115" s="105"/>
      <c r="IB115" s="105"/>
      <c r="IC115" s="105"/>
      <c r="ID115" s="105"/>
      <c r="IE115" s="105"/>
      <c r="IF115" s="105"/>
      <c r="IG115" s="105"/>
      <c r="IH115" s="105"/>
      <c r="II115" s="105"/>
      <c r="IJ115" s="105"/>
      <c r="IK115" s="105"/>
      <c r="IL115" s="105"/>
      <c r="IM115" s="105"/>
      <c r="IN115" s="105"/>
      <c r="IO115" s="105"/>
      <c r="IP115" s="105"/>
      <c r="IQ115" s="105"/>
      <c r="IR115" s="105"/>
      <c r="IS115" s="105"/>
      <c r="IT115" s="105"/>
      <c r="IU115" s="105"/>
      <c r="IV115" s="105"/>
    </row>
    <row r="116" spans="1:256" ht="15.5" x14ac:dyDescent="0.25">
      <c r="A116" s="306"/>
      <c r="B116" s="307"/>
      <c r="C116" s="308"/>
      <c r="D116" s="309"/>
      <c r="E116" s="303"/>
      <c r="F116" s="110"/>
      <c r="G116" s="303"/>
      <c r="H116" s="310"/>
      <c r="I116" s="303"/>
      <c r="J116" s="311"/>
      <c r="K116" s="306"/>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c r="BY116" s="105"/>
      <c r="BZ116" s="105"/>
      <c r="CA116" s="105"/>
      <c r="CB116" s="105"/>
      <c r="CC116" s="105"/>
      <c r="CD116" s="105"/>
      <c r="CE116" s="105"/>
      <c r="CF116" s="105"/>
      <c r="CG116" s="105"/>
      <c r="CH116" s="105"/>
      <c r="CI116" s="105"/>
      <c r="CJ116" s="105"/>
      <c r="CK116" s="105"/>
      <c r="CL116" s="105"/>
      <c r="CM116" s="105"/>
      <c r="CN116" s="105"/>
      <c r="CO116" s="105"/>
      <c r="CP116" s="105"/>
      <c r="CQ116" s="105"/>
      <c r="CR116" s="105"/>
      <c r="CS116" s="105"/>
      <c r="CT116" s="105"/>
      <c r="CU116" s="105"/>
      <c r="CV116" s="105"/>
      <c r="CW116" s="105"/>
      <c r="CX116" s="105"/>
      <c r="CY116" s="105"/>
      <c r="CZ116" s="105"/>
      <c r="DA116" s="105"/>
      <c r="DB116" s="105"/>
      <c r="DC116" s="105"/>
      <c r="DD116" s="105"/>
      <c r="DE116" s="105"/>
      <c r="DF116" s="105"/>
      <c r="DG116" s="105"/>
      <c r="DH116" s="105"/>
      <c r="DI116" s="105"/>
      <c r="DJ116" s="105"/>
      <c r="DK116" s="105"/>
      <c r="DL116" s="105"/>
      <c r="DM116" s="105"/>
      <c r="DN116" s="105"/>
      <c r="DO116" s="105"/>
      <c r="DP116" s="105"/>
      <c r="DQ116" s="105"/>
      <c r="DR116" s="105"/>
      <c r="DS116" s="105"/>
      <c r="DT116" s="105"/>
      <c r="DU116" s="105"/>
      <c r="DV116" s="105"/>
      <c r="DW116" s="105"/>
      <c r="DX116" s="105"/>
      <c r="DY116" s="105"/>
      <c r="DZ116" s="105"/>
      <c r="EA116" s="105"/>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05"/>
      <c r="FM116" s="105"/>
      <c r="FN116" s="105"/>
      <c r="FO116" s="105"/>
      <c r="FP116" s="105"/>
      <c r="FQ116" s="105"/>
      <c r="FR116" s="105"/>
      <c r="FS116" s="105"/>
      <c r="FT116" s="105"/>
      <c r="FU116" s="105"/>
      <c r="FV116" s="105"/>
      <c r="FW116" s="105"/>
      <c r="FX116" s="105"/>
      <c r="FY116" s="105"/>
      <c r="FZ116" s="105"/>
      <c r="GA116" s="105"/>
      <c r="GB116" s="105"/>
      <c r="GC116" s="105"/>
      <c r="GD116" s="105"/>
      <c r="GE116" s="105"/>
      <c r="GF116" s="105"/>
      <c r="GG116" s="105"/>
      <c r="GH116" s="105"/>
      <c r="GI116" s="105"/>
      <c r="GJ116" s="105"/>
      <c r="GK116" s="105"/>
      <c r="GL116" s="105"/>
      <c r="GM116" s="105"/>
      <c r="GN116" s="105"/>
      <c r="GO116" s="105"/>
      <c r="GP116" s="105"/>
      <c r="GQ116" s="105"/>
      <c r="GR116" s="105"/>
      <c r="GS116" s="105"/>
      <c r="GT116" s="105"/>
      <c r="GU116" s="105"/>
      <c r="GV116" s="105"/>
      <c r="GW116" s="105"/>
      <c r="GX116" s="105"/>
      <c r="GY116" s="105"/>
      <c r="GZ116" s="105"/>
      <c r="HA116" s="105"/>
      <c r="HB116" s="105"/>
      <c r="HC116" s="105"/>
      <c r="HD116" s="105"/>
      <c r="HE116" s="105"/>
      <c r="HF116" s="105"/>
      <c r="HG116" s="105"/>
      <c r="HH116" s="105"/>
      <c r="HI116" s="105"/>
      <c r="HJ116" s="105"/>
      <c r="HK116" s="105"/>
      <c r="HL116" s="105"/>
      <c r="HM116" s="105"/>
      <c r="HN116" s="105"/>
      <c r="HO116" s="105"/>
      <c r="HP116" s="105"/>
      <c r="HQ116" s="105"/>
      <c r="HR116" s="105"/>
      <c r="HS116" s="105"/>
      <c r="HT116" s="105"/>
      <c r="HU116" s="105"/>
      <c r="HV116" s="105"/>
      <c r="HW116" s="105"/>
      <c r="HX116" s="105"/>
      <c r="HY116" s="105"/>
      <c r="HZ116" s="105"/>
      <c r="IA116" s="105"/>
      <c r="IB116" s="105"/>
      <c r="IC116" s="105"/>
      <c r="ID116" s="105"/>
      <c r="IE116" s="105"/>
      <c r="IF116" s="105"/>
      <c r="IG116" s="105"/>
      <c r="IH116" s="105"/>
      <c r="II116" s="105"/>
      <c r="IJ116" s="105"/>
      <c r="IK116" s="105"/>
      <c r="IL116" s="105"/>
      <c r="IM116" s="105"/>
      <c r="IN116" s="105"/>
      <c r="IO116" s="105"/>
      <c r="IP116" s="105"/>
      <c r="IQ116" s="105"/>
      <c r="IR116" s="105"/>
      <c r="IS116" s="105"/>
      <c r="IT116" s="105"/>
      <c r="IU116" s="105"/>
      <c r="IV116" s="105"/>
    </row>
    <row r="117" spans="1:256" ht="15.5" x14ac:dyDescent="0.25">
      <c r="A117" s="306"/>
      <c r="B117" s="307"/>
      <c r="C117" s="308"/>
      <c r="D117" s="309"/>
      <c r="E117" s="303"/>
      <c r="F117" s="110"/>
      <c r="G117" s="303"/>
      <c r="H117" s="310"/>
      <c r="I117" s="303"/>
      <c r="J117" s="311"/>
      <c r="K117" s="306"/>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5"/>
      <c r="CP117" s="105"/>
      <c r="CQ117" s="105"/>
      <c r="CR117" s="105"/>
      <c r="CS117" s="105"/>
      <c r="CT117" s="105"/>
      <c r="CU117" s="105"/>
      <c r="CV117" s="105"/>
      <c r="CW117" s="105"/>
      <c r="CX117" s="105"/>
      <c r="CY117" s="105"/>
      <c r="CZ117" s="105"/>
      <c r="DA117" s="105"/>
      <c r="DB117" s="105"/>
      <c r="DC117" s="105"/>
      <c r="DD117" s="105"/>
      <c r="DE117" s="105"/>
      <c r="DF117" s="105"/>
      <c r="DG117" s="105"/>
      <c r="DH117" s="105"/>
      <c r="DI117" s="105"/>
      <c r="DJ117" s="105"/>
      <c r="DK117" s="105"/>
      <c r="DL117" s="105"/>
      <c r="DM117" s="105"/>
      <c r="DN117" s="105"/>
      <c r="DO117" s="105"/>
      <c r="DP117" s="105"/>
      <c r="DQ117" s="105"/>
      <c r="DR117" s="105"/>
      <c r="DS117" s="105"/>
      <c r="DT117" s="105"/>
      <c r="DU117" s="105"/>
      <c r="DV117" s="105"/>
      <c r="DW117" s="105"/>
      <c r="DX117" s="105"/>
      <c r="DY117" s="105"/>
      <c r="DZ117" s="105"/>
      <c r="EA117" s="105"/>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05"/>
      <c r="FM117" s="105"/>
      <c r="FN117" s="105"/>
      <c r="FO117" s="105"/>
      <c r="FP117" s="105"/>
      <c r="FQ117" s="105"/>
      <c r="FR117" s="105"/>
      <c r="FS117" s="105"/>
      <c r="FT117" s="105"/>
      <c r="FU117" s="105"/>
      <c r="FV117" s="105"/>
      <c r="FW117" s="105"/>
      <c r="FX117" s="105"/>
      <c r="FY117" s="105"/>
      <c r="FZ117" s="105"/>
      <c r="GA117" s="105"/>
      <c r="GB117" s="105"/>
      <c r="GC117" s="105"/>
      <c r="GD117" s="105"/>
      <c r="GE117" s="105"/>
      <c r="GF117" s="105"/>
      <c r="GG117" s="105"/>
      <c r="GH117" s="105"/>
      <c r="GI117" s="105"/>
      <c r="GJ117" s="105"/>
      <c r="GK117" s="105"/>
      <c r="GL117" s="105"/>
      <c r="GM117" s="105"/>
      <c r="GN117" s="105"/>
      <c r="GO117" s="105"/>
      <c r="GP117" s="105"/>
      <c r="GQ117" s="105"/>
      <c r="GR117" s="105"/>
      <c r="GS117" s="105"/>
      <c r="GT117" s="105"/>
      <c r="GU117" s="105"/>
      <c r="GV117" s="105"/>
      <c r="GW117" s="105"/>
      <c r="GX117" s="105"/>
      <c r="GY117" s="105"/>
      <c r="GZ117" s="105"/>
      <c r="HA117" s="105"/>
      <c r="HB117" s="105"/>
      <c r="HC117" s="105"/>
      <c r="HD117" s="105"/>
      <c r="HE117" s="105"/>
      <c r="HF117" s="105"/>
      <c r="HG117" s="105"/>
      <c r="HH117" s="105"/>
      <c r="HI117" s="105"/>
      <c r="HJ117" s="105"/>
      <c r="HK117" s="105"/>
      <c r="HL117" s="105"/>
      <c r="HM117" s="105"/>
      <c r="HN117" s="105"/>
      <c r="HO117" s="105"/>
      <c r="HP117" s="105"/>
      <c r="HQ117" s="105"/>
      <c r="HR117" s="105"/>
      <c r="HS117" s="105"/>
      <c r="HT117" s="105"/>
      <c r="HU117" s="105"/>
      <c r="HV117" s="105"/>
      <c r="HW117" s="105"/>
      <c r="HX117" s="105"/>
      <c r="HY117" s="105"/>
      <c r="HZ117" s="105"/>
      <c r="IA117" s="105"/>
      <c r="IB117" s="105"/>
      <c r="IC117" s="105"/>
      <c r="ID117" s="105"/>
      <c r="IE117" s="105"/>
      <c r="IF117" s="105"/>
      <c r="IG117" s="105"/>
      <c r="IH117" s="105"/>
      <c r="II117" s="105"/>
      <c r="IJ117" s="105"/>
      <c r="IK117" s="105"/>
      <c r="IL117" s="105"/>
      <c r="IM117" s="105"/>
      <c r="IN117" s="105"/>
      <c r="IO117" s="105"/>
      <c r="IP117" s="105"/>
      <c r="IQ117" s="105"/>
      <c r="IR117" s="105"/>
      <c r="IS117" s="105"/>
      <c r="IT117" s="105"/>
      <c r="IU117" s="105"/>
      <c r="IV117" s="105"/>
    </row>
    <row r="118" spans="1:256" ht="15.5" x14ac:dyDescent="0.25">
      <c r="A118" s="306"/>
      <c r="B118" s="307"/>
      <c r="C118" s="308"/>
      <c r="D118" s="309"/>
      <c r="E118" s="303"/>
      <c r="F118" s="110"/>
      <c r="G118" s="303"/>
      <c r="H118" s="310"/>
      <c r="I118" s="303"/>
      <c r="J118" s="311"/>
      <c r="K118" s="306"/>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5"/>
      <c r="BR118" s="105"/>
      <c r="BS118" s="105"/>
      <c r="BT118" s="105"/>
      <c r="BU118" s="105"/>
      <c r="BV118" s="105"/>
      <c r="BW118" s="105"/>
      <c r="BX118" s="105"/>
      <c r="BY118" s="105"/>
      <c r="BZ118" s="105"/>
      <c r="CA118" s="105"/>
      <c r="CB118" s="105"/>
      <c r="CC118" s="105"/>
      <c r="CD118" s="105"/>
      <c r="CE118" s="105"/>
      <c r="CF118" s="105"/>
      <c r="CG118" s="105"/>
      <c r="CH118" s="105"/>
      <c r="CI118" s="105"/>
      <c r="CJ118" s="105"/>
      <c r="CK118" s="105"/>
      <c r="CL118" s="105"/>
      <c r="CM118" s="105"/>
      <c r="CN118" s="105"/>
      <c r="CO118" s="105"/>
      <c r="CP118" s="105"/>
      <c r="CQ118" s="105"/>
      <c r="CR118" s="105"/>
      <c r="CS118" s="105"/>
      <c r="CT118" s="105"/>
      <c r="CU118" s="105"/>
      <c r="CV118" s="105"/>
      <c r="CW118" s="105"/>
      <c r="CX118" s="105"/>
      <c r="CY118" s="105"/>
      <c r="CZ118" s="105"/>
      <c r="DA118" s="105"/>
      <c r="DB118" s="105"/>
      <c r="DC118" s="105"/>
      <c r="DD118" s="105"/>
      <c r="DE118" s="105"/>
      <c r="DF118" s="105"/>
      <c r="DG118" s="105"/>
      <c r="DH118" s="105"/>
      <c r="DI118" s="105"/>
      <c r="DJ118" s="105"/>
      <c r="DK118" s="105"/>
      <c r="DL118" s="105"/>
      <c r="DM118" s="105"/>
      <c r="DN118" s="105"/>
      <c r="DO118" s="105"/>
      <c r="DP118" s="105"/>
      <c r="DQ118" s="105"/>
      <c r="DR118" s="105"/>
      <c r="DS118" s="105"/>
      <c r="DT118" s="105"/>
      <c r="DU118" s="105"/>
      <c r="DV118" s="105"/>
      <c r="DW118" s="105"/>
      <c r="DX118" s="105"/>
      <c r="DY118" s="105"/>
      <c r="DZ118" s="105"/>
      <c r="EA118" s="105"/>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05"/>
      <c r="FM118" s="105"/>
      <c r="FN118" s="105"/>
      <c r="FO118" s="105"/>
      <c r="FP118" s="105"/>
      <c r="FQ118" s="105"/>
      <c r="FR118" s="105"/>
      <c r="FS118" s="105"/>
      <c r="FT118" s="105"/>
      <c r="FU118" s="105"/>
      <c r="FV118" s="105"/>
      <c r="FW118" s="105"/>
      <c r="FX118" s="105"/>
      <c r="FY118" s="105"/>
      <c r="FZ118" s="105"/>
      <c r="GA118" s="105"/>
      <c r="GB118" s="105"/>
      <c r="GC118" s="105"/>
      <c r="GD118" s="105"/>
      <c r="GE118" s="105"/>
      <c r="GF118" s="105"/>
      <c r="GG118" s="105"/>
      <c r="GH118" s="105"/>
      <c r="GI118" s="105"/>
      <c r="GJ118" s="105"/>
      <c r="GK118" s="105"/>
      <c r="GL118" s="105"/>
      <c r="GM118" s="105"/>
      <c r="GN118" s="105"/>
      <c r="GO118" s="105"/>
      <c r="GP118" s="105"/>
      <c r="GQ118" s="105"/>
      <c r="GR118" s="105"/>
      <c r="GS118" s="105"/>
      <c r="GT118" s="105"/>
      <c r="GU118" s="105"/>
      <c r="GV118" s="105"/>
      <c r="GW118" s="105"/>
      <c r="GX118" s="105"/>
      <c r="GY118" s="105"/>
      <c r="GZ118" s="105"/>
      <c r="HA118" s="105"/>
      <c r="HB118" s="105"/>
      <c r="HC118" s="105"/>
      <c r="HD118" s="105"/>
      <c r="HE118" s="105"/>
      <c r="HF118" s="105"/>
      <c r="HG118" s="105"/>
      <c r="HH118" s="105"/>
      <c r="HI118" s="105"/>
      <c r="HJ118" s="105"/>
      <c r="HK118" s="105"/>
      <c r="HL118" s="105"/>
      <c r="HM118" s="105"/>
      <c r="HN118" s="105"/>
      <c r="HO118" s="105"/>
      <c r="HP118" s="105"/>
      <c r="HQ118" s="105"/>
      <c r="HR118" s="105"/>
      <c r="HS118" s="105"/>
      <c r="HT118" s="105"/>
      <c r="HU118" s="105"/>
      <c r="HV118" s="105"/>
      <c r="HW118" s="105"/>
      <c r="HX118" s="105"/>
      <c r="HY118" s="105"/>
      <c r="HZ118" s="105"/>
      <c r="IA118" s="105"/>
      <c r="IB118" s="105"/>
      <c r="IC118" s="105"/>
      <c r="ID118" s="105"/>
      <c r="IE118" s="105"/>
      <c r="IF118" s="105"/>
      <c r="IG118" s="105"/>
      <c r="IH118" s="105"/>
      <c r="II118" s="105"/>
      <c r="IJ118" s="105"/>
      <c r="IK118" s="105"/>
      <c r="IL118" s="105"/>
      <c r="IM118" s="105"/>
      <c r="IN118" s="105"/>
      <c r="IO118" s="105"/>
      <c r="IP118" s="105"/>
      <c r="IQ118" s="105"/>
      <c r="IR118" s="105"/>
      <c r="IS118" s="105"/>
      <c r="IT118" s="105"/>
      <c r="IU118" s="105"/>
      <c r="IV118" s="105"/>
    </row>
    <row r="119" spans="1:256" ht="15.5" x14ac:dyDescent="0.25">
      <c r="A119" s="306"/>
      <c r="B119" s="307"/>
      <c r="C119" s="308"/>
      <c r="D119" s="309"/>
      <c r="E119" s="303"/>
      <c r="F119" s="110"/>
      <c r="G119" s="303"/>
      <c r="H119" s="310"/>
      <c r="I119" s="303"/>
      <c r="J119" s="311"/>
      <c r="K119" s="306"/>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c r="BI119" s="105"/>
      <c r="BJ119" s="105"/>
      <c r="BK119" s="105"/>
      <c r="BL119" s="105"/>
      <c r="BM119" s="105"/>
      <c r="BN119" s="105"/>
      <c r="BO119" s="105"/>
      <c r="BP119" s="105"/>
      <c r="BQ119" s="105"/>
      <c r="BR119" s="105"/>
      <c r="BS119" s="105"/>
      <c r="BT119" s="105"/>
      <c r="BU119" s="105"/>
      <c r="BV119" s="105"/>
      <c r="BW119" s="105"/>
      <c r="BX119" s="105"/>
      <c r="BY119" s="105"/>
      <c r="BZ119" s="105"/>
      <c r="CA119" s="105"/>
      <c r="CB119" s="105"/>
      <c r="CC119" s="105"/>
      <c r="CD119" s="105"/>
      <c r="CE119" s="105"/>
      <c r="CF119" s="105"/>
      <c r="CG119" s="105"/>
      <c r="CH119" s="105"/>
      <c r="CI119" s="105"/>
      <c r="CJ119" s="105"/>
      <c r="CK119" s="105"/>
      <c r="CL119" s="105"/>
      <c r="CM119" s="105"/>
      <c r="CN119" s="105"/>
      <c r="CO119" s="105"/>
      <c r="CP119" s="105"/>
      <c r="CQ119" s="105"/>
      <c r="CR119" s="105"/>
      <c r="CS119" s="105"/>
      <c r="CT119" s="105"/>
      <c r="CU119" s="105"/>
      <c r="CV119" s="105"/>
      <c r="CW119" s="105"/>
      <c r="CX119" s="105"/>
      <c r="CY119" s="105"/>
      <c r="CZ119" s="105"/>
      <c r="DA119" s="105"/>
      <c r="DB119" s="105"/>
      <c r="DC119" s="105"/>
      <c r="DD119" s="105"/>
      <c r="DE119" s="105"/>
      <c r="DF119" s="105"/>
      <c r="DG119" s="105"/>
      <c r="DH119" s="105"/>
      <c r="DI119" s="105"/>
      <c r="DJ119" s="105"/>
      <c r="DK119" s="105"/>
      <c r="DL119" s="105"/>
      <c r="DM119" s="105"/>
      <c r="DN119" s="105"/>
      <c r="DO119" s="105"/>
      <c r="DP119" s="105"/>
      <c r="DQ119" s="105"/>
      <c r="DR119" s="105"/>
      <c r="DS119" s="105"/>
      <c r="DT119" s="105"/>
      <c r="DU119" s="105"/>
      <c r="DV119" s="105"/>
      <c r="DW119" s="105"/>
      <c r="DX119" s="105"/>
      <c r="DY119" s="105"/>
      <c r="DZ119" s="105"/>
      <c r="EA119" s="105"/>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05"/>
      <c r="FM119" s="105"/>
      <c r="FN119" s="105"/>
      <c r="FO119" s="105"/>
      <c r="FP119" s="105"/>
      <c r="FQ119" s="105"/>
      <c r="FR119" s="105"/>
      <c r="FS119" s="105"/>
      <c r="FT119" s="105"/>
      <c r="FU119" s="105"/>
      <c r="FV119" s="105"/>
      <c r="FW119" s="105"/>
      <c r="FX119" s="105"/>
      <c r="FY119" s="105"/>
      <c r="FZ119" s="105"/>
      <c r="GA119" s="105"/>
      <c r="GB119" s="105"/>
      <c r="GC119" s="105"/>
      <c r="GD119" s="105"/>
      <c r="GE119" s="105"/>
      <c r="GF119" s="105"/>
      <c r="GG119" s="105"/>
      <c r="GH119" s="105"/>
      <c r="GI119" s="105"/>
      <c r="GJ119" s="105"/>
      <c r="GK119" s="105"/>
      <c r="GL119" s="105"/>
      <c r="GM119" s="105"/>
      <c r="GN119" s="105"/>
      <c r="GO119" s="105"/>
      <c r="GP119" s="105"/>
      <c r="GQ119" s="105"/>
      <c r="GR119" s="105"/>
      <c r="GS119" s="105"/>
      <c r="GT119" s="105"/>
      <c r="GU119" s="105"/>
      <c r="GV119" s="105"/>
      <c r="GW119" s="105"/>
      <c r="GX119" s="105"/>
      <c r="GY119" s="105"/>
      <c r="GZ119" s="105"/>
      <c r="HA119" s="105"/>
      <c r="HB119" s="105"/>
      <c r="HC119" s="105"/>
      <c r="HD119" s="105"/>
      <c r="HE119" s="105"/>
      <c r="HF119" s="105"/>
      <c r="HG119" s="105"/>
      <c r="HH119" s="105"/>
      <c r="HI119" s="105"/>
      <c r="HJ119" s="105"/>
      <c r="HK119" s="105"/>
      <c r="HL119" s="105"/>
      <c r="HM119" s="105"/>
      <c r="HN119" s="105"/>
      <c r="HO119" s="105"/>
      <c r="HP119" s="105"/>
      <c r="HQ119" s="105"/>
      <c r="HR119" s="105"/>
      <c r="HS119" s="105"/>
      <c r="HT119" s="105"/>
      <c r="HU119" s="105"/>
      <c r="HV119" s="105"/>
      <c r="HW119" s="105"/>
      <c r="HX119" s="105"/>
      <c r="HY119" s="105"/>
      <c r="HZ119" s="105"/>
      <c r="IA119" s="105"/>
      <c r="IB119" s="105"/>
      <c r="IC119" s="105"/>
      <c r="ID119" s="105"/>
      <c r="IE119" s="105"/>
      <c r="IF119" s="105"/>
      <c r="IG119" s="105"/>
      <c r="IH119" s="105"/>
      <c r="II119" s="105"/>
      <c r="IJ119" s="105"/>
      <c r="IK119" s="105"/>
      <c r="IL119" s="105"/>
      <c r="IM119" s="105"/>
      <c r="IN119" s="105"/>
      <c r="IO119" s="105"/>
      <c r="IP119" s="105"/>
      <c r="IQ119" s="105"/>
      <c r="IR119" s="105"/>
      <c r="IS119" s="105"/>
      <c r="IT119" s="105"/>
      <c r="IU119" s="105"/>
      <c r="IV119" s="105"/>
    </row>
    <row r="120" spans="1:256" ht="15.5" x14ac:dyDescent="0.25">
      <c r="A120" s="306"/>
      <c r="B120" s="307"/>
      <c r="C120" s="308"/>
      <c r="D120" s="309"/>
      <c r="E120" s="303"/>
      <c r="F120" s="110"/>
      <c r="G120" s="303"/>
      <c r="H120" s="310"/>
      <c r="I120" s="303"/>
      <c r="J120" s="311"/>
      <c r="K120" s="306"/>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05"/>
      <c r="BS120" s="105"/>
      <c r="BT120" s="105"/>
      <c r="BU120" s="105"/>
      <c r="BV120" s="105"/>
      <c r="BW120" s="105"/>
      <c r="BX120" s="105"/>
      <c r="BY120" s="105"/>
      <c r="BZ120" s="105"/>
      <c r="CA120" s="105"/>
      <c r="CB120" s="105"/>
      <c r="CC120" s="105"/>
      <c r="CD120" s="105"/>
      <c r="CE120" s="105"/>
      <c r="CF120" s="105"/>
      <c r="CG120" s="105"/>
      <c r="CH120" s="105"/>
      <c r="CI120" s="105"/>
      <c r="CJ120" s="105"/>
      <c r="CK120" s="105"/>
      <c r="CL120" s="105"/>
      <c r="CM120" s="105"/>
      <c r="CN120" s="105"/>
      <c r="CO120" s="105"/>
      <c r="CP120" s="105"/>
      <c r="CQ120" s="105"/>
      <c r="CR120" s="105"/>
      <c r="CS120" s="105"/>
      <c r="CT120" s="105"/>
      <c r="CU120" s="105"/>
      <c r="CV120" s="105"/>
      <c r="CW120" s="105"/>
      <c r="CX120" s="105"/>
      <c r="CY120" s="105"/>
      <c r="CZ120" s="105"/>
      <c r="DA120" s="105"/>
      <c r="DB120" s="105"/>
      <c r="DC120" s="105"/>
      <c r="DD120" s="105"/>
      <c r="DE120" s="105"/>
      <c r="DF120" s="105"/>
      <c r="DG120" s="105"/>
      <c r="DH120" s="105"/>
      <c r="DI120" s="105"/>
      <c r="DJ120" s="105"/>
      <c r="DK120" s="105"/>
      <c r="DL120" s="105"/>
      <c r="DM120" s="105"/>
      <c r="DN120" s="105"/>
      <c r="DO120" s="105"/>
      <c r="DP120" s="105"/>
      <c r="DQ120" s="105"/>
      <c r="DR120" s="105"/>
      <c r="DS120" s="105"/>
      <c r="DT120" s="105"/>
      <c r="DU120" s="105"/>
      <c r="DV120" s="105"/>
      <c r="DW120" s="105"/>
      <c r="DX120" s="105"/>
      <c r="DY120" s="105"/>
      <c r="DZ120" s="105"/>
      <c r="EA120" s="105"/>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05"/>
      <c r="FM120" s="105"/>
      <c r="FN120" s="105"/>
      <c r="FO120" s="105"/>
      <c r="FP120" s="105"/>
      <c r="FQ120" s="105"/>
      <c r="FR120" s="105"/>
      <c r="FS120" s="105"/>
      <c r="FT120" s="105"/>
      <c r="FU120" s="105"/>
      <c r="FV120" s="105"/>
      <c r="FW120" s="105"/>
      <c r="FX120" s="105"/>
      <c r="FY120" s="105"/>
      <c r="FZ120" s="105"/>
      <c r="GA120" s="105"/>
      <c r="GB120" s="105"/>
      <c r="GC120" s="105"/>
      <c r="GD120" s="105"/>
      <c r="GE120" s="105"/>
      <c r="GF120" s="105"/>
      <c r="GG120" s="105"/>
      <c r="GH120" s="105"/>
      <c r="GI120" s="105"/>
      <c r="GJ120" s="105"/>
      <c r="GK120" s="105"/>
      <c r="GL120" s="105"/>
      <c r="GM120" s="105"/>
      <c r="GN120" s="105"/>
      <c r="GO120" s="105"/>
      <c r="GP120" s="105"/>
      <c r="GQ120" s="105"/>
      <c r="GR120" s="105"/>
      <c r="GS120" s="105"/>
      <c r="GT120" s="105"/>
      <c r="GU120" s="105"/>
      <c r="GV120" s="105"/>
      <c r="GW120" s="105"/>
      <c r="GX120" s="105"/>
      <c r="GY120" s="105"/>
      <c r="GZ120" s="105"/>
      <c r="HA120" s="105"/>
      <c r="HB120" s="105"/>
      <c r="HC120" s="105"/>
      <c r="HD120" s="105"/>
      <c r="HE120" s="105"/>
      <c r="HF120" s="105"/>
      <c r="HG120" s="105"/>
      <c r="HH120" s="105"/>
      <c r="HI120" s="105"/>
      <c r="HJ120" s="105"/>
      <c r="HK120" s="105"/>
      <c r="HL120" s="105"/>
      <c r="HM120" s="105"/>
      <c r="HN120" s="105"/>
      <c r="HO120" s="105"/>
      <c r="HP120" s="105"/>
      <c r="HQ120" s="105"/>
      <c r="HR120" s="105"/>
      <c r="HS120" s="105"/>
      <c r="HT120" s="105"/>
      <c r="HU120" s="105"/>
      <c r="HV120" s="105"/>
      <c r="HW120" s="105"/>
      <c r="HX120" s="105"/>
      <c r="HY120" s="105"/>
      <c r="HZ120" s="105"/>
      <c r="IA120" s="105"/>
      <c r="IB120" s="105"/>
      <c r="IC120" s="105"/>
      <c r="ID120" s="105"/>
      <c r="IE120" s="105"/>
      <c r="IF120" s="105"/>
      <c r="IG120" s="105"/>
      <c r="IH120" s="105"/>
      <c r="II120" s="105"/>
      <c r="IJ120" s="105"/>
      <c r="IK120" s="105"/>
      <c r="IL120" s="105"/>
      <c r="IM120" s="105"/>
      <c r="IN120" s="105"/>
      <c r="IO120" s="105"/>
      <c r="IP120" s="105"/>
      <c r="IQ120" s="105"/>
      <c r="IR120" s="105"/>
      <c r="IS120" s="105"/>
      <c r="IT120" s="105"/>
      <c r="IU120" s="105"/>
      <c r="IV120" s="105"/>
    </row>
    <row r="121" spans="1:256" ht="15.5" x14ac:dyDescent="0.25">
      <c r="A121" s="306"/>
      <c r="B121" s="307"/>
      <c r="C121" s="308"/>
      <c r="D121" s="309"/>
      <c r="E121" s="303"/>
      <c r="F121" s="110"/>
      <c r="G121" s="303"/>
      <c r="H121" s="310"/>
      <c r="I121" s="303"/>
      <c r="J121" s="311"/>
      <c r="K121" s="306"/>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c r="BQ121" s="105"/>
      <c r="BR121" s="105"/>
      <c r="BS121" s="105"/>
      <c r="BT121" s="105"/>
      <c r="BU121" s="105"/>
      <c r="BV121" s="105"/>
      <c r="BW121" s="105"/>
      <c r="BX121" s="105"/>
      <c r="BY121" s="105"/>
      <c r="BZ121" s="105"/>
      <c r="CA121" s="105"/>
      <c r="CB121" s="105"/>
      <c r="CC121" s="105"/>
      <c r="CD121" s="105"/>
      <c r="CE121" s="105"/>
      <c r="CF121" s="105"/>
      <c r="CG121" s="105"/>
      <c r="CH121" s="105"/>
      <c r="CI121" s="105"/>
      <c r="CJ121" s="105"/>
      <c r="CK121" s="105"/>
      <c r="CL121" s="105"/>
      <c r="CM121" s="105"/>
      <c r="CN121" s="105"/>
      <c r="CO121" s="105"/>
      <c r="CP121" s="105"/>
      <c r="CQ121" s="105"/>
      <c r="CR121" s="105"/>
      <c r="CS121" s="105"/>
      <c r="CT121" s="105"/>
      <c r="CU121" s="105"/>
      <c r="CV121" s="105"/>
      <c r="CW121" s="105"/>
      <c r="CX121" s="105"/>
      <c r="CY121" s="105"/>
      <c r="CZ121" s="105"/>
      <c r="DA121" s="105"/>
      <c r="DB121" s="105"/>
      <c r="DC121" s="105"/>
      <c r="DD121" s="105"/>
      <c r="DE121" s="105"/>
      <c r="DF121" s="105"/>
      <c r="DG121" s="105"/>
      <c r="DH121" s="105"/>
      <c r="DI121" s="105"/>
      <c r="DJ121" s="105"/>
      <c r="DK121" s="105"/>
      <c r="DL121" s="105"/>
      <c r="DM121" s="105"/>
      <c r="DN121" s="105"/>
      <c r="DO121" s="105"/>
      <c r="DP121" s="105"/>
      <c r="DQ121" s="105"/>
      <c r="DR121" s="105"/>
      <c r="DS121" s="105"/>
      <c r="DT121" s="105"/>
      <c r="DU121" s="105"/>
      <c r="DV121" s="105"/>
      <c r="DW121" s="105"/>
      <c r="DX121" s="105"/>
      <c r="DY121" s="105"/>
      <c r="DZ121" s="105"/>
      <c r="EA121" s="105"/>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05"/>
      <c r="FM121" s="105"/>
      <c r="FN121" s="105"/>
      <c r="FO121" s="105"/>
      <c r="FP121" s="105"/>
      <c r="FQ121" s="105"/>
      <c r="FR121" s="105"/>
      <c r="FS121" s="105"/>
      <c r="FT121" s="105"/>
      <c r="FU121" s="105"/>
      <c r="FV121" s="105"/>
      <c r="FW121" s="105"/>
      <c r="FX121" s="105"/>
      <c r="FY121" s="105"/>
      <c r="FZ121" s="105"/>
      <c r="GA121" s="105"/>
      <c r="GB121" s="105"/>
      <c r="GC121" s="105"/>
      <c r="GD121" s="105"/>
      <c r="GE121" s="105"/>
      <c r="GF121" s="105"/>
      <c r="GG121" s="105"/>
      <c r="GH121" s="105"/>
      <c r="GI121" s="105"/>
      <c r="GJ121" s="105"/>
      <c r="GK121" s="105"/>
      <c r="GL121" s="105"/>
      <c r="GM121" s="105"/>
      <c r="GN121" s="105"/>
      <c r="GO121" s="105"/>
      <c r="GP121" s="105"/>
      <c r="GQ121" s="105"/>
      <c r="GR121" s="105"/>
      <c r="GS121" s="105"/>
      <c r="GT121" s="105"/>
      <c r="GU121" s="105"/>
      <c r="GV121" s="105"/>
      <c r="GW121" s="105"/>
      <c r="GX121" s="105"/>
      <c r="GY121" s="105"/>
      <c r="GZ121" s="105"/>
      <c r="HA121" s="105"/>
      <c r="HB121" s="105"/>
      <c r="HC121" s="105"/>
      <c r="HD121" s="105"/>
      <c r="HE121" s="105"/>
      <c r="HF121" s="105"/>
      <c r="HG121" s="105"/>
      <c r="HH121" s="105"/>
      <c r="HI121" s="105"/>
      <c r="HJ121" s="105"/>
      <c r="HK121" s="105"/>
      <c r="HL121" s="105"/>
      <c r="HM121" s="105"/>
      <c r="HN121" s="105"/>
      <c r="HO121" s="105"/>
      <c r="HP121" s="105"/>
      <c r="HQ121" s="105"/>
      <c r="HR121" s="105"/>
      <c r="HS121" s="105"/>
      <c r="HT121" s="105"/>
      <c r="HU121" s="105"/>
      <c r="HV121" s="105"/>
      <c r="HW121" s="105"/>
      <c r="HX121" s="105"/>
      <c r="HY121" s="105"/>
      <c r="HZ121" s="105"/>
      <c r="IA121" s="105"/>
      <c r="IB121" s="105"/>
      <c r="IC121" s="105"/>
      <c r="ID121" s="105"/>
      <c r="IE121" s="105"/>
      <c r="IF121" s="105"/>
      <c r="IG121" s="105"/>
      <c r="IH121" s="105"/>
      <c r="II121" s="105"/>
      <c r="IJ121" s="105"/>
      <c r="IK121" s="105"/>
      <c r="IL121" s="105"/>
      <c r="IM121" s="105"/>
      <c r="IN121" s="105"/>
      <c r="IO121" s="105"/>
      <c r="IP121" s="105"/>
      <c r="IQ121" s="105"/>
      <c r="IR121" s="105"/>
      <c r="IS121" s="105"/>
      <c r="IT121" s="105"/>
      <c r="IU121" s="105"/>
      <c r="IV121" s="105"/>
    </row>
    <row r="122" spans="1:256" ht="15.5" x14ac:dyDescent="0.25">
      <c r="A122" s="306"/>
      <c r="B122" s="307"/>
      <c r="C122" s="308"/>
      <c r="D122" s="309"/>
      <c r="E122" s="303"/>
      <c r="F122" s="110"/>
      <c r="G122" s="303"/>
      <c r="H122" s="310"/>
      <c r="I122" s="303"/>
      <c r="J122" s="311"/>
      <c r="K122" s="306"/>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05"/>
      <c r="BS122" s="105"/>
      <c r="BT122" s="105"/>
      <c r="BU122" s="105"/>
      <c r="BV122" s="105"/>
      <c r="BW122" s="105"/>
      <c r="BX122" s="105"/>
      <c r="BY122" s="105"/>
      <c r="BZ122" s="105"/>
      <c r="CA122" s="105"/>
      <c r="CB122" s="105"/>
      <c r="CC122" s="105"/>
      <c r="CD122" s="105"/>
      <c r="CE122" s="105"/>
      <c r="CF122" s="105"/>
      <c r="CG122" s="105"/>
      <c r="CH122" s="105"/>
      <c r="CI122" s="105"/>
      <c r="CJ122" s="105"/>
      <c r="CK122" s="105"/>
      <c r="CL122" s="105"/>
      <c r="CM122" s="105"/>
      <c r="CN122" s="105"/>
      <c r="CO122" s="105"/>
      <c r="CP122" s="105"/>
      <c r="CQ122" s="105"/>
      <c r="CR122" s="105"/>
      <c r="CS122" s="105"/>
      <c r="CT122" s="105"/>
      <c r="CU122" s="105"/>
      <c r="CV122" s="105"/>
      <c r="CW122" s="105"/>
      <c r="CX122" s="105"/>
      <c r="CY122" s="105"/>
      <c r="CZ122" s="105"/>
      <c r="DA122" s="105"/>
      <c r="DB122" s="105"/>
      <c r="DC122" s="105"/>
      <c r="DD122" s="105"/>
      <c r="DE122" s="105"/>
      <c r="DF122" s="105"/>
      <c r="DG122" s="105"/>
      <c r="DH122" s="105"/>
      <c r="DI122" s="105"/>
      <c r="DJ122" s="105"/>
      <c r="DK122" s="105"/>
      <c r="DL122" s="105"/>
      <c r="DM122" s="105"/>
      <c r="DN122" s="105"/>
      <c r="DO122" s="105"/>
      <c r="DP122" s="105"/>
      <c r="DQ122" s="105"/>
      <c r="DR122" s="105"/>
      <c r="DS122" s="105"/>
      <c r="DT122" s="105"/>
      <c r="DU122" s="105"/>
      <c r="DV122" s="105"/>
      <c r="DW122" s="105"/>
      <c r="DX122" s="105"/>
      <c r="DY122" s="105"/>
      <c r="DZ122" s="105"/>
      <c r="EA122" s="105"/>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05"/>
      <c r="FM122" s="105"/>
      <c r="FN122" s="105"/>
      <c r="FO122" s="105"/>
      <c r="FP122" s="105"/>
      <c r="FQ122" s="105"/>
      <c r="FR122" s="105"/>
      <c r="FS122" s="105"/>
      <c r="FT122" s="105"/>
      <c r="FU122" s="105"/>
      <c r="FV122" s="105"/>
      <c r="FW122" s="105"/>
      <c r="FX122" s="105"/>
      <c r="FY122" s="105"/>
      <c r="FZ122" s="105"/>
      <c r="GA122" s="105"/>
      <c r="GB122" s="105"/>
      <c r="GC122" s="105"/>
      <c r="GD122" s="105"/>
      <c r="GE122" s="105"/>
      <c r="GF122" s="105"/>
      <c r="GG122" s="105"/>
      <c r="GH122" s="105"/>
      <c r="GI122" s="105"/>
      <c r="GJ122" s="105"/>
      <c r="GK122" s="105"/>
      <c r="GL122" s="105"/>
      <c r="GM122" s="105"/>
      <c r="GN122" s="105"/>
      <c r="GO122" s="105"/>
      <c r="GP122" s="105"/>
      <c r="GQ122" s="105"/>
      <c r="GR122" s="105"/>
      <c r="GS122" s="105"/>
      <c r="GT122" s="105"/>
      <c r="GU122" s="105"/>
      <c r="GV122" s="105"/>
      <c r="GW122" s="105"/>
      <c r="GX122" s="105"/>
      <c r="GY122" s="105"/>
      <c r="GZ122" s="105"/>
      <c r="HA122" s="105"/>
      <c r="HB122" s="105"/>
      <c r="HC122" s="105"/>
      <c r="HD122" s="105"/>
      <c r="HE122" s="105"/>
      <c r="HF122" s="105"/>
      <c r="HG122" s="105"/>
      <c r="HH122" s="105"/>
      <c r="HI122" s="105"/>
      <c r="HJ122" s="105"/>
      <c r="HK122" s="105"/>
      <c r="HL122" s="105"/>
      <c r="HM122" s="105"/>
      <c r="HN122" s="105"/>
      <c r="HO122" s="105"/>
      <c r="HP122" s="105"/>
      <c r="HQ122" s="105"/>
      <c r="HR122" s="105"/>
      <c r="HS122" s="105"/>
      <c r="HT122" s="105"/>
      <c r="HU122" s="105"/>
      <c r="HV122" s="105"/>
      <c r="HW122" s="105"/>
      <c r="HX122" s="105"/>
      <c r="HY122" s="105"/>
      <c r="HZ122" s="105"/>
      <c r="IA122" s="105"/>
      <c r="IB122" s="105"/>
      <c r="IC122" s="105"/>
      <c r="ID122" s="105"/>
      <c r="IE122" s="105"/>
      <c r="IF122" s="105"/>
      <c r="IG122" s="105"/>
      <c r="IH122" s="105"/>
      <c r="II122" s="105"/>
      <c r="IJ122" s="105"/>
      <c r="IK122" s="105"/>
      <c r="IL122" s="105"/>
      <c r="IM122" s="105"/>
      <c r="IN122" s="105"/>
      <c r="IO122" s="105"/>
      <c r="IP122" s="105"/>
      <c r="IQ122" s="105"/>
      <c r="IR122" s="105"/>
      <c r="IS122" s="105"/>
      <c r="IT122" s="105"/>
      <c r="IU122" s="105"/>
      <c r="IV122" s="105"/>
    </row>
    <row r="123" spans="1:256" ht="15.5" x14ac:dyDescent="0.25">
      <c r="A123" s="306"/>
      <c r="B123" s="307"/>
      <c r="C123" s="308"/>
      <c r="D123" s="309"/>
      <c r="E123" s="303"/>
      <c r="F123" s="110"/>
      <c r="G123" s="303"/>
      <c r="H123" s="310"/>
      <c r="I123" s="303"/>
      <c r="J123" s="311"/>
      <c r="K123" s="306"/>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105"/>
      <c r="CM123" s="105"/>
      <c r="CN123" s="105"/>
      <c r="CO123" s="105"/>
      <c r="CP123" s="105"/>
      <c r="CQ123" s="105"/>
      <c r="CR123" s="105"/>
      <c r="CS123" s="105"/>
      <c r="CT123" s="105"/>
      <c r="CU123" s="105"/>
      <c r="CV123" s="105"/>
      <c r="CW123" s="105"/>
      <c r="CX123" s="105"/>
      <c r="CY123" s="105"/>
      <c r="CZ123" s="105"/>
      <c r="DA123" s="105"/>
      <c r="DB123" s="105"/>
      <c r="DC123" s="105"/>
      <c r="DD123" s="105"/>
      <c r="DE123" s="105"/>
      <c r="DF123" s="105"/>
      <c r="DG123" s="105"/>
      <c r="DH123" s="105"/>
      <c r="DI123" s="105"/>
      <c r="DJ123" s="105"/>
      <c r="DK123" s="105"/>
      <c r="DL123" s="105"/>
      <c r="DM123" s="105"/>
      <c r="DN123" s="105"/>
      <c r="DO123" s="105"/>
      <c r="DP123" s="105"/>
      <c r="DQ123" s="105"/>
      <c r="DR123" s="105"/>
      <c r="DS123" s="105"/>
      <c r="DT123" s="105"/>
      <c r="DU123" s="105"/>
      <c r="DV123" s="105"/>
      <c r="DW123" s="105"/>
      <c r="DX123" s="105"/>
      <c r="DY123" s="105"/>
      <c r="DZ123" s="105"/>
      <c r="EA123" s="105"/>
      <c r="EB123" s="105"/>
      <c r="EC123" s="105"/>
      <c r="ED123" s="105"/>
      <c r="EE123" s="105"/>
      <c r="EF123" s="105"/>
      <c r="EG123" s="105"/>
      <c r="EH123" s="105"/>
      <c r="EI123" s="105"/>
      <c r="EJ123" s="105"/>
      <c r="EK123" s="105"/>
      <c r="EL123" s="105"/>
      <c r="EM123" s="105"/>
      <c r="EN123" s="105"/>
      <c r="EO123" s="105"/>
      <c r="EP123" s="105"/>
      <c r="EQ123" s="105"/>
      <c r="ER123" s="105"/>
      <c r="ES123" s="105"/>
      <c r="ET123" s="105"/>
      <c r="EU123" s="105"/>
      <c r="EV123" s="105"/>
      <c r="EW123" s="105"/>
      <c r="EX123" s="105"/>
      <c r="EY123" s="105"/>
      <c r="EZ123" s="105"/>
      <c r="FA123" s="105"/>
      <c r="FB123" s="105"/>
      <c r="FC123" s="105"/>
      <c r="FD123" s="105"/>
      <c r="FE123" s="105"/>
      <c r="FF123" s="105"/>
      <c r="FG123" s="105"/>
      <c r="FH123" s="105"/>
      <c r="FI123" s="105"/>
      <c r="FJ123" s="105"/>
      <c r="FK123" s="105"/>
      <c r="FL123" s="105"/>
      <c r="FM123" s="105"/>
      <c r="FN123" s="105"/>
      <c r="FO123" s="105"/>
      <c r="FP123" s="105"/>
      <c r="FQ123" s="105"/>
      <c r="FR123" s="105"/>
      <c r="FS123" s="105"/>
      <c r="FT123" s="105"/>
      <c r="FU123" s="105"/>
      <c r="FV123" s="105"/>
      <c r="FW123" s="105"/>
      <c r="FX123" s="105"/>
      <c r="FY123" s="105"/>
      <c r="FZ123" s="105"/>
      <c r="GA123" s="105"/>
      <c r="GB123" s="105"/>
      <c r="GC123" s="105"/>
      <c r="GD123" s="105"/>
      <c r="GE123" s="105"/>
      <c r="GF123" s="105"/>
      <c r="GG123" s="105"/>
      <c r="GH123" s="105"/>
      <c r="GI123" s="105"/>
      <c r="GJ123" s="105"/>
      <c r="GK123" s="105"/>
      <c r="GL123" s="105"/>
      <c r="GM123" s="105"/>
      <c r="GN123" s="105"/>
      <c r="GO123" s="105"/>
      <c r="GP123" s="105"/>
      <c r="GQ123" s="105"/>
      <c r="GR123" s="105"/>
      <c r="GS123" s="105"/>
      <c r="GT123" s="105"/>
      <c r="GU123" s="105"/>
      <c r="GV123" s="105"/>
      <c r="GW123" s="105"/>
      <c r="GX123" s="105"/>
      <c r="GY123" s="105"/>
      <c r="GZ123" s="105"/>
      <c r="HA123" s="105"/>
      <c r="HB123" s="105"/>
      <c r="HC123" s="105"/>
      <c r="HD123" s="105"/>
      <c r="HE123" s="105"/>
      <c r="HF123" s="105"/>
      <c r="HG123" s="105"/>
      <c r="HH123" s="105"/>
      <c r="HI123" s="105"/>
      <c r="HJ123" s="105"/>
      <c r="HK123" s="105"/>
      <c r="HL123" s="105"/>
      <c r="HM123" s="105"/>
      <c r="HN123" s="105"/>
      <c r="HO123" s="105"/>
      <c r="HP123" s="105"/>
      <c r="HQ123" s="105"/>
      <c r="HR123" s="105"/>
      <c r="HS123" s="105"/>
      <c r="HT123" s="105"/>
      <c r="HU123" s="105"/>
      <c r="HV123" s="105"/>
      <c r="HW123" s="105"/>
      <c r="HX123" s="105"/>
      <c r="HY123" s="105"/>
      <c r="HZ123" s="105"/>
      <c r="IA123" s="105"/>
      <c r="IB123" s="105"/>
      <c r="IC123" s="105"/>
      <c r="ID123" s="105"/>
      <c r="IE123" s="105"/>
      <c r="IF123" s="105"/>
      <c r="IG123" s="105"/>
      <c r="IH123" s="105"/>
      <c r="II123" s="105"/>
      <c r="IJ123" s="105"/>
      <c r="IK123" s="105"/>
      <c r="IL123" s="105"/>
      <c r="IM123" s="105"/>
      <c r="IN123" s="105"/>
      <c r="IO123" s="105"/>
      <c r="IP123" s="105"/>
      <c r="IQ123" s="105"/>
      <c r="IR123" s="105"/>
      <c r="IS123" s="105"/>
      <c r="IT123" s="105"/>
      <c r="IU123" s="105"/>
      <c r="IV123" s="105"/>
    </row>
    <row r="124" spans="1:256" ht="15.5" x14ac:dyDescent="0.25">
      <c r="A124" s="306"/>
      <c r="B124" s="307"/>
      <c r="C124" s="308"/>
      <c r="D124" s="309"/>
      <c r="E124" s="303"/>
      <c r="F124" s="110"/>
      <c r="G124" s="303"/>
      <c r="H124" s="310"/>
      <c r="I124" s="303"/>
      <c r="J124" s="311"/>
      <c r="K124" s="306"/>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05"/>
      <c r="BS124" s="105"/>
      <c r="BT124" s="105"/>
      <c r="BU124" s="105"/>
      <c r="BV124" s="105"/>
      <c r="BW124" s="105"/>
      <c r="BX124" s="105"/>
      <c r="BY124" s="105"/>
      <c r="BZ124" s="105"/>
      <c r="CA124" s="105"/>
      <c r="CB124" s="105"/>
      <c r="CC124" s="105"/>
      <c r="CD124" s="105"/>
      <c r="CE124" s="105"/>
      <c r="CF124" s="105"/>
      <c r="CG124" s="105"/>
      <c r="CH124" s="105"/>
      <c r="CI124" s="105"/>
      <c r="CJ124" s="105"/>
      <c r="CK124" s="105"/>
      <c r="CL124" s="105"/>
      <c r="CM124" s="105"/>
      <c r="CN124" s="105"/>
      <c r="CO124" s="105"/>
      <c r="CP124" s="105"/>
      <c r="CQ124" s="105"/>
      <c r="CR124" s="105"/>
      <c r="CS124" s="105"/>
      <c r="CT124" s="105"/>
      <c r="CU124" s="105"/>
      <c r="CV124" s="105"/>
      <c r="CW124" s="105"/>
      <c r="CX124" s="105"/>
      <c r="CY124" s="105"/>
      <c r="CZ124" s="105"/>
      <c r="DA124" s="105"/>
      <c r="DB124" s="105"/>
      <c r="DC124" s="105"/>
      <c r="DD124" s="105"/>
      <c r="DE124" s="105"/>
      <c r="DF124" s="105"/>
      <c r="DG124" s="105"/>
      <c r="DH124" s="105"/>
      <c r="DI124" s="105"/>
      <c r="DJ124" s="105"/>
      <c r="DK124" s="105"/>
      <c r="DL124" s="105"/>
      <c r="DM124" s="105"/>
      <c r="DN124" s="105"/>
      <c r="DO124" s="105"/>
      <c r="DP124" s="105"/>
      <c r="DQ124" s="105"/>
      <c r="DR124" s="105"/>
      <c r="DS124" s="105"/>
      <c r="DT124" s="105"/>
      <c r="DU124" s="105"/>
      <c r="DV124" s="105"/>
      <c r="DW124" s="105"/>
      <c r="DX124" s="105"/>
      <c r="DY124" s="105"/>
      <c r="DZ124" s="105"/>
      <c r="EA124" s="105"/>
      <c r="EB124" s="105"/>
      <c r="EC124" s="105"/>
      <c r="ED124" s="105"/>
      <c r="EE124" s="105"/>
      <c r="EF124" s="105"/>
      <c r="EG124" s="105"/>
      <c r="EH124" s="105"/>
      <c r="EI124" s="105"/>
      <c r="EJ124" s="105"/>
      <c r="EK124" s="105"/>
      <c r="EL124" s="105"/>
      <c r="EM124" s="105"/>
      <c r="EN124" s="105"/>
      <c r="EO124" s="105"/>
      <c r="EP124" s="105"/>
      <c r="EQ124" s="105"/>
      <c r="ER124" s="105"/>
      <c r="ES124" s="105"/>
      <c r="ET124" s="105"/>
      <c r="EU124" s="105"/>
      <c r="EV124" s="105"/>
      <c r="EW124" s="105"/>
      <c r="EX124" s="105"/>
      <c r="EY124" s="105"/>
      <c r="EZ124" s="105"/>
      <c r="FA124" s="105"/>
      <c r="FB124" s="105"/>
      <c r="FC124" s="105"/>
      <c r="FD124" s="105"/>
      <c r="FE124" s="105"/>
      <c r="FF124" s="105"/>
      <c r="FG124" s="105"/>
      <c r="FH124" s="105"/>
      <c r="FI124" s="105"/>
      <c r="FJ124" s="105"/>
      <c r="FK124" s="105"/>
      <c r="FL124" s="105"/>
      <c r="FM124" s="105"/>
      <c r="FN124" s="105"/>
      <c r="FO124" s="105"/>
      <c r="FP124" s="105"/>
      <c r="FQ124" s="105"/>
      <c r="FR124" s="105"/>
      <c r="FS124" s="105"/>
      <c r="FT124" s="105"/>
      <c r="FU124" s="105"/>
      <c r="FV124" s="105"/>
      <c r="FW124" s="105"/>
      <c r="FX124" s="105"/>
      <c r="FY124" s="105"/>
      <c r="FZ124" s="105"/>
      <c r="GA124" s="105"/>
      <c r="GB124" s="105"/>
      <c r="GC124" s="105"/>
      <c r="GD124" s="105"/>
      <c r="GE124" s="105"/>
      <c r="GF124" s="105"/>
      <c r="GG124" s="105"/>
      <c r="GH124" s="105"/>
      <c r="GI124" s="105"/>
      <c r="GJ124" s="105"/>
      <c r="GK124" s="105"/>
      <c r="GL124" s="105"/>
      <c r="GM124" s="105"/>
      <c r="GN124" s="105"/>
      <c r="GO124" s="105"/>
      <c r="GP124" s="105"/>
      <c r="GQ124" s="105"/>
      <c r="GR124" s="105"/>
      <c r="GS124" s="105"/>
      <c r="GT124" s="105"/>
      <c r="GU124" s="105"/>
      <c r="GV124" s="105"/>
      <c r="GW124" s="105"/>
      <c r="GX124" s="105"/>
      <c r="GY124" s="105"/>
      <c r="GZ124" s="105"/>
      <c r="HA124" s="105"/>
      <c r="HB124" s="105"/>
      <c r="HC124" s="105"/>
      <c r="HD124" s="105"/>
      <c r="HE124" s="105"/>
      <c r="HF124" s="105"/>
      <c r="HG124" s="105"/>
      <c r="HH124" s="105"/>
      <c r="HI124" s="105"/>
      <c r="HJ124" s="105"/>
      <c r="HK124" s="105"/>
      <c r="HL124" s="105"/>
      <c r="HM124" s="105"/>
      <c r="HN124" s="105"/>
      <c r="HO124" s="105"/>
      <c r="HP124" s="105"/>
      <c r="HQ124" s="105"/>
      <c r="HR124" s="105"/>
      <c r="HS124" s="105"/>
      <c r="HT124" s="105"/>
      <c r="HU124" s="105"/>
      <c r="HV124" s="105"/>
      <c r="HW124" s="105"/>
      <c r="HX124" s="105"/>
      <c r="HY124" s="105"/>
      <c r="HZ124" s="105"/>
      <c r="IA124" s="105"/>
      <c r="IB124" s="105"/>
      <c r="IC124" s="105"/>
      <c r="ID124" s="105"/>
      <c r="IE124" s="105"/>
      <c r="IF124" s="105"/>
      <c r="IG124" s="105"/>
      <c r="IH124" s="105"/>
      <c r="II124" s="105"/>
      <c r="IJ124" s="105"/>
      <c r="IK124" s="105"/>
      <c r="IL124" s="105"/>
      <c r="IM124" s="105"/>
      <c r="IN124" s="105"/>
      <c r="IO124" s="105"/>
      <c r="IP124" s="105"/>
      <c r="IQ124" s="105"/>
      <c r="IR124" s="105"/>
      <c r="IS124" s="105"/>
      <c r="IT124" s="105"/>
      <c r="IU124" s="105"/>
      <c r="IV124" s="105"/>
    </row>
    <row r="125" spans="1:256" ht="15.5" x14ac:dyDescent="0.25">
      <c r="A125" s="306"/>
      <c r="B125" s="307"/>
      <c r="C125" s="308"/>
      <c r="D125" s="309"/>
      <c r="E125" s="303"/>
      <c r="F125" s="110"/>
      <c r="G125" s="303"/>
      <c r="H125" s="310"/>
      <c r="I125" s="303"/>
      <c r="J125" s="311"/>
      <c r="K125" s="306"/>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105"/>
      <c r="CM125" s="105"/>
      <c r="CN125" s="105"/>
      <c r="CO125" s="105"/>
      <c r="CP125" s="105"/>
      <c r="CQ125" s="105"/>
      <c r="CR125" s="105"/>
      <c r="CS125" s="105"/>
      <c r="CT125" s="105"/>
      <c r="CU125" s="105"/>
      <c r="CV125" s="105"/>
      <c r="CW125" s="105"/>
      <c r="CX125" s="105"/>
      <c r="CY125" s="105"/>
      <c r="CZ125" s="105"/>
      <c r="DA125" s="105"/>
      <c r="DB125" s="105"/>
      <c r="DC125" s="105"/>
      <c r="DD125" s="105"/>
      <c r="DE125" s="105"/>
      <c r="DF125" s="105"/>
      <c r="DG125" s="105"/>
      <c r="DH125" s="105"/>
      <c r="DI125" s="105"/>
      <c r="DJ125" s="105"/>
      <c r="DK125" s="105"/>
      <c r="DL125" s="105"/>
      <c r="DM125" s="105"/>
      <c r="DN125" s="105"/>
      <c r="DO125" s="105"/>
      <c r="DP125" s="105"/>
      <c r="DQ125" s="105"/>
      <c r="DR125" s="105"/>
      <c r="DS125" s="105"/>
      <c r="DT125" s="105"/>
      <c r="DU125" s="105"/>
      <c r="DV125" s="105"/>
      <c r="DW125" s="105"/>
      <c r="DX125" s="105"/>
      <c r="DY125" s="105"/>
      <c r="DZ125" s="105"/>
      <c r="EA125" s="105"/>
      <c r="EB125" s="105"/>
      <c r="EC125" s="105"/>
      <c r="ED125" s="105"/>
      <c r="EE125" s="105"/>
      <c r="EF125" s="105"/>
      <c r="EG125" s="105"/>
      <c r="EH125" s="105"/>
      <c r="EI125" s="105"/>
      <c r="EJ125" s="105"/>
      <c r="EK125" s="105"/>
      <c r="EL125" s="105"/>
      <c r="EM125" s="105"/>
      <c r="EN125" s="105"/>
      <c r="EO125" s="105"/>
      <c r="EP125" s="105"/>
      <c r="EQ125" s="105"/>
      <c r="ER125" s="105"/>
      <c r="ES125" s="105"/>
      <c r="ET125" s="105"/>
      <c r="EU125" s="105"/>
      <c r="EV125" s="105"/>
      <c r="EW125" s="105"/>
      <c r="EX125" s="105"/>
      <c r="EY125" s="105"/>
      <c r="EZ125" s="105"/>
      <c r="FA125" s="105"/>
      <c r="FB125" s="105"/>
      <c r="FC125" s="105"/>
      <c r="FD125" s="105"/>
      <c r="FE125" s="105"/>
      <c r="FF125" s="105"/>
      <c r="FG125" s="105"/>
      <c r="FH125" s="105"/>
      <c r="FI125" s="105"/>
      <c r="FJ125" s="105"/>
      <c r="FK125" s="105"/>
      <c r="FL125" s="105"/>
      <c r="FM125" s="105"/>
      <c r="FN125" s="105"/>
      <c r="FO125" s="105"/>
      <c r="FP125" s="105"/>
      <c r="FQ125" s="105"/>
      <c r="FR125" s="105"/>
      <c r="FS125" s="105"/>
      <c r="FT125" s="105"/>
      <c r="FU125" s="105"/>
      <c r="FV125" s="105"/>
      <c r="FW125" s="105"/>
      <c r="FX125" s="105"/>
      <c r="FY125" s="105"/>
      <c r="FZ125" s="105"/>
      <c r="GA125" s="105"/>
      <c r="GB125" s="105"/>
      <c r="GC125" s="105"/>
      <c r="GD125" s="105"/>
      <c r="GE125" s="105"/>
      <c r="GF125" s="105"/>
      <c r="GG125" s="105"/>
      <c r="GH125" s="105"/>
      <c r="GI125" s="105"/>
      <c r="GJ125" s="105"/>
      <c r="GK125" s="105"/>
      <c r="GL125" s="105"/>
      <c r="GM125" s="105"/>
      <c r="GN125" s="105"/>
      <c r="GO125" s="105"/>
      <c r="GP125" s="105"/>
      <c r="GQ125" s="105"/>
      <c r="GR125" s="105"/>
      <c r="GS125" s="105"/>
      <c r="GT125" s="105"/>
      <c r="GU125" s="105"/>
      <c r="GV125" s="105"/>
      <c r="GW125" s="105"/>
      <c r="GX125" s="105"/>
      <c r="GY125" s="105"/>
      <c r="GZ125" s="105"/>
      <c r="HA125" s="105"/>
      <c r="HB125" s="105"/>
      <c r="HC125" s="105"/>
      <c r="HD125" s="105"/>
      <c r="HE125" s="105"/>
      <c r="HF125" s="105"/>
      <c r="HG125" s="105"/>
      <c r="HH125" s="105"/>
      <c r="HI125" s="105"/>
      <c r="HJ125" s="105"/>
      <c r="HK125" s="105"/>
      <c r="HL125" s="105"/>
      <c r="HM125" s="105"/>
      <c r="HN125" s="105"/>
      <c r="HO125" s="105"/>
      <c r="HP125" s="105"/>
      <c r="HQ125" s="105"/>
      <c r="HR125" s="105"/>
      <c r="HS125" s="105"/>
      <c r="HT125" s="105"/>
      <c r="HU125" s="105"/>
      <c r="HV125" s="105"/>
      <c r="HW125" s="105"/>
      <c r="HX125" s="105"/>
      <c r="HY125" s="105"/>
      <c r="HZ125" s="105"/>
      <c r="IA125" s="105"/>
      <c r="IB125" s="105"/>
      <c r="IC125" s="105"/>
      <c r="ID125" s="105"/>
      <c r="IE125" s="105"/>
      <c r="IF125" s="105"/>
      <c r="IG125" s="105"/>
      <c r="IH125" s="105"/>
      <c r="II125" s="105"/>
      <c r="IJ125" s="105"/>
      <c r="IK125" s="105"/>
      <c r="IL125" s="105"/>
      <c r="IM125" s="105"/>
      <c r="IN125" s="105"/>
      <c r="IO125" s="105"/>
      <c r="IP125" s="105"/>
      <c r="IQ125" s="105"/>
      <c r="IR125" s="105"/>
      <c r="IS125" s="105"/>
      <c r="IT125" s="105"/>
      <c r="IU125" s="105"/>
      <c r="IV125" s="105"/>
    </row>
    <row r="126" spans="1:256" ht="15.5" x14ac:dyDescent="0.25">
      <c r="A126" s="306"/>
      <c r="B126" s="307"/>
      <c r="C126" s="308"/>
      <c r="D126" s="309"/>
      <c r="E126" s="303"/>
      <c r="F126" s="110"/>
      <c r="G126" s="303"/>
      <c r="H126" s="310"/>
      <c r="I126" s="303"/>
      <c r="J126" s="311"/>
      <c r="K126" s="306"/>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5"/>
      <c r="BU126" s="105"/>
      <c r="BV126" s="105"/>
      <c r="BW126" s="105"/>
      <c r="BX126" s="105"/>
      <c r="BY126" s="105"/>
      <c r="BZ126" s="105"/>
      <c r="CA126" s="105"/>
      <c r="CB126" s="105"/>
      <c r="CC126" s="105"/>
      <c r="CD126" s="105"/>
      <c r="CE126" s="105"/>
      <c r="CF126" s="105"/>
      <c r="CG126" s="105"/>
      <c r="CH126" s="105"/>
      <c r="CI126" s="105"/>
      <c r="CJ126" s="105"/>
      <c r="CK126" s="105"/>
      <c r="CL126" s="105"/>
      <c r="CM126" s="105"/>
      <c r="CN126" s="105"/>
      <c r="CO126" s="105"/>
      <c r="CP126" s="105"/>
      <c r="CQ126" s="105"/>
      <c r="CR126" s="105"/>
      <c r="CS126" s="105"/>
      <c r="CT126" s="105"/>
      <c r="CU126" s="105"/>
      <c r="CV126" s="105"/>
      <c r="CW126" s="105"/>
      <c r="CX126" s="105"/>
      <c r="CY126" s="105"/>
      <c r="CZ126" s="105"/>
      <c r="DA126" s="105"/>
      <c r="DB126" s="105"/>
      <c r="DC126" s="105"/>
      <c r="DD126" s="105"/>
      <c r="DE126" s="105"/>
      <c r="DF126" s="105"/>
      <c r="DG126" s="105"/>
      <c r="DH126" s="105"/>
      <c r="DI126" s="105"/>
      <c r="DJ126" s="105"/>
      <c r="DK126" s="105"/>
      <c r="DL126" s="105"/>
      <c r="DM126" s="105"/>
      <c r="DN126" s="105"/>
      <c r="DO126" s="105"/>
      <c r="DP126" s="105"/>
      <c r="DQ126" s="105"/>
      <c r="DR126" s="105"/>
      <c r="DS126" s="105"/>
      <c r="DT126" s="105"/>
      <c r="DU126" s="105"/>
      <c r="DV126" s="105"/>
      <c r="DW126" s="105"/>
      <c r="DX126" s="105"/>
      <c r="DY126" s="105"/>
      <c r="DZ126" s="105"/>
      <c r="EA126" s="105"/>
      <c r="EB126" s="105"/>
      <c r="EC126" s="105"/>
      <c r="ED126" s="105"/>
      <c r="EE126" s="105"/>
      <c r="EF126" s="105"/>
      <c r="EG126" s="105"/>
      <c r="EH126" s="105"/>
      <c r="EI126" s="105"/>
      <c r="EJ126" s="105"/>
      <c r="EK126" s="105"/>
      <c r="EL126" s="105"/>
      <c r="EM126" s="105"/>
      <c r="EN126" s="105"/>
      <c r="EO126" s="105"/>
      <c r="EP126" s="105"/>
      <c r="EQ126" s="105"/>
      <c r="ER126" s="105"/>
      <c r="ES126" s="105"/>
      <c r="ET126" s="105"/>
      <c r="EU126" s="105"/>
      <c r="EV126" s="105"/>
      <c r="EW126" s="105"/>
      <c r="EX126" s="105"/>
      <c r="EY126" s="105"/>
      <c r="EZ126" s="105"/>
      <c r="FA126" s="105"/>
      <c r="FB126" s="105"/>
      <c r="FC126" s="105"/>
      <c r="FD126" s="105"/>
      <c r="FE126" s="105"/>
      <c r="FF126" s="105"/>
      <c r="FG126" s="105"/>
      <c r="FH126" s="105"/>
      <c r="FI126" s="105"/>
      <c r="FJ126" s="105"/>
      <c r="FK126" s="105"/>
      <c r="FL126" s="105"/>
      <c r="FM126" s="105"/>
      <c r="FN126" s="105"/>
      <c r="FO126" s="105"/>
      <c r="FP126" s="105"/>
      <c r="FQ126" s="105"/>
      <c r="FR126" s="105"/>
      <c r="FS126" s="105"/>
      <c r="FT126" s="105"/>
      <c r="FU126" s="105"/>
      <c r="FV126" s="105"/>
      <c r="FW126" s="105"/>
      <c r="FX126" s="105"/>
      <c r="FY126" s="105"/>
      <c r="FZ126" s="105"/>
      <c r="GA126" s="105"/>
      <c r="GB126" s="105"/>
      <c r="GC126" s="105"/>
      <c r="GD126" s="105"/>
      <c r="GE126" s="105"/>
      <c r="GF126" s="105"/>
      <c r="GG126" s="105"/>
      <c r="GH126" s="105"/>
      <c r="GI126" s="105"/>
      <c r="GJ126" s="105"/>
      <c r="GK126" s="105"/>
      <c r="GL126" s="105"/>
      <c r="GM126" s="105"/>
      <c r="GN126" s="105"/>
      <c r="GO126" s="105"/>
      <c r="GP126" s="105"/>
      <c r="GQ126" s="105"/>
      <c r="GR126" s="105"/>
      <c r="GS126" s="105"/>
      <c r="GT126" s="105"/>
      <c r="GU126" s="105"/>
      <c r="GV126" s="105"/>
      <c r="GW126" s="105"/>
      <c r="GX126" s="105"/>
      <c r="GY126" s="105"/>
      <c r="GZ126" s="105"/>
      <c r="HA126" s="105"/>
      <c r="HB126" s="105"/>
      <c r="HC126" s="105"/>
      <c r="HD126" s="105"/>
      <c r="HE126" s="105"/>
      <c r="HF126" s="105"/>
      <c r="HG126" s="105"/>
      <c r="HH126" s="105"/>
      <c r="HI126" s="105"/>
      <c r="HJ126" s="105"/>
      <c r="HK126" s="105"/>
      <c r="HL126" s="105"/>
      <c r="HM126" s="105"/>
      <c r="HN126" s="105"/>
      <c r="HO126" s="105"/>
      <c r="HP126" s="105"/>
      <c r="HQ126" s="105"/>
      <c r="HR126" s="105"/>
      <c r="HS126" s="105"/>
      <c r="HT126" s="105"/>
      <c r="HU126" s="105"/>
      <c r="HV126" s="105"/>
      <c r="HW126" s="105"/>
      <c r="HX126" s="105"/>
      <c r="HY126" s="105"/>
      <c r="HZ126" s="105"/>
      <c r="IA126" s="105"/>
      <c r="IB126" s="105"/>
      <c r="IC126" s="105"/>
      <c r="ID126" s="105"/>
      <c r="IE126" s="105"/>
      <c r="IF126" s="105"/>
      <c r="IG126" s="105"/>
      <c r="IH126" s="105"/>
      <c r="II126" s="105"/>
      <c r="IJ126" s="105"/>
      <c r="IK126" s="105"/>
      <c r="IL126" s="105"/>
      <c r="IM126" s="105"/>
      <c r="IN126" s="105"/>
      <c r="IO126" s="105"/>
      <c r="IP126" s="105"/>
      <c r="IQ126" s="105"/>
      <c r="IR126" s="105"/>
      <c r="IS126" s="105"/>
      <c r="IT126" s="105"/>
      <c r="IU126" s="105"/>
      <c r="IV126" s="105"/>
    </row>
    <row r="127" spans="1:256" ht="15.5" x14ac:dyDescent="0.25">
      <c r="A127" s="306"/>
      <c r="B127" s="307"/>
      <c r="C127" s="308"/>
      <c r="D127" s="309"/>
      <c r="E127" s="303"/>
      <c r="F127" s="110"/>
      <c r="G127" s="303"/>
      <c r="H127" s="310"/>
      <c r="I127" s="303"/>
      <c r="J127" s="311"/>
      <c r="K127" s="306"/>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5"/>
      <c r="BY127" s="105"/>
      <c r="BZ127" s="105"/>
      <c r="CA127" s="105"/>
      <c r="CB127" s="105"/>
      <c r="CC127" s="105"/>
      <c r="CD127" s="105"/>
      <c r="CE127" s="105"/>
      <c r="CF127" s="105"/>
      <c r="CG127" s="105"/>
      <c r="CH127" s="105"/>
      <c r="CI127" s="105"/>
      <c r="CJ127" s="105"/>
      <c r="CK127" s="105"/>
      <c r="CL127" s="105"/>
      <c r="CM127" s="105"/>
      <c r="CN127" s="105"/>
      <c r="CO127" s="105"/>
      <c r="CP127" s="105"/>
      <c r="CQ127" s="105"/>
      <c r="CR127" s="105"/>
      <c r="CS127" s="105"/>
      <c r="CT127" s="105"/>
      <c r="CU127" s="105"/>
      <c r="CV127" s="105"/>
      <c r="CW127" s="105"/>
      <c r="CX127" s="105"/>
      <c r="CY127" s="105"/>
      <c r="CZ127" s="105"/>
      <c r="DA127" s="105"/>
      <c r="DB127" s="105"/>
      <c r="DC127" s="105"/>
      <c r="DD127" s="105"/>
      <c r="DE127" s="105"/>
      <c r="DF127" s="105"/>
      <c r="DG127" s="105"/>
      <c r="DH127" s="105"/>
      <c r="DI127" s="105"/>
      <c r="DJ127" s="105"/>
      <c r="DK127" s="105"/>
      <c r="DL127" s="105"/>
      <c r="DM127" s="105"/>
      <c r="DN127" s="105"/>
      <c r="DO127" s="105"/>
      <c r="DP127" s="105"/>
      <c r="DQ127" s="105"/>
      <c r="DR127" s="105"/>
      <c r="DS127" s="105"/>
      <c r="DT127" s="105"/>
      <c r="DU127" s="105"/>
      <c r="DV127" s="105"/>
      <c r="DW127" s="105"/>
      <c r="DX127" s="105"/>
      <c r="DY127" s="105"/>
      <c r="DZ127" s="105"/>
      <c r="EA127" s="105"/>
      <c r="EB127" s="105"/>
      <c r="EC127" s="105"/>
      <c r="ED127" s="105"/>
      <c r="EE127" s="105"/>
      <c r="EF127" s="105"/>
      <c r="EG127" s="105"/>
      <c r="EH127" s="105"/>
      <c r="EI127" s="105"/>
      <c r="EJ127" s="105"/>
      <c r="EK127" s="105"/>
      <c r="EL127" s="105"/>
      <c r="EM127" s="105"/>
      <c r="EN127" s="105"/>
      <c r="EO127" s="105"/>
      <c r="EP127" s="105"/>
      <c r="EQ127" s="105"/>
      <c r="ER127" s="105"/>
      <c r="ES127" s="105"/>
      <c r="ET127" s="105"/>
      <c r="EU127" s="105"/>
      <c r="EV127" s="105"/>
      <c r="EW127" s="105"/>
      <c r="EX127" s="105"/>
      <c r="EY127" s="105"/>
      <c r="EZ127" s="105"/>
      <c r="FA127" s="105"/>
      <c r="FB127" s="105"/>
      <c r="FC127" s="105"/>
      <c r="FD127" s="105"/>
      <c r="FE127" s="105"/>
      <c r="FF127" s="105"/>
      <c r="FG127" s="105"/>
      <c r="FH127" s="105"/>
      <c r="FI127" s="105"/>
      <c r="FJ127" s="105"/>
      <c r="FK127" s="105"/>
      <c r="FL127" s="105"/>
      <c r="FM127" s="105"/>
      <c r="FN127" s="105"/>
      <c r="FO127" s="105"/>
      <c r="FP127" s="105"/>
      <c r="FQ127" s="105"/>
      <c r="FR127" s="105"/>
      <c r="FS127" s="105"/>
      <c r="FT127" s="105"/>
      <c r="FU127" s="105"/>
      <c r="FV127" s="105"/>
      <c r="FW127" s="105"/>
      <c r="FX127" s="105"/>
      <c r="FY127" s="105"/>
      <c r="FZ127" s="105"/>
      <c r="GA127" s="105"/>
      <c r="GB127" s="105"/>
      <c r="GC127" s="105"/>
      <c r="GD127" s="105"/>
      <c r="GE127" s="105"/>
      <c r="GF127" s="105"/>
      <c r="GG127" s="105"/>
      <c r="GH127" s="105"/>
      <c r="GI127" s="105"/>
      <c r="GJ127" s="105"/>
      <c r="GK127" s="105"/>
      <c r="GL127" s="105"/>
      <c r="GM127" s="105"/>
      <c r="GN127" s="105"/>
      <c r="GO127" s="105"/>
      <c r="GP127" s="105"/>
      <c r="GQ127" s="105"/>
      <c r="GR127" s="105"/>
      <c r="GS127" s="105"/>
      <c r="GT127" s="105"/>
      <c r="GU127" s="105"/>
      <c r="GV127" s="105"/>
      <c r="GW127" s="105"/>
      <c r="GX127" s="105"/>
      <c r="GY127" s="105"/>
      <c r="GZ127" s="105"/>
      <c r="HA127" s="105"/>
      <c r="HB127" s="105"/>
      <c r="HC127" s="105"/>
      <c r="HD127" s="105"/>
      <c r="HE127" s="105"/>
      <c r="HF127" s="105"/>
      <c r="HG127" s="105"/>
      <c r="HH127" s="105"/>
      <c r="HI127" s="105"/>
      <c r="HJ127" s="105"/>
      <c r="HK127" s="105"/>
      <c r="HL127" s="105"/>
      <c r="HM127" s="105"/>
      <c r="HN127" s="105"/>
      <c r="HO127" s="105"/>
      <c r="HP127" s="105"/>
      <c r="HQ127" s="105"/>
      <c r="HR127" s="105"/>
      <c r="HS127" s="105"/>
      <c r="HT127" s="105"/>
      <c r="HU127" s="105"/>
      <c r="HV127" s="105"/>
      <c r="HW127" s="105"/>
      <c r="HX127" s="105"/>
      <c r="HY127" s="105"/>
      <c r="HZ127" s="105"/>
      <c r="IA127" s="105"/>
      <c r="IB127" s="105"/>
      <c r="IC127" s="105"/>
      <c r="ID127" s="105"/>
      <c r="IE127" s="105"/>
      <c r="IF127" s="105"/>
      <c r="IG127" s="105"/>
      <c r="IH127" s="105"/>
      <c r="II127" s="105"/>
      <c r="IJ127" s="105"/>
      <c r="IK127" s="105"/>
      <c r="IL127" s="105"/>
      <c r="IM127" s="105"/>
      <c r="IN127" s="105"/>
      <c r="IO127" s="105"/>
      <c r="IP127" s="105"/>
      <c r="IQ127" s="105"/>
      <c r="IR127" s="105"/>
      <c r="IS127" s="105"/>
      <c r="IT127" s="105"/>
      <c r="IU127" s="105"/>
      <c r="IV127" s="105"/>
    </row>
    <row r="128" spans="1:256" ht="15.5" x14ac:dyDescent="0.25">
      <c r="A128" s="306"/>
      <c r="B128" s="307"/>
      <c r="C128" s="308"/>
      <c r="D128" s="309"/>
      <c r="E128" s="303"/>
      <c r="F128" s="110"/>
      <c r="G128" s="303"/>
      <c r="H128" s="310"/>
      <c r="I128" s="303"/>
      <c r="J128" s="311"/>
      <c r="K128" s="306"/>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5"/>
      <c r="BY128" s="105"/>
      <c r="BZ128" s="105"/>
      <c r="CA128" s="105"/>
      <c r="CB128" s="105"/>
      <c r="CC128" s="105"/>
      <c r="CD128" s="105"/>
      <c r="CE128" s="105"/>
      <c r="CF128" s="105"/>
      <c r="CG128" s="105"/>
      <c r="CH128" s="105"/>
      <c r="CI128" s="105"/>
      <c r="CJ128" s="105"/>
      <c r="CK128" s="105"/>
      <c r="CL128" s="105"/>
      <c r="CM128" s="105"/>
      <c r="CN128" s="105"/>
      <c r="CO128" s="105"/>
      <c r="CP128" s="105"/>
      <c r="CQ128" s="105"/>
      <c r="CR128" s="105"/>
      <c r="CS128" s="105"/>
      <c r="CT128" s="105"/>
      <c r="CU128" s="105"/>
      <c r="CV128" s="105"/>
      <c r="CW128" s="105"/>
      <c r="CX128" s="105"/>
      <c r="CY128" s="105"/>
      <c r="CZ128" s="105"/>
      <c r="DA128" s="105"/>
      <c r="DB128" s="105"/>
      <c r="DC128" s="105"/>
      <c r="DD128" s="105"/>
      <c r="DE128" s="105"/>
      <c r="DF128" s="105"/>
      <c r="DG128" s="105"/>
      <c r="DH128" s="105"/>
      <c r="DI128" s="105"/>
      <c r="DJ128" s="105"/>
      <c r="DK128" s="105"/>
      <c r="DL128" s="105"/>
      <c r="DM128" s="105"/>
      <c r="DN128" s="105"/>
      <c r="DO128" s="105"/>
      <c r="DP128" s="105"/>
      <c r="DQ128" s="105"/>
      <c r="DR128" s="105"/>
      <c r="DS128" s="105"/>
      <c r="DT128" s="105"/>
      <c r="DU128" s="105"/>
      <c r="DV128" s="105"/>
      <c r="DW128" s="105"/>
      <c r="DX128" s="105"/>
      <c r="DY128" s="105"/>
      <c r="DZ128" s="105"/>
      <c r="EA128" s="105"/>
      <c r="EB128" s="105"/>
      <c r="EC128" s="105"/>
      <c r="ED128" s="105"/>
      <c r="EE128" s="105"/>
      <c r="EF128" s="105"/>
      <c r="EG128" s="105"/>
      <c r="EH128" s="105"/>
      <c r="EI128" s="105"/>
      <c r="EJ128" s="105"/>
      <c r="EK128" s="105"/>
      <c r="EL128" s="105"/>
      <c r="EM128" s="105"/>
      <c r="EN128" s="105"/>
      <c r="EO128" s="105"/>
      <c r="EP128" s="105"/>
      <c r="EQ128" s="105"/>
      <c r="ER128" s="105"/>
      <c r="ES128" s="105"/>
      <c r="ET128" s="105"/>
      <c r="EU128" s="105"/>
      <c r="EV128" s="105"/>
      <c r="EW128" s="105"/>
      <c r="EX128" s="105"/>
      <c r="EY128" s="105"/>
      <c r="EZ128" s="105"/>
      <c r="FA128" s="105"/>
      <c r="FB128" s="105"/>
      <c r="FC128" s="105"/>
      <c r="FD128" s="105"/>
      <c r="FE128" s="105"/>
      <c r="FF128" s="105"/>
      <c r="FG128" s="105"/>
      <c r="FH128" s="105"/>
      <c r="FI128" s="105"/>
      <c r="FJ128" s="105"/>
      <c r="FK128" s="105"/>
      <c r="FL128" s="105"/>
      <c r="FM128" s="105"/>
      <c r="FN128" s="105"/>
      <c r="FO128" s="105"/>
      <c r="FP128" s="105"/>
      <c r="FQ128" s="105"/>
      <c r="FR128" s="105"/>
      <c r="FS128" s="105"/>
      <c r="FT128" s="105"/>
      <c r="FU128" s="105"/>
      <c r="FV128" s="105"/>
      <c r="FW128" s="105"/>
      <c r="FX128" s="105"/>
      <c r="FY128" s="105"/>
      <c r="FZ128" s="105"/>
      <c r="GA128" s="105"/>
      <c r="GB128" s="105"/>
      <c r="GC128" s="105"/>
      <c r="GD128" s="105"/>
      <c r="GE128" s="105"/>
      <c r="GF128" s="105"/>
      <c r="GG128" s="105"/>
      <c r="GH128" s="105"/>
      <c r="GI128" s="105"/>
      <c r="GJ128" s="105"/>
      <c r="GK128" s="105"/>
      <c r="GL128" s="105"/>
      <c r="GM128" s="105"/>
      <c r="GN128" s="105"/>
      <c r="GO128" s="105"/>
      <c r="GP128" s="105"/>
      <c r="GQ128" s="105"/>
      <c r="GR128" s="105"/>
      <c r="GS128" s="105"/>
      <c r="GT128" s="105"/>
      <c r="GU128" s="105"/>
      <c r="GV128" s="105"/>
      <c r="GW128" s="105"/>
      <c r="GX128" s="105"/>
      <c r="GY128" s="105"/>
      <c r="GZ128" s="105"/>
      <c r="HA128" s="105"/>
      <c r="HB128" s="105"/>
      <c r="HC128" s="105"/>
      <c r="HD128" s="105"/>
      <c r="HE128" s="105"/>
      <c r="HF128" s="105"/>
      <c r="HG128" s="105"/>
      <c r="HH128" s="105"/>
      <c r="HI128" s="105"/>
      <c r="HJ128" s="105"/>
      <c r="HK128" s="105"/>
      <c r="HL128" s="105"/>
      <c r="HM128" s="105"/>
      <c r="HN128" s="105"/>
      <c r="HO128" s="105"/>
      <c r="HP128" s="105"/>
      <c r="HQ128" s="105"/>
      <c r="HR128" s="105"/>
      <c r="HS128" s="105"/>
      <c r="HT128" s="105"/>
      <c r="HU128" s="105"/>
      <c r="HV128" s="105"/>
      <c r="HW128" s="105"/>
      <c r="HX128" s="105"/>
      <c r="HY128" s="105"/>
      <c r="HZ128" s="105"/>
      <c r="IA128" s="105"/>
      <c r="IB128" s="105"/>
      <c r="IC128" s="105"/>
      <c r="ID128" s="105"/>
      <c r="IE128" s="105"/>
      <c r="IF128" s="105"/>
      <c r="IG128" s="105"/>
      <c r="IH128" s="105"/>
      <c r="II128" s="105"/>
      <c r="IJ128" s="105"/>
      <c r="IK128" s="105"/>
      <c r="IL128" s="105"/>
      <c r="IM128" s="105"/>
      <c r="IN128" s="105"/>
      <c r="IO128" s="105"/>
      <c r="IP128" s="105"/>
      <c r="IQ128" s="105"/>
      <c r="IR128" s="105"/>
      <c r="IS128" s="105"/>
      <c r="IT128" s="105"/>
      <c r="IU128" s="105"/>
      <c r="IV128" s="105"/>
    </row>
    <row r="129" spans="1:256" ht="15.5" x14ac:dyDescent="0.25">
      <c r="A129" s="306"/>
      <c r="B129" s="307"/>
      <c r="C129" s="308"/>
      <c r="D129" s="309"/>
      <c r="E129" s="303"/>
      <c r="F129" s="110"/>
      <c r="G129" s="303"/>
      <c r="H129" s="310"/>
      <c r="I129" s="303"/>
      <c r="J129" s="311"/>
      <c r="K129" s="306"/>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5"/>
      <c r="DQ129" s="105"/>
      <c r="DR129" s="105"/>
      <c r="DS129" s="105"/>
      <c r="DT129" s="105"/>
      <c r="DU129" s="105"/>
      <c r="DV129" s="105"/>
      <c r="DW129" s="105"/>
      <c r="DX129" s="105"/>
      <c r="DY129" s="105"/>
      <c r="DZ129" s="105"/>
      <c r="EA129" s="105"/>
      <c r="EB129" s="105"/>
      <c r="EC129" s="105"/>
      <c r="ED129" s="105"/>
      <c r="EE129" s="105"/>
      <c r="EF129" s="105"/>
      <c r="EG129" s="105"/>
      <c r="EH129" s="105"/>
      <c r="EI129" s="105"/>
      <c r="EJ129" s="105"/>
      <c r="EK129" s="105"/>
      <c r="EL129" s="105"/>
      <c r="EM129" s="105"/>
      <c r="EN129" s="105"/>
      <c r="EO129" s="105"/>
      <c r="EP129" s="105"/>
      <c r="EQ129" s="105"/>
      <c r="ER129" s="105"/>
      <c r="ES129" s="105"/>
      <c r="ET129" s="105"/>
      <c r="EU129" s="105"/>
      <c r="EV129" s="105"/>
      <c r="EW129" s="105"/>
      <c r="EX129" s="105"/>
      <c r="EY129" s="105"/>
      <c r="EZ129" s="105"/>
      <c r="FA129" s="105"/>
      <c r="FB129" s="105"/>
      <c r="FC129" s="105"/>
      <c r="FD129" s="105"/>
      <c r="FE129" s="105"/>
      <c r="FF129" s="105"/>
      <c r="FG129" s="105"/>
      <c r="FH129" s="105"/>
      <c r="FI129" s="105"/>
      <c r="FJ129" s="105"/>
      <c r="FK129" s="105"/>
      <c r="FL129" s="105"/>
      <c r="FM129" s="105"/>
      <c r="FN129" s="105"/>
      <c r="FO129" s="105"/>
      <c r="FP129" s="105"/>
      <c r="FQ129" s="105"/>
      <c r="FR129" s="105"/>
      <c r="FS129" s="105"/>
      <c r="FT129" s="105"/>
      <c r="FU129" s="105"/>
      <c r="FV129" s="105"/>
      <c r="FW129" s="105"/>
      <c r="FX129" s="105"/>
      <c r="FY129" s="105"/>
      <c r="FZ129" s="105"/>
      <c r="GA129" s="105"/>
      <c r="GB129" s="105"/>
      <c r="GC129" s="105"/>
      <c r="GD129" s="105"/>
      <c r="GE129" s="105"/>
      <c r="GF129" s="105"/>
      <c r="GG129" s="105"/>
      <c r="GH129" s="105"/>
      <c r="GI129" s="105"/>
      <c r="GJ129" s="105"/>
      <c r="GK129" s="105"/>
      <c r="GL129" s="105"/>
      <c r="GM129" s="105"/>
      <c r="GN129" s="105"/>
      <c r="GO129" s="105"/>
      <c r="GP129" s="105"/>
      <c r="GQ129" s="105"/>
      <c r="GR129" s="105"/>
      <c r="GS129" s="105"/>
      <c r="GT129" s="105"/>
      <c r="GU129" s="105"/>
      <c r="GV129" s="105"/>
      <c r="GW129" s="105"/>
      <c r="GX129" s="105"/>
      <c r="GY129" s="105"/>
      <c r="GZ129" s="105"/>
      <c r="HA129" s="105"/>
      <c r="HB129" s="105"/>
      <c r="HC129" s="105"/>
      <c r="HD129" s="105"/>
      <c r="HE129" s="105"/>
      <c r="HF129" s="105"/>
      <c r="HG129" s="105"/>
      <c r="HH129" s="105"/>
      <c r="HI129" s="105"/>
      <c r="HJ129" s="105"/>
      <c r="HK129" s="105"/>
      <c r="HL129" s="105"/>
      <c r="HM129" s="105"/>
      <c r="HN129" s="105"/>
      <c r="HO129" s="105"/>
      <c r="HP129" s="105"/>
      <c r="HQ129" s="105"/>
      <c r="HR129" s="105"/>
      <c r="HS129" s="105"/>
      <c r="HT129" s="105"/>
      <c r="HU129" s="105"/>
      <c r="HV129" s="105"/>
      <c r="HW129" s="105"/>
      <c r="HX129" s="105"/>
      <c r="HY129" s="105"/>
      <c r="HZ129" s="105"/>
      <c r="IA129" s="105"/>
      <c r="IB129" s="105"/>
      <c r="IC129" s="105"/>
      <c r="ID129" s="105"/>
      <c r="IE129" s="105"/>
      <c r="IF129" s="105"/>
      <c r="IG129" s="105"/>
      <c r="IH129" s="105"/>
      <c r="II129" s="105"/>
      <c r="IJ129" s="105"/>
      <c r="IK129" s="105"/>
      <c r="IL129" s="105"/>
      <c r="IM129" s="105"/>
      <c r="IN129" s="105"/>
      <c r="IO129" s="105"/>
      <c r="IP129" s="105"/>
      <c r="IQ129" s="105"/>
      <c r="IR129" s="105"/>
      <c r="IS129" s="105"/>
      <c r="IT129" s="105"/>
      <c r="IU129" s="105"/>
      <c r="IV129" s="105"/>
    </row>
    <row r="130" spans="1:256" ht="15.5" x14ac:dyDescent="0.25">
      <c r="A130" s="306"/>
      <c r="B130" s="307"/>
      <c r="C130" s="308"/>
      <c r="D130" s="309"/>
      <c r="E130" s="303"/>
      <c r="F130" s="110"/>
      <c r="G130" s="303"/>
      <c r="H130" s="310"/>
      <c r="I130" s="303"/>
      <c r="J130" s="311"/>
      <c r="K130" s="306"/>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5"/>
      <c r="DQ130" s="105"/>
      <c r="DR130" s="105"/>
      <c r="DS130" s="105"/>
      <c r="DT130" s="105"/>
      <c r="DU130" s="105"/>
      <c r="DV130" s="105"/>
      <c r="DW130" s="105"/>
      <c r="DX130" s="105"/>
      <c r="DY130" s="105"/>
      <c r="DZ130" s="105"/>
      <c r="EA130" s="105"/>
      <c r="EB130" s="105"/>
      <c r="EC130" s="105"/>
      <c r="ED130" s="105"/>
      <c r="EE130" s="105"/>
      <c r="EF130" s="105"/>
      <c r="EG130" s="105"/>
      <c r="EH130" s="105"/>
      <c r="EI130" s="105"/>
      <c r="EJ130" s="105"/>
      <c r="EK130" s="105"/>
      <c r="EL130" s="105"/>
      <c r="EM130" s="105"/>
      <c r="EN130" s="105"/>
      <c r="EO130" s="105"/>
      <c r="EP130" s="105"/>
      <c r="EQ130" s="105"/>
      <c r="ER130" s="105"/>
      <c r="ES130" s="105"/>
      <c r="ET130" s="105"/>
      <c r="EU130" s="105"/>
      <c r="EV130" s="105"/>
      <c r="EW130" s="105"/>
      <c r="EX130" s="105"/>
      <c r="EY130" s="105"/>
      <c r="EZ130" s="105"/>
      <c r="FA130" s="105"/>
      <c r="FB130" s="105"/>
      <c r="FC130" s="105"/>
      <c r="FD130" s="105"/>
      <c r="FE130" s="105"/>
      <c r="FF130" s="105"/>
      <c r="FG130" s="105"/>
      <c r="FH130" s="105"/>
      <c r="FI130" s="105"/>
      <c r="FJ130" s="105"/>
      <c r="FK130" s="105"/>
      <c r="FL130" s="105"/>
      <c r="FM130" s="105"/>
      <c r="FN130" s="105"/>
      <c r="FO130" s="105"/>
      <c r="FP130" s="105"/>
      <c r="FQ130" s="105"/>
      <c r="FR130" s="105"/>
      <c r="FS130" s="105"/>
      <c r="FT130" s="105"/>
      <c r="FU130" s="105"/>
      <c r="FV130" s="105"/>
      <c r="FW130" s="105"/>
      <c r="FX130" s="105"/>
      <c r="FY130" s="105"/>
      <c r="FZ130" s="105"/>
      <c r="GA130" s="105"/>
      <c r="GB130" s="105"/>
      <c r="GC130" s="105"/>
      <c r="GD130" s="105"/>
      <c r="GE130" s="105"/>
      <c r="GF130" s="105"/>
      <c r="GG130" s="105"/>
      <c r="GH130" s="105"/>
      <c r="GI130" s="105"/>
      <c r="GJ130" s="105"/>
      <c r="GK130" s="105"/>
      <c r="GL130" s="105"/>
      <c r="GM130" s="105"/>
      <c r="GN130" s="105"/>
      <c r="GO130" s="105"/>
      <c r="GP130" s="105"/>
      <c r="GQ130" s="105"/>
      <c r="GR130" s="105"/>
      <c r="GS130" s="105"/>
      <c r="GT130" s="105"/>
      <c r="GU130" s="105"/>
      <c r="GV130" s="105"/>
      <c r="GW130" s="105"/>
      <c r="GX130" s="105"/>
      <c r="GY130" s="105"/>
      <c r="GZ130" s="105"/>
      <c r="HA130" s="105"/>
      <c r="HB130" s="105"/>
      <c r="HC130" s="105"/>
      <c r="HD130" s="105"/>
      <c r="HE130" s="105"/>
      <c r="HF130" s="105"/>
      <c r="HG130" s="105"/>
      <c r="HH130" s="105"/>
      <c r="HI130" s="105"/>
      <c r="HJ130" s="105"/>
      <c r="HK130" s="105"/>
      <c r="HL130" s="105"/>
      <c r="HM130" s="105"/>
      <c r="HN130" s="105"/>
      <c r="HO130" s="105"/>
      <c r="HP130" s="105"/>
      <c r="HQ130" s="105"/>
      <c r="HR130" s="105"/>
      <c r="HS130" s="105"/>
      <c r="HT130" s="105"/>
      <c r="HU130" s="105"/>
      <c r="HV130" s="105"/>
      <c r="HW130" s="105"/>
      <c r="HX130" s="105"/>
      <c r="HY130" s="105"/>
      <c r="HZ130" s="105"/>
      <c r="IA130" s="105"/>
      <c r="IB130" s="105"/>
      <c r="IC130" s="105"/>
      <c r="ID130" s="105"/>
      <c r="IE130" s="105"/>
      <c r="IF130" s="105"/>
      <c r="IG130" s="105"/>
      <c r="IH130" s="105"/>
      <c r="II130" s="105"/>
      <c r="IJ130" s="105"/>
      <c r="IK130" s="105"/>
      <c r="IL130" s="105"/>
      <c r="IM130" s="105"/>
      <c r="IN130" s="105"/>
      <c r="IO130" s="105"/>
      <c r="IP130" s="105"/>
      <c r="IQ130" s="105"/>
      <c r="IR130" s="105"/>
      <c r="IS130" s="105"/>
      <c r="IT130" s="105"/>
      <c r="IU130" s="105"/>
      <c r="IV130" s="105"/>
    </row>
    <row r="131" spans="1:256" ht="15.5" x14ac:dyDescent="0.25">
      <c r="A131" s="306"/>
      <c r="B131" s="307"/>
      <c r="C131" s="308"/>
      <c r="D131" s="309"/>
      <c r="E131" s="303"/>
      <c r="F131" s="110"/>
      <c r="G131" s="303"/>
      <c r="H131" s="310"/>
      <c r="I131" s="303"/>
      <c r="J131" s="311"/>
      <c r="K131" s="306"/>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5"/>
      <c r="DQ131" s="105"/>
      <c r="DR131" s="105"/>
      <c r="DS131" s="105"/>
      <c r="DT131" s="105"/>
      <c r="DU131" s="105"/>
      <c r="DV131" s="105"/>
      <c r="DW131" s="105"/>
      <c r="DX131" s="105"/>
      <c r="DY131" s="105"/>
      <c r="DZ131" s="105"/>
      <c r="EA131" s="105"/>
      <c r="EB131" s="105"/>
      <c r="EC131" s="105"/>
      <c r="ED131" s="105"/>
      <c r="EE131" s="105"/>
      <c r="EF131" s="105"/>
      <c r="EG131" s="105"/>
      <c r="EH131" s="105"/>
      <c r="EI131" s="105"/>
      <c r="EJ131" s="105"/>
      <c r="EK131" s="105"/>
      <c r="EL131" s="105"/>
      <c r="EM131" s="105"/>
      <c r="EN131" s="105"/>
      <c r="EO131" s="105"/>
      <c r="EP131" s="105"/>
      <c r="EQ131" s="105"/>
      <c r="ER131" s="105"/>
      <c r="ES131" s="105"/>
      <c r="ET131" s="105"/>
      <c r="EU131" s="105"/>
      <c r="EV131" s="105"/>
      <c r="EW131" s="105"/>
      <c r="EX131" s="105"/>
      <c r="EY131" s="105"/>
      <c r="EZ131" s="105"/>
      <c r="FA131" s="105"/>
      <c r="FB131" s="105"/>
      <c r="FC131" s="105"/>
      <c r="FD131" s="105"/>
      <c r="FE131" s="105"/>
      <c r="FF131" s="105"/>
      <c r="FG131" s="105"/>
      <c r="FH131" s="105"/>
      <c r="FI131" s="105"/>
      <c r="FJ131" s="105"/>
      <c r="FK131" s="105"/>
      <c r="FL131" s="105"/>
      <c r="FM131" s="105"/>
      <c r="FN131" s="105"/>
      <c r="FO131" s="105"/>
      <c r="FP131" s="105"/>
      <c r="FQ131" s="105"/>
      <c r="FR131" s="105"/>
      <c r="FS131" s="105"/>
      <c r="FT131" s="105"/>
      <c r="FU131" s="105"/>
      <c r="FV131" s="105"/>
      <c r="FW131" s="105"/>
      <c r="FX131" s="105"/>
      <c r="FY131" s="105"/>
      <c r="FZ131" s="105"/>
      <c r="GA131" s="105"/>
      <c r="GB131" s="105"/>
      <c r="GC131" s="105"/>
      <c r="GD131" s="105"/>
      <c r="GE131" s="105"/>
      <c r="GF131" s="105"/>
      <c r="GG131" s="105"/>
      <c r="GH131" s="105"/>
      <c r="GI131" s="105"/>
      <c r="GJ131" s="105"/>
      <c r="GK131" s="105"/>
      <c r="GL131" s="105"/>
      <c r="GM131" s="105"/>
      <c r="GN131" s="105"/>
      <c r="GO131" s="105"/>
      <c r="GP131" s="105"/>
      <c r="GQ131" s="105"/>
      <c r="GR131" s="105"/>
      <c r="GS131" s="105"/>
      <c r="GT131" s="105"/>
      <c r="GU131" s="105"/>
      <c r="GV131" s="105"/>
      <c r="GW131" s="105"/>
      <c r="GX131" s="105"/>
      <c r="GY131" s="105"/>
      <c r="GZ131" s="105"/>
      <c r="HA131" s="105"/>
      <c r="HB131" s="105"/>
      <c r="HC131" s="105"/>
      <c r="HD131" s="105"/>
      <c r="HE131" s="105"/>
      <c r="HF131" s="105"/>
      <c r="HG131" s="105"/>
      <c r="HH131" s="105"/>
      <c r="HI131" s="105"/>
      <c r="HJ131" s="105"/>
      <c r="HK131" s="105"/>
      <c r="HL131" s="105"/>
      <c r="HM131" s="105"/>
      <c r="HN131" s="105"/>
      <c r="HO131" s="105"/>
      <c r="HP131" s="105"/>
      <c r="HQ131" s="105"/>
      <c r="HR131" s="105"/>
      <c r="HS131" s="105"/>
      <c r="HT131" s="105"/>
      <c r="HU131" s="105"/>
      <c r="HV131" s="105"/>
      <c r="HW131" s="105"/>
      <c r="HX131" s="105"/>
      <c r="HY131" s="105"/>
      <c r="HZ131" s="105"/>
      <c r="IA131" s="105"/>
      <c r="IB131" s="105"/>
      <c r="IC131" s="105"/>
      <c r="ID131" s="105"/>
      <c r="IE131" s="105"/>
      <c r="IF131" s="105"/>
      <c r="IG131" s="105"/>
      <c r="IH131" s="105"/>
      <c r="II131" s="105"/>
      <c r="IJ131" s="105"/>
      <c r="IK131" s="105"/>
      <c r="IL131" s="105"/>
      <c r="IM131" s="105"/>
      <c r="IN131" s="105"/>
      <c r="IO131" s="105"/>
      <c r="IP131" s="105"/>
      <c r="IQ131" s="105"/>
      <c r="IR131" s="105"/>
      <c r="IS131" s="105"/>
      <c r="IT131" s="105"/>
      <c r="IU131" s="105"/>
      <c r="IV131" s="105"/>
    </row>
    <row r="132" spans="1:256" ht="15.5" x14ac:dyDescent="0.25">
      <c r="A132" s="306"/>
      <c r="B132" s="307"/>
      <c r="C132" s="308"/>
      <c r="D132" s="309"/>
      <c r="E132" s="303"/>
      <c r="F132" s="110"/>
      <c r="G132" s="303"/>
      <c r="H132" s="310"/>
      <c r="I132" s="303"/>
      <c r="J132" s="311"/>
      <c r="K132" s="306"/>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5"/>
      <c r="BY132" s="105"/>
      <c r="BZ132" s="105"/>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5"/>
      <c r="DQ132" s="105"/>
      <c r="DR132" s="105"/>
      <c r="DS132" s="105"/>
      <c r="DT132" s="105"/>
      <c r="DU132" s="105"/>
      <c r="DV132" s="105"/>
      <c r="DW132" s="105"/>
      <c r="DX132" s="105"/>
      <c r="DY132" s="105"/>
      <c r="DZ132" s="105"/>
      <c r="EA132" s="105"/>
      <c r="EB132" s="105"/>
      <c r="EC132" s="105"/>
      <c r="ED132" s="105"/>
      <c r="EE132" s="105"/>
      <c r="EF132" s="105"/>
      <c r="EG132" s="105"/>
      <c r="EH132" s="105"/>
      <c r="EI132" s="105"/>
      <c r="EJ132" s="105"/>
      <c r="EK132" s="105"/>
      <c r="EL132" s="105"/>
      <c r="EM132" s="105"/>
      <c r="EN132" s="105"/>
      <c r="EO132" s="105"/>
      <c r="EP132" s="105"/>
      <c r="EQ132" s="105"/>
      <c r="ER132" s="105"/>
      <c r="ES132" s="105"/>
      <c r="ET132" s="105"/>
      <c r="EU132" s="105"/>
      <c r="EV132" s="105"/>
      <c r="EW132" s="105"/>
      <c r="EX132" s="105"/>
      <c r="EY132" s="105"/>
      <c r="EZ132" s="105"/>
      <c r="FA132" s="105"/>
      <c r="FB132" s="105"/>
      <c r="FC132" s="105"/>
      <c r="FD132" s="105"/>
      <c r="FE132" s="105"/>
      <c r="FF132" s="105"/>
      <c r="FG132" s="105"/>
      <c r="FH132" s="105"/>
      <c r="FI132" s="105"/>
      <c r="FJ132" s="105"/>
      <c r="FK132" s="105"/>
      <c r="FL132" s="105"/>
      <c r="FM132" s="105"/>
      <c r="FN132" s="105"/>
      <c r="FO132" s="105"/>
      <c r="FP132" s="105"/>
      <c r="FQ132" s="105"/>
      <c r="FR132" s="105"/>
      <c r="FS132" s="105"/>
      <c r="FT132" s="105"/>
      <c r="FU132" s="105"/>
      <c r="FV132" s="105"/>
      <c r="FW132" s="105"/>
      <c r="FX132" s="105"/>
      <c r="FY132" s="105"/>
      <c r="FZ132" s="105"/>
      <c r="GA132" s="105"/>
      <c r="GB132" s="105"/>
      <c r="GC132" s="105"/>
      <c r="GD132" s="105"/>
      <c r="GE132" s="105"/>
      <c r="GF132" s="105"/>
      <c r="GG132" s="105"/>
      <c r="GH132" s="105"/>
      <c r="GI132" s="105"/>
      <c r="GJ132" s="105"/>
      <c r="GK132" s="105"/>
      <c r="GL132" s="105"/>
      <c r="GM132" s="105"/>
      <c r="GN132" s="105"/>
      <c r="GO132" s="105"/>
      <c r="GP132" s="105"/>
      <c r="GQ132" s="105"/>
      <c r="GR132" s="105"/>
      <c r="GS132" s="105"/>
      <c r="GT132" s="105"/>
      <c r="GU132" s="105"/>
      <c r="GV132" s="105"/>
      <c r="GW132" s="105"/>
      <c r="GX132" s="105"/>
      <c r="GY132" s="105"/>
      <c r="GZ132" s="105"/>
      <c r="HA132" s="105"/>
      <c r="HB132" s="105"/>
      <c r="HC132" s="105"/>
      <c r="HD132" s="105"/>
      <c r="HE132" s="105"/>
      <c r="HF132" s="105"/>
      <c r="HG132" s="105"/>
      <c r="HH132" s="105"/>
      <c r="HI132" s="105"/>
      <c r="HJ132" s="105"/>
      <c r="HK132" s="105"/>
      <c r="HL132" s="105"/>
      <c r="HM132" s="105"/>
      <c r="HN132" s="105"/>
      <c r="HO132" s="105"/>
      <c r="HP132" s="105"/>
      <c r="HQ132" s="105"/>
      <c r="HR132" s="105"/>
      <c r="HS132" s="105"/>
      <c r="HT132" s="105"/>
      <c r="HU132" s="105"/>
      <c r="HV132" s="105"/>
      <c r="HW132" s="105"/>
      <c r="HX132" s="105"/>
      <c r="HY132" s="105"/>
      <c r="HZ132" s="105"/>
      <c r="IA132" s="105"/>
      <c r="IB132" s="105"/>
      <c r="IC132" s="105"/>
      <c r="ID132" s="105"/>
      <c r="IE132" s="105"/>
      <c r="IF132" s="105"/>
      <c r="IG132" s="105"/>
      <c r="IH132" s="105"/>
      <c r="II132" s="105"/>
      <c r="IJ132" s="105"/>
      <c r="IK132" s="105"/>
      <c r="IL132" s="105"/>
      <c r="IM132" s="105"/>
      <c r="IN132" s="105"/>
      <c r="IO132" s="105"/>
      <c r="IP132" s="105"/>
      <c r="IQ132" s="105"/>
      <c r="IR132" s="105"/>
      <c r="IS132" s="105"/>
      <c r="IT132" s="105"/>
      <c r="IU132" s="105"/>
      <c r="IV132" s="105"/>
    </row>
    <row r="133" spans="1:256" ht="15.5" x14ac:dyDescent="0.25">
      <c r="A133" s="306"/>
      <c r="B133" s="307"/>
      <c r="C133" s="308"/>
      <c r="D133" s="309"/>
      <c r="E133" s="303"/>
      <c r="F133" s="110"/>
      <c r="G133" s="303"/>
      <c r="H133" s="310"/>
      <c r="I133" s="303"/>
      <c r="J133" s="311"/>
      <c r="K133" s="306"/>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5"/>
      <c r="DQ133" s="105"/>
      <c r="DR133" s="105"/>
      <c r="DS133" s="105"/>
      <c r="DT133" s="105"/>
      <c r="DU133" s="105"/>
      <c r="DV133" s="105"/>
      <c r="DW133" s="105"/>
      <c r="DX133" s="105"/>
      <c r="DY133" s="105"/>
      <c r="DZ133" s="105"/>
      <c r="EA133" s="105"/>
      <c r="EB133" s="105"/>
      <c r="EC133" s="105"/>
      <c r="ED133" s="105"/>
      <c r="EE133" s="105"/>
      <c r="EF133" s="105"/>
      <c r="EG133" s="105"/>
      <c r="EH133" s="105"/>
      <c r="EI133" s="105"/>
      <c r="EJ133" s="105"/>
      <c r="EK133" s="105"/>
      <c r="EL133" s="105"/>
      <c r="EM133" s="105"/>
      <c r="EN133" s="105"/>
      <c r="EO133" s="105"/>
      <c r="EP133" s="105"/>
      <c r="EQ133" s="105"/>
      <c r="ER133" s="105"/>
      <c r="ES133" s="105"/>
      <c r="ET133" s="105"/>
      <c r="EU133" s="105"/>
      <c r="EV133" s="105"/>
      <c r="EW133" s="105"/>
      <c r="EX133" s="105"/>
      <c r="EY133" s="105"/>
      <c r="EZ133" s="105"/>
      <c r="FA133" s="105"/>
      <c r="FB133" s="105"/>
      <c r="FC133" s="105"/>
      <c r="FD133" s="105"/>
      <c r="FE133" s="105"/>
      <c r="FF133" s="105"/>
      <c r="FG133" s="105"/>
      <c r="FH133" s="105"/>
      <c r="FI133" s="105"/>
      <c r="FJ133" s="105"/>
      <c r="FK133" s="105"/>
      <c r="FL133" s="105"/>
      <c r="FM133" s="105"/>
      <c r="FN133" s="105"/>
      <c r="FO133" s="105"/>
      <c r="FP133" s="105"/>
      <c r="FQ133" s="105"/>
      <c r="FR133" s="105"/>
      <c r="FS133" s="105"/>
      <c r="FT133" s="105"/>
      <c r="FU133" s="105"/>
      <c r="FV133" s="105"/>
      <c r="FW133" s="105"/>
      <c r="FX133" s="105"/>
      <c r="FY133" s="105"/>
      <c r="FZ133" s="105"/>
      <c r="GA133" s="105"/>
      <c r="GB133" s="105"/>
      <c r="GC133" s="105"/>
      <c r="GD133" s="105"/>
      <c r="GE133" s="105"/>
      <c r="GF133" s="105"/>
      <c r="GG133" s="105"/>
      <c r="GH133" s="105"/>
      <c r="GI133" s="105"/>
      <c r="GJ133" s="105"/>
      <c r="GK133" s="105"/>
      <c r="GL133" s="105"/>
      <c r="GM133" s="105"/>
      <c r="GN133" s="105"/>
      <c r="GO133" s="105"/>
      <c r="GP133" s="105"/>
      <c r="GQ133" s="105"/>
      <c r="GR133" s="105"/>
      <c r="GS133" s="105"/>
      <c r="GT133" s="105"/>
      <c r="GU133" s="105"/>
      <c r="GV133" s="105"/>
      <c r="GW133" s="105"/>
      <c r="GX133" s="105"/>
      <c r="GY133" s="105"/>
      <c r="GZ133" s="105"/>
      <c r="HA133" s="105"/>
      <c r="HB133" s="105"/>
      <c r="HC133" s="105"/>
      <c r="HD133" s="105"/>
      <c r="HE133" s="105"/>
      <c r="HF133" s="105"/>
      <c r="HG133" s="105"/>
      <c r="HH133" s="105"/>
      <c r="HI133" s="105"/>
      <c r="HJ133" s="105"/>
      <c r="HK133" s="105"/>
      <c r="HL133" s="105"/>
      <c r="HM133" s="105"/>
      <c r="HN133" s="105"/>
      <c r="HO133" s="105"/>
      <c r="HP133" s="105"/>
      <c r="HQ133" s="105"/>
      <c r="HR133" s="105"/>
      <c r="HS133" s="105"/>
      <c r="HT133" s="105"/>
      <c r="HU133" s="105"/>
      <c r="HV133" s="105"/>
      <c r="HW133" s="105"/>
      <c r="HX133" s="105"/>
      <c r="HY133" s="105"/>
      <c r="HZ133" s="105"/>
      <c r="IA133" s="105"/>
      <c r="IB133" s="105"/>
      <c r="IC133" s="105"/>
      <c r="ID133" s="105"/>
      <c r="IE133" s="105"/>
      <c r="IF133" s="105"/>
      <c r="IG133" s="105"/>
      <c r="IH133" s="105"/>
      <c r="II133" s="105"/>
      <c r="IJ133" s="105"/>
      <c r="IK133" s="105"/>
      <c r="IL133" s="105"/>
      <c r="IM133" s="105"/>
      <c r="IN133" s="105"/>
      <c r="IO133" s="105"/>
      <c r="IP133" s="105"/>
      <c r="IQ133" s="105"/>
      <c r="IR133" s="105"/>
      <c r="IS133" s="105"/>
      <c r="IT133" s="105"/>
      <c r="IU133" s="105"/>
      <c r="IV133" s="105"/>
    </row>
    <row r="134" spans="1:256" ht="15.5" x14ac:dyDescent="0.25">
      <c r="A134" s="306"/>
      <c r="B134" s="307"/>
      <c r="C134" s="308"/>
      <c r="D134" s="309"/>
      <c r="E134" s="303"/>
      <c r="F134" s="110"/>
      <c r="G134" s="303"/>
      <c r="H134" s="310"/>
      <c r="I134" s="303"/>
      <c r="J134" s="311"/>
      <c r="K134" s="306"/>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5"/>
      <c r="DQ134" s="105"/>
      <c r="DR134" s="105"/>
      <c r="DS134" s="105"/>
      <c r="DT134" s="105"/>
      <c r="DU134" s="105"/>
      <c r="DV134" s="105"/>
      <c r="DW134" s="105"/>
      <c r="DX134" s="105"/>
      <c r="DY134" s="105"/>
      <c r="DZ134" s="105"/>
      <c r="EA134" s="105"/>
      <c r="EB134" s="105"/>
      <c r="EC134" s="105"/>
      <c r="ED134" s="105"/>
      <c r="EE134" s="105"/>
      <c r="EF134" s="105"/>
      <c r="EG134" s="105"/>
      <c r="EH134" s="105"/>
      <c r="EI134" s="105"/>
      <c r="EJ134" s="105"/>
      <c r="EK134" s="105"/>
      <c r="EL134" s="105"/>
      <c r="EM134" s="105"/>
      <c r="EN134" s="105"/>
      <c r="EO134" s="105"/>
      <c r="EP134" s="105"/>
      <c r="EQ134" s="105"/>
      <c r="ER134" s="105"/>
      <c r="ES134" s="105"/>
      <c r="ET134" s="105"/>
      <c r="EU134" s="105"/>
      <c r="EV134" s="105"/>
      <c r="EW134" s="105"/>
      <c r="EX134" s="105"/>
      <c r="EY134" s="105"/>
      <c r="EZ134" s="105"/>
      <c r="FA134" s="105"/>
      <c r="FB134" s="105"/>
      <c r="FC134" s="105"/>
      <c r="FD134" s="105"/>
      <c r="FE134" s="105"/>
      <c r="FF134" s="105"/>
      <c r="FG134" s="105"/>
      <c r="FH134" s="105"/>
      <c r="FI134" s="105"/>
      <c r="FJ134" s="105"/>
      <c r="FK134" s="105"/>
      <c r="FL134" s="105"/>
      <c r="FM134" s="105"/>
      <c r="FN134" s="105"/>
      <c r="FO134" s="105"/>
      <c r="FP134" s="105"/>
      <c r="FQ134" s="105"/>
      <c r="FR134" s="105"/>
      <c r="FS134" s="105"/>
      <c r="FT134" s="105"/>
      <c r="FU134" s="105"/>
      <c r="FV134" s="105"/>
      <c r="FW134" s="105"/>
      <c r="FX134" s="105"/>
      <c r="FY134" s="105"/>
      <c r="FZ134" s="105"/>
      <c r="GA134" s="105"/>
      <c r="GB134" s="105"/>
      <c r="GC134" s="105"/>
      <c r="GD134" s="105"/>
      <c r="GE134" s="105"/>
      <c r="GF134" s="105"/>
      <c r="GG134" s="105"/>
      <c r="GH134" s="105"/>
      <c r="GI134" s="105"/>
      <c r="GJ134" s="105"/>
      <c r="GK134" s="105"/>
      <c r="GL134" s="105"/>
      <c r="GM134" s="105"/>
      <c r="GN134" s="105"/>
      <c r="GO134" s="105"/>
      <c r="GP134" s="105"/>
      <c r="GQ134" s="105"/>
      <c r="GR134" s="105"/>
      <c r="GS134" s="105"/>
      <c r="GT134" s="105"/>
      <c r="GU134" s="105"/>
      <c r="GV134" s="105"/>
      <c r="GW134" s="105"/>
      <c r="GX134" s="105"/>
      <c r="GY134" s="105"/>
      <c r="GZ134" s="105"/>
      <c r="HA134" s="105"/>
      <c r="HB134" s="105"/>
      <c r="HC134" s="105"/>
      <c r="HD134" s="105"/>
      <c r="HE134" s="105"/>
      <c r="HF134" s="105"/>
      <c r="HG134" s="105"/>
      <c r="HH134" s="105"/>
      <c r="HI134" s="105"/>
      <c r="HJ134" s="105"/>
      <c r="HK134" s="105"/>
      <c r="HL134" s="105"/>
      <c r="HM134" s="105"/>
      <c r="HN134" s="105"/>
      <c r="HO134" s="105"/>
      <c r="HP134" s="105"/>
      <c r="HQ134" s="105"/>
      <c r="HR134" s="105"/>
      <c r="HS134" s="105"/>
      <c r="HT134" s="105"/>
      <c r="HU134" s="105"/>
      <c r="HV134" s="105"/>
      <c r="HW134" s="105"/>
      <c r="HX134" s="105"/>
      <c r="HY134" s="105"/>
      <c r="HZ134" s="105"/>
      <c r="IA134" s="105"/>
      <c r="IB134" s="105"/>
      <c r="IC134" s="105"/>
      <c r="ID134" s="105"/>
      <c r="IE134" s="105"/>
      <c r="IF134" s="105"/>
      <c r="IG134" s="105"/>
      <c r="IH134" s="105"/>
      <c r="II134" s="105"/>
      <c r="IJ134" s="105"/>
      <c r="IK134" s="105"/>
      <c r="IL134" s="105"/>
      <c r="IM134" s="105"/>
      <c r="IN134" s="105"/>
      <c r="IO134" s="105"/>
      <c r="IP134" s="105"/>
      <c r="IQ134" s="105"/>
      <c r="IR134" s="105"/>
      <c r="IS134" s="105"/>
      <c r="IT134" s="105"/>
      <c r="IU134" s="105"/>
      <c r="IV134" s="105"/>
    </row>
    <row r="135" spans="1:256" ht="15.5" x14ac:dyDescent="0.25">
      <c r="A135" s="306"/>
      <c r="B135" s="307"/>
      <c r="C135" s="308"/>
      <c r="D135" s="309"/>
      <c r="E135" s="303"/>
      <c r="F135" s="110"/>
      <c r="G135" s="303"/>
      <c r="H135" s="310"/>
      <c r="I135" s="303"/>
      <c r="J135" s="311"/>
      <c r="K135" s="306"/>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c r="BP135" s="105"/>
      <c r="BQ135" s="105"/>
      <c r="BR135" s="105"/>
      <c r="BS135" s="105"/>
      <c r="BT135" s="105"/>
      <c r="BU135" s="105"/>
      <c r="BV135" s="105"/>
      <c r="BW135" s="105"/>
      <c r="BX135" s="105"/>
      <c r="BY135" s="105"/>
      <c r="BZ135" s="105"/>
      <c r="CA135" s="105"/>
      <c r="CB135" s="105"/>
      <c r="CC135" s="105"/>
      <c r="CD135" s="105"/>
      <c r="CE135" s="105"/>
      <c r="CF135" s="105"/>
      <c r="CG135" s="105"/>
      <c r="CH135" s="105"/>
      <c r="CI135" s="105"/>
      <c r="CJ135" s="105"/>
      <c r="CK135" s="105"/>
      <c r="CL135" s="105"/>
      <c r="CM135" s="105"/>
      <c r="CN135" s="105"/>
      <c r="CO135" s="105"/>
      <c r="CP135" s="105"/>
      <c r="CQ135" s="105"/>
      <c r="CR135" s="105"/>
      <c r="CS135" s="105"/>
      <c r="CT135" s="105"/>
      <c r="CU135" s="105"/>
      <c r="CV135" s="105"/>
      <c r="CW135" s="105"/>
      <c r="CX135" s="105"/>
      <c r="CY135" s="105"/>
      <c r="CZ135" s="105"/>
      <c r="DA135" s="105"/>
      <c r="DB135" s="105"/>
      <c r="DC135" s="105"/>
      <c r="DD135" s="105"/>
      <c r="DE135" s="105"/>
      <c r="DF135" s="105"/>
      <c r="DG135" s="105"/>
      <c r="DH135" s="105"/>
      <c r="DI135" s="105"/>
      <c r="DJ135" s="105"/>
      <c r="DK135" s="105"/>
      <c r="DL135" s="105"/>
      <c r="DM135" s="105"/>
      <c r="DN135" s="105"/>
      <c r="DO135" s="105"/>
      <c r="DP135" s="105"/>
      <c r="DQ135" s="105"/>
      <c r="DR135" s="105"/>
      <c r="DS135" s="105"/>
      <c r="DT135" s="105"/>
      <c r="DU135" s="105"/>
      <c r="DV135" s="105"/>
      <c r="DW135" s="105"/>
      <c r="DX135" s="105"/>
      <c r="DY135" s="105"/>
      <c r="DZ135" s="105"/>
      <c r="EA135" s="105"/>
      <c r="EB135" s="105"/>
      <c r="EC135" s="105"/>
      <c r="ED135" s="105"/>
      <c r="EE135" s="105"/>
      <c r="EF135" s="105"/>
      <c r="EG135" s="105"/>
      <c r="EH135" s="105"/>
      <c r="EI135" s="105"/>
      <c r="EJ135" s="105"/>
      <c r="EK135" s="105"/>
      <c r="EL135" s="105"/>
      <c r="EM135" s="105"/>
      <c r="EN135" s="105"/>
      <c r="EO135" s="105"/>
      <c r="EP135" s="105"/>
      <c r="EQ135" s="105"/>
      <c r="ER135" s="105"/>
      <c r="ES135" s="105"/>
      <c r="ET135" s="105"/>
      <c r="EU135" s="105"/>
      <c r="EV135" s="105"/>
      <c r="EW135" s="105"/>
      <c r="EX135" s="105"/>
      <c r="EY135" s="105"/>
      <c r="EZ135" s="105"/>
      <c r="FA135" s="105"/>
      <c r="FB135" s="105"/>
      <c r="FC135" s="105"/>
      <c r="FD135" s="105"/>
      <c r="FE135" s="105"/>
      <c r="FF135" s="105"/>
      <c r="FG135" s="105"/>
      <c r="FH135" s="105"/>
      <c r="FI135" s="105"/>
      <c r="FJ135" s="105"/>
      <c r="FK135" s="105"/>
      <c r="FL135" s="105"/>
      <c r="FM135" s="105"/>
      <c r="FN135" s="105"/>
      <c r="FO135" s="105"/>
      <c r="FP135" s="105"/>
      <c r="FQ135" s="105"/>
      <c r="FR135" s="105"/>
      <c r="FS135" s="105"/>
      <c r="FT135" s="105"/>
      <c r="FU135" s="105"/>
      <c r="FV135" s="105"/>
      <c r="FW135" s="105"/>
      <c r="FX135" s="105"/>
      <c r="FY135" s="105"/>
      <c r="FZ135" s="105"/>
      <c r="GA135" s="105"/>
      <c r="GB135" s="105"/>
      <c r="GC135" s="105"/>
      <c r="GD135" s="105"/>
      <c r="GE135" s="105"/>
      <c r="GF135" s="105"/>
      <c r="GG135" s="105"/>
      <c r="GH135" s="105"/>
      <c r="GI135" s="105"/>
      <c r="GJ135" s="105"/>
      <c r="GK135" s="105"/>
      <c r="GL135" s="105"/>
      <c r="GM135" s="105"/>
      <c r="GN135" s="105"/>
      <c r="GO135" s="105"/>
      <c r="GP135" s="105"/>
      <c r="GQ135" s="105"/>
      <c r="GR135" s="105"/>
      <c r="GS135" s="105"/>
      <c r="GT135" s="105"/>
      <c r="GU135" s="105"/>
      <c r="GV135" s="105"/>
      <c r="GW135" s="105"/>
      <c r="GX135" s="105"/>
      <c r="GY135" s="105"/>
      <c r="GZ135" s="105"/>
      <c r="HA135" s="105"/>
      <c r="HB135" s="105"/>
      <c r="HC135" s="105"/>
      <c r="HD135" s="105"/>
      <c r="HE135" s="105"/>
      <c r="HF135" s="105"/>
      <c r="HG135" s="105"/>
      <c r="HH135" s="105"/>
      <c r="HI135" s="105"/>
      <c r="HJ135" s="105"/>
      <c r="HK135" s="105"/>
      <c r="HL135" s="105"/>
      <c r="HM135" s="105"/>
      <c r="HN135" s="105"/>
      <c r="HO135" s="105"/>
      <c r="HP135" s="105"/>
      <c r="HQ135" s="105"/>
      <c r="HR135" s="105"/>
      <c r="HS135" s="105"/>
      <c r="HT135" s="105"/>
      <c r="HU135" s="105"/>
      <c r="HV135" s="105"/>
      <c r="HW135" s="105"/>
      <c r="HX135" s="105"/>
      <c r="HY135" s="105"/>
      <c r="HZ135" s="105"/>
      <c r="IA135" s="105"/>
      <c r="IB135" s="105"/>
      <c r="IC135" s="105"/>
      <c r="ID135" s="105"/>
      <c r="IE135" s="105"/>
      <c r="IF135" s="105"/>
      <c r="IG135" s="105"/>
      <c r="IH135" s="105"/>
      <c r="II135" s="105"/>
      <c r="IJ135" s="105"/>
      <c r="IK135" s="105"/>
      <c r="IL135" s="105"/>
      <c r="IM135" s="105"/>
      <c r="IN135" s="105"/>
      <c r="IO135" s="105"/>
      <c r="IP135" s="105"/>
      <c r="IQ135" s="105"/>
      <c r="IR135" s="105"/>
      <c r="IS135" s="105"/>
      <c r="IT135" s="105"/>
      <c r="IU135" s="105"/>
      <c r="IV135" s="105"/>
    </row>
    <row r="136" spans="1:256" ht="15.5" x14ac:dyDescent="0.25">
      <c r="A136" s="306"/>
      <c r="B136" s="307"/>
      <c r="C136" s="308"/>
      <c r="D136" s="309"/>
      <c r="E136" s="303"/>
      <c r="F136" s="110"/>
      <c r="G136" s="303"/>
      <c r="H136" s="310"/>
      <c r="I136" s="303"/>
      <c r="J136" s="311"/>
      <c r="K136" s="306"/>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c r="BW136" s="105"/>
      <c r="BX136" s="105"/>
      <c r="BY136" s="105"/>
      <c r="BZ136" s="105"/>
      <c r="CA136" s="105"/>
      <c r="CB136" s="105"/>
      <c r="CC136" s="105"/>
      <c r="CD136" s="105"/>
      <c r="CE136" s="105"/>
      <c r="CF136" s="105"/>
      <c r="CG136" s="105"/>
      <c r="CH136" s="105"/>
      <c r="CI136" s="105"/>
      <c r="CJ136" s="105"/>
      <c r="CK136" s="105"/>
      <c r="CL136" s="105"/>
      <c r="CM136" s="105"/>
      <c r="CN136" s="105"/>
      <c r="CO136" s="105"/>
      <c r="CP136" s="105"/>
      <c r="CQ136" s="105"/>
      <c r="CR136" s="105"/>
      <c r="CS136" s="105"/>
      <c r="CT136" s="105"/>
      <c r="CU136" s="105"/>
      <c r="CV136" s="105"/>
      <c r="CW136" s="105"/>
      <c r="CX136" s="105"/>
      <c r="CY136" s="105"/>
      <c r="CZ136" s="105"/>
      <c r="DA136" s="105"/>
      <c r="DB136" s="105"/>
      <c r="DC136" s="105"/>
      <c r="DD136" s="105"/>
      <c r="DE136" s="105"/>
      <c r="DF136" s="105"/>
      <c r="DG136" s="105"/>
      <c r="DH136" s="105"/>
      <c r="DI136" s="105"/>
      <c r="DJ136" s="105"/>
      <c r="DK136" s="105"/>
      <c r="DL136" s="105"/>
      <c r="DM136" s="105"/>
      <c r="DN136" s="105"/>
      <c r="DO136" s="105"/>
      <c r="DP136" s="105"/>
      <c r="DQ136" s="105"/>
      <c r="DR136" s="105"/>
      <c r="DS136" s="105"/>
      <c r="DT136" s="105"/>
      <c r="DU136" s="105"/>
      <c r="DV136" s="105"/>
      <c r="DW136" s="105"/>
      <c r="DX136" s="105"/>
      <c r="DY136" s="105"/>
      <c r="DZ136" s="105"/>
      <c r="EA136" s="105"/>
      <c r="EB136" s="105"/>
      <c r="EC136" s="105"/>
      <c r="ED136" s="105"/>
      <c r="EE136" s="105"/>
      <c r="EF136" s="105"/>
      <c r="EG136" s="105"/>
      <c r="EH136" s="105"/>
      <c r="EI136" s="105"/>
      <c r="EJ136" s="105"/>
      <c r="EK136" s="105"/>
      <c r="EL136" s="105"/>
      <c r="EM136" s="105"/>
      <c r="EN136" s="105"/>
      <c r="EO136" s="105"/>
      <c r="EP136" s="105"/>
      <c r="EQ136" s="105"/>
      <c r="ER136" s="105"/>
      <c r="ES136" s="105"/>
      <c r="ET136" s="105"/>
      <c r="EU136" s="105"/>
      <c r="EV136" s="105"/>
      <c r="EW136" s="105"/>
      <c r="EX136" s="105"/>
      <c r="EY136" s="105"/>
      <c r="EZ136" s="105"/>
      <c r="FA136" s="105"/>
      <c r="FB136" s="105"/>
      <c r="FC136" s="105"/>
      <c r="FD136" s="105"/>
      <c r="FE136" s="105"/>
      <c r="FF136" s="105"/>
      <c r="FG136" s="105"/>
      <c r="FH136" s="105"/>
      <c r="FI136" s="105"/>
      <c r="FJ136" s="105"/>
      <c r="FK136" s="105"/>
      <c r="FL136" s="105"/>
      <c r="FM136" s="105"/>
      <c r="FN136" s="105"/>
      <c r="FO136" s="105"/>
      <c r="FP136" s="105"/>
      <c r="FQ136" s="105"/>
      <c r="FR136" s="105"/>
      <c r="FS136" s="105"/>
      <c r="FT136" s="105"/>
      <c r="FU136" s="105"/>
      <c r="FV136" s="105"/>
      <c r="FW136" s="105"/>
      <c r="FX136" s="105"/>
      <c r="FY136" s="105"/>
      <c r="FZ136" s="105"/>
      <c r="GA136" s="105"/>
      <c r="GB136" s="105"/>
      <c r="GC136" s="105"/>
      <c r="GD136" s="105"/>
      <c r="GE136" s="105"/>
      <c r="GF136" s="105"/>
      <c r="GG136" s="105"/>
      <c r="GH136" s="105"/>
      <c r="GI136" s="105"/>
      <c r="GJ136" s="105"/>
      <c r="GK136" s="105"/>
      <c r="GL136" s="105"/>
      <c r="GM136" s="105"/>
      <c r="GN136" s="105"/>
      <c r="GO136" s="105"/>
      <c r="GP136" s="105"/>
      <c r="GQ136" s="105"/>
      <c r="GR136" s="105"/>
      <c r="GS136" s="105"/>
      <c r="GT136" s="105"/>
      <c r="GU136" s="105"/>
      <c r="GV136" s="105"/>
      <c r="GW136" s="105"/>
      <c r="GX136" s="105"/>
      <c r="GY136" s="105"/>
      <c r="GZ136" s="105"/>
      <c r="HA136" s="105"/>
      <c r="HB136" s="105"/>
      <c r="HC136" s="105"/>
      <c r="HD136" s="105"/>
      <c r="HE136" s="105"/>
      <c r="HF136" s="105"/>
      <c r="HG136" s="105"/>
      <c r="HH136" s="105"/>
      <c r="HI136" s="105"/>
      <c r="HJ136" s="105"/>
      <c r="HK136" s="105"/>
      <c r="HL136" s="105"/>
      <c r="HM136" s="105"/>
      <c r="HN136" s="105"/>
      <c r="HO136" s="105"/>
      <c r="HP136" s="105"/>
      <c r="HQ136" s="105"/>
      <c r="HR136" s="105"/>
      <c r="HS136" s="105"/>
      <c r="HT136" s="105"/>
      <c r="HU136" s="105"/>
      <c r="HV136" s="105"/>
      <c r="HW136" s="105"/>
      <c r="HX136" s="105"/>
      <c r="HY136" s="105"/>
      <c r="HZ136" s="105"/>
      <c r="IA136" s="105"/>
      <c r="IB136" s="105"/>
      <c r="IC136" s="105"/>
      <c r="ID136" s="105"/>
      <c r="IE136" s="105"/>
      <c r="IF136" s="105"/>
      <c r="IG136" s="105"/>
      <c r="IH136" s="105"/>
      <c r="II136" s="105"/>
      <c r="IJ136" s="105"/>
      <c r="IK136" s="105"/>
      <c r="IL136" s="105"/>
      <c r="IM136" s="105"/>
      <c r="IN136" s="105"/>
      <c r="IO136" s="105"/>
      <c r="IP136" s="105"/>
      <c r="IQ136" s="105"/>
      <c r="IR136" s="105"/>
      <c r="IS136" s="105"/>
      <c r="IT136" s="105"/>
      <c r="IU136" s="105"/>
      <c r="IV136" s="105"/>
    </row>
    <row r="137" spans="1:256" ht="15.5" x14ac:dyDescent="0.25">
      <c r="A137" s="306"/>
      <c r="B137" s="307"/>
      <c r="C137" s="308"/>
      <c r="D137" s="309"/>
      <c r="E137" s="303"/>
      <c r="F137" s="110"/>
      <c r="G137" s="303"/>
      <c r="H137" s="310"/>
      <c r="I137" s="303"/>
      <c r="J137" s="311"/>
      <c r="K137" s="306"/>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c r="CR137" s="105"/>
      <c r="CS137" s="105"/>
      <c r="CT137" s="105"/>
      <c r="CU137" s="105"/>
      <c r="CV137" s="105"/>
      <c r="CW137" s="105"/>
      <c r="CX137" s="105"/>
      <c r="CY137" s="105"/>
      <c r="CZ137" s="105"/>
      <c r="DA137" s="105"/>
      <c r="DB137" s="105"/>
      <c r="DC137" s="105"/>
      <c r="DD137" s="105"/>
      <c r="DE137" s="105"/>
      <c r="DF137" s="105"/>
      <c r="DG137" s="105"/>
      <c r="DH137" s="105"/>
      <c r="DI137" s="105"/>
      <c r="DJ137" s="105"/>
      <c r="DK137" s="105"/>
      <c r="DL137" s="105"/>
      <c r="DM137" s="105"/>
      <c r="DN137" s="105"/>
      <c r="DO137" s="105"/>
      <c r="DP137" s="105"/>
      <c r="DQ137" s="105"/>
      <c r="DR137" s="105"/>
      <c r="DS137" s="105"/>
      <c r="DT137" s="105"/>
      <c r="DU137" s="105"/>
      <c r="DV137" s="105"/>
      <c r="DW137" s="105"/>
      <c r="DX137" s="105"/>
      <c r="DY137" s="105"/>
      <c r="DZ137" s="105"/>
      <c r="EA137" s="105"/>
      <c r="EB137" s="105"/>
      <c r="EC137" s="105"/>
      <c r="ED137" s="105"/>
      <c r="EE137" s="105"/>
      <c r="EF137" s="105"/>
      <c r="EG137" s="105"/>
      <c r="EH137" s="105"/>
      <c r="EI137" s="105"/>
      <c r="EJ137" s="105"/>
      <c r="EK137" s="105"/>
      <c r="EL137" s="105"/>
      <c r="EM137" s="105"/>
      <c r="EN137" s="105"/>
      <c r="EO137" s="105"/>
      <c r="EP137" s="105"/>
      <c r="EQ137" s="105"/>
      <c r="ER137" s="105"/>
      <c r="ES137" s="105"/>
      <c r="ET137" s="105"/>
      <c r="EU137" s="105"/>
      <c r="EV137" s="105"/>
      <c r="EW137" s="105"/>
      <c r="EX137" s="105"/>
      <c r="EY137" s="105"/>
      <c r="EZ137" s="105"/>
      <c r="FA137" s="105"/>
      <c r="FB137" s="105"/>
      <c r="FC137" s="105"/>
      <c r="FD137" s="105"/>
      <c r="FE137" s="105"/>
      <c r="FF137" s="105"/>
      <c r="FG137" s="105"/>
      <c r="FH137" s="105"/>
      <c r="FI137" s="105"/>
      <c r="FJ137" s="105"/>
      <c r="FK137" s="105"/>
      <c r="FL137" s="105"/>
      <c r="FM137" s="105"/>
      <c r="FN137" s="105"/>
      <c r="FO137" s="105"/>
      <c r="FP137" s="105"/>
      <c r="FQ137" s="105"/>
      <c r="FR137" s="105"/>
      <c r="FS137" s="105"/>
      <c r="FT137" s="105"/>
      <c r="FU137" s="105"/>
      <c r="FV137" s="105"/>
      <c r="FW137" s="105"/>
      <c r="FX137" s="105"/>
      <c r="FY137" s="105"/>
      <c r="FZ137" s="105"/>
      <c r="GA137" s="105"/>
      <c r="GB137" s="105"/>
      <c r="GC137" s="105"/>
      <c r="GD137" s="105"/>
      <c r="GE137" s="105"/>
      <c r="GF137" s="105"/>
      <c r="GG137" s="105"/>
      <c r="GH137" s="105"/>
      <c r="GI137" s="105"/>
      <c r="GJ137" s="105"/>
      <c r="GK137" s="105"/>
      <c r="GL137" s="105"/>
      <c r="GM137" s="105"/>
      <c r="GN137" s="105"/>
      <c r="GO137" s="105"/>
      <c r="GP137" s="105"/>
      <c r="GQ137" s="105"/>
      <c r="GR137" s="105"/>
      <c r="GS137" s="105"/>
      <c r="GT137" s="105"/>
      <c r="GU137" s="105"/>
      <c r="GV137" s="105"/>
      <c r="GW137" s="105"/>
      <c r="GX137" s="105"/>
      <c r="GY137" s="105"/>
      <c r="GZ137" s="105"/>
      <c r="HA137" s="105"/>
      <c r="HB137" s="105"/>
      <c r="HC137" s="105"/>
      <c r="HD137" s="105"/>
      <c r="HE137" s="105"/>
      <c r="HF137" s="105"/>
      <c r="HG137" s="105"/>
      <c r="HH137" s="105"/>
      <c r="HI137" s="105"/>
      <c r="HJ137" s="105"/>
      <c r="HK137" s="105"/>
      <c r="HL137" s="105"/>
      <c r="HM137" s="105"/>
      <c r="HN137" s="105"/>
      <c r="HO137" s="105"/>
      <c r="HP137" s="105"/>
      <c r="HQ137" s="105"/>
      <c r="HR137" s="105"/>
      <c r="HS137" s="105"/>
      <c r="HT137" s="105"/>
      <c r="HU137" s="105"/>
      <c r="HV137" s="105"/>
      <c r="HW137" s="105"/>
      <c r="HX137" s="105"/>
      <c r="HY137" s="105"/>
      <c r="HZ137" s="105"/>
      <c r="IA137" s="105"/>
      <c r="IB137" s="105"/>
      <c r="IC137" s="105"/>
      <c r="ID137" s="105"/>
      <c r="IE137" s="105"/>
      <c r="IF137" s="105"/>
      <c r="IG137" s="105"/>
      <c r="IH137" s="105"/>
      <c r="II137" s="105"/>
      <c r="IJ137" s="105"/>
      <c r="IK137" s="105"/>
      <c r="IL137" s="105"/>
      <c r="IM137" s="105"/>
      <c r="IN137" s="105"/>
      <c r="IO137" s="105"/>
      <c r="IP137" s="105"/>
      <c r="IQ137" s="105"/>
      <c r="IR137" s="105"/>
      <c r="IS137" s="105"/>
      <c r="IT137" s="105"/>
      <c r="IU137" s="105"/>
      <c r="IV137" s="105"/>
    </row>
    <row r="138" spans="1:256" ht="15.5" x14ac:dyDescent="0.25">
      <c r="A138" s="306"/>
      <c r="B138" s="307"/>
      <c r="C138" s="308"/>
      <c r="D138" s="309"/>
      <c r="E138" s="303"/>
      <c r="F138" s="110"/>
      <c r="G138" s="303"/>
      <c r="H138" s="310"/>
      <c r="I138" s="303"/>
      <c r="J138" s="311"/>
      <c r="K138" s="306"/>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c r="BW138" s="105"/>
      <c r="BX138" s="105"/>
      <c r="BY138" s="105"/>
      <c r="BZ138" s="105"/>
      <c r="CA138" s="105"/>
      <c r="CB138" s="105"/>
      <c r="CC138" s="105"/>
      <c r="CD138" s="105"/>
      <c r="CE138" s="105"/>
      <c r="CF138" s="105"/>
      <c r="CG138" s="105"/>
      <c r="CH138" s="105"/>
      <c r="CI138" s="105"/>
      <c r="CJ138" s="105"/>
      <c r="CK138" s="105"/>
      <c r="CL138" s="105"/>
      <c r="CM138" s="105"/>
      <c r="CN138" s="105"/>
      <c r="CO138" s="105"/>
      <c r="CP138" s="105"/>
      <c r="CQ138" s="105"/>
      <c r="CR138" s="105"/>
      <c r="CS138" s="105"/>
      <c r="CT138" s="105"/>
      <c r="CU138" s="105"/>
      <c r="CV138" s="105"/>
      <c r="CW138" s="105"/>
      <c r="CX138" s="105"/>
      <c r="CY138" s="105"/>
      <c r="CZ138" s="105"/>
      <c r="DA138" s="105"/>
      <c r="DB138" s="105"/>
      <c r="DC138" s="105"/>
      <c r="DD138" s="105"/>
      <c r="DE138" s="105"/>
      <c r="DF138" s="105"/>
      <c r="DG138" s="105"/>
      <c r="DH138" s="105"/>
      <c r="DI138" s="105"/>
      <c r="DJ138" s="105"/>
      <c r="DK138" s="105"/>
      <c r="DL138" s="105"/>
      <c r="DM138" s="105"/>
      <c r="DN138" s="105"/>
      <c r="DO138" s="105"/>
      <c r="DP138" s="105"/>
      <c r="DQ138" s="105"/>
      <c r="DR138" s="105"/>
      <c r="DS138" s="105"/>
      <c r="DT138" s="105"/>
      <c r="DU138" s="105"/>
      <c r="DV138" s="105"/>
      <c r="DW138" s="105"/>
      <c r="DX138" s="105"/>
      <c r="DY138" s="105"/>
      <c r="DZ138" s="105"/>
      <c r="EA138" s="105"/>
      <c r="EB138" s="105"/>
      <c r="EC138" s="105"/>
      <c r="ED138" s="105"/>
      <c r="EE138" s="105"/>
      <c r="EF138" s="105"/>
      <c r="EG138" s="105"/>
      <c r="EH138" s="105"/>
      <c r="EI138" s="105"/>
      <c r="EJ138" s="105"/>
      <c r="EK138" s="105"/>
      <c r="EL138" s="105"/>
      <c r="EM138" s="105"/>
      <c r="EN138" s="105"/>
      <c r="EO138" s="105"/>
      <c r="EP138" s="105"/>
      <c r="EQ138" s="105"/>
      <c r="ER138" s="105"/>
      <c r="ES138" s="105"/>
      <c r="ET138" s="105"/>
      <c r="EU138" s="105"/>
      <c r="EV138" s="105"/>
      <c r="EW138" s="105"/>
      <c r="EX138" s="105"/>
      <c r="EY138" s="105"/>
      <c r="EZ138" s="105"/>
      <c r="FA138" s="105"/>
      <c r="FB138" s="105"/>
      <c r="FC138" s="105"/>
      <c r="FD138" s="105"/>
      <c r="FE138" s="105"/>
      <c r="FF138" s="105"/>
      <c r="FG138" s="105"/>
      <c r="FH138" s="105"/>
      <c r="FI138" s="105"/>
      <c r="FJ138" s="105"/>
      <c r="FK138" s="105"/>
      <c r="FL138" s="105"/>
      <c r="FM138" s="105"/>
      <c r="FN138" s="105"/>
      <c r="FO138" s="105"/>
      <c r="FP138" s="105"/>
      <c r="FQ138" s="105"/>
      <c r="FR138" s="105"/>
      <c r="FS138" s="105"/>
      <c r="FT138" s="105"/>
      <c r="FU138" s="105"/>
      <c r="FV138" s="105"/>
      <c r="FW138" s="105"/>
      <c r="FX138" s="105"/>
      <c r="FY138" s="105"/>
      <c r="FZ138" s="105"/>
      <c r="GA138" s="105"/>
      <c r="GB138" s="105"/>
      <c r="GC138" s="105"/>
      <c r="GD138" s="105"/>
      <c r="GE138" s="105"/>
      <c r="GF138" s="105"/>
      <c r="GG138" s="105"/>
      <c r="GH138" s="105"/>
      <c r="GI138" s="105"/>
      <c r="GJ138" s="105"/>
      <c r="GK138" s="105"/>
      <c r="GL138" s="105"/>
      <c r="GM138" s="105"/>
      <c r="GN138" s="105"/>
      <c r="GO138" s="105"/>
      <c r="GP138" s="105"/>
      <c r="GQ138" s="105"/>
      <c r="GR138" s="105"/>
      <c r="GS138" s="105"/>
      <c r="GT138" s="105"/>
      <c r="GU138" s="105"/>
      <c r="GV138" s="105"/>
      <c r="GW138" s="105"/>
      <c r="GX138" s="105"/>
      <c r="GY138" s="105"/>
      <c r="GZ138" s="105"/>
      <c r="HA138" s="105"/>
      <c r="HB138" s="105"/>
      <c r="HC138" s="105"/>
      <c r="HD138" s="105"/>
      <c r="HE138" s="105"/>
      <c r="HF138" s="105"/>
      <c r="HG138" s="105"/>
      <c r="HH138" s="105"/>
      <c r="HI138" s="105"/>
      <c r="HJ138" s="105"/>
      <c r="HK138" s="105"/>
      <c r="HL138" s="105"/>
      <c r="HM138" s="105"/>
      <c r="HN138" s="105"/>
      <c r="HO138" s="105"/>
      <c r="HP138" s="105"/>
      <c r="HQ138" s="105"/>
      <c r="HR138" s="105"/>
      <c r="HS138" s="105"/>
      <c r="HT138" s="105"/>
      <c r="HU138" s="105"/>
      <c r="HV138" s="105"/>
      <c r="HW138" s="105"/>
      <c r="HX138" s="105"/>
      <c r="HY138" s="105"/>
      <c r="HZ138" s="105"/>
      <c r="IA138" s="105"/>
      <c r="IB138" s="105"/>
      <c r="IC138" s="105"/>
      <c r="ID138" s="105"/>
      <c r="IE138" s="105"/>
      <c r="IF138" s="105"/>
      <c r="IG138" s="105"/>
      <c r="IH138" s="105"/>
      <c r="II138" s="105"/>
      <c r="IJ138" s="105"/>
      <c r="IK138" s="105"/>
      <c r="IL138" s="105"/>
      <c r="IM138" s="105"/>
      <c r="IN138" s="105"/>
      <c r="IO138" s="105"/>
      <c r="IP138" s="105"/>
      <c r="IQ138" s="105"/>
      <c r="IR138" s="105"/>
      <c r="IS138" s="105"/>
      <c r="IT138" s="105"/>
      <c r="IU138" s="105"/>
      <c r="IV138" s="105"/>
    </row>
    <row r="139" spans="1:256" ht="15.5" x14ac:dyDescent="0.25">
      <c r="A139" s="306"/>
      <c r="B139" s="307"/>
      <c r="C139" s="308"/>
      <c r="D139" s="309"/>
      <c r="E139" s="303"/>
      <c r="F139" s="110"/>
      <c r="G139" s="303"/>
      <c r="H139" s="310"/>
      <c r="I139" s="303"/>
      <c r="J139" s="311"/>
      <c r="K139" s="306"/>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c r="BI139" s="105"/>
      <c r="BJ139" s="105"/>
      <c r="BK139" s="105"/>
      <c r="BL139" s="105"/>
      <c r="BM139" s="105"/>
      <c r="BN139" s="105"/>
      <c r="BO139" s="105"/>
      <c r="BP139" s="105"/>
      <c r="BQ139" s="105"/>
      <c r="BR139" s="105"/>
      <c r="BS139" s="105"/>
      <c r="BT139" s="105"/>
      <c r="BU139" s="105"/>
      <c r="BV139" s="105"/>
      <c r="BW139" s="105"/>
      <c r="BX139" s="105"/>
      <c r="BY139" s="105"/>
      <c r="BZ139" s="105"/>
      <c r="CA139" s="105"/>
      <c r="CB139" s="105"/>
      <c r="CC139" s="105"/>
      <c r="CD139" s="105"/>
      <c r="CE139" s="105"/>
      <c r="CF139" s="105"/>
      <c r="CG139" s="105"/>
      <c r="CH139" s="105"/>
      <c r="CI139" s="105"/>
      <c r="CJ139" s="105"/>
      <c r="CK139" s="105"/>
      <c r="CL139" s="105"/>
      <c r="CM139" s="105"/>
      <c r="CN139" s="105"/>
      <c r="CO139" s="105"/>
      <c r="CP139" s="105"/>
      <c r="CQ139" s="105"/>
      <c r="CR139" s="105"/>
      <c r="CS139" s="105"/>
      <c r="CT139" s="105"/>
      <c r="CU139" s="105"/>
      <c r="CV139" s="105"/>
      <c r="CW139" s="105"/>
      <c r="CX139" s="105"/>
      <c r="CY139" s="105"/>
      <c r="CZ139" s="105"/>
      <c r="DA139" s="105"/>
      <c r="DB139" s="105"/>
      <c r="DC139" s="105"/>
      <c r="DD139" s="105"/>
      <c r="DE139" s="105"/>
      <c r="DF139" s="105"/>
      <c r="DG139" s="105"/>
      <c r="DH139" s="105"/>
      <c r="DI139" s="105"/>
      <c r="DJ139" s="105"/>
      <c r="DK139" s="105"/>
      <c r="DL139" s="105"/>
      <c r="DM139" s="105"/>
      <c r="DN139" s="105"/>
      <c r="DO139" s="105"/>
      <c r="DP139" s="105"/>
      <c r="DQ139" s="105"/>
      <c r="DR139" s="105"/>
      <c r="DS139" s="105"/>
      <c r="DT139" s="105"/>
      <c r="DU139" s="105"/>
      <c r="DV139" s="105"/>
      <c r="DW139" s="105"/>
      <c r="DX139" s="105"/>
      <c r="DY139" s="105"/>
      <c r="DZ139" s="105"/>
      <c r="EA139" s="105"/>
      <c r="EB139" s="105"/>
      <c r="EC139" s="105"/>
      <c r="ED139" s="105"/>
      <c r="EE139" s="105"/>
      <c r="EF139" s="105"/>
      <c r="EG139" s="105"/>
      <c r="EH139" s="105"/>
      <c r="EI139" s="105"/>
      <c r="EJ139" s="105"/>
      <c r="EK139" s="105"/>
      <c r="EL139" s="105"/>
      <c r="EM139" s="105"/>
      <c r="EN139" s="105"/>
      <c r="EO139" s="105"/>
      <c r="EP139" s="105"/>
      <c r="EQ139" s="105"/>
      <c r="ER139" s="105"/>
      <c r="ES139" s="105"/>
      <c r="ET139" s="105"/>
      <c r="EU139" s="105"/>
      <c r="EV139" s="105"/>
      <c r="EW139" s="105"/>
      <c r="EX139" s="105"/>
      <c r="EY139" s="105"/>
      <c r="EZ139" s="105"/>
      <c r="FA139" s="105"/>
      <c r="FB139" s="105"/>
      <c r="FC139" s="105"/>
      <c r="FD139" s="105"/>
      <c r="FE139" s="105"/>
      <c r="FF139" s="105"/>
      <c r="FG139" s="105"/>
      <c r="FH139" s="105"/>
      <c r="FI139" s="105"/>
      <c r="FJ139" s="105"/>
      <c r="FK139" s="105"/>
      <c r="FL139" s="105"/>
      <c r="FM139" s="105"/>
      <c r="FN139" s="105"/>
      <c r="FO139" s="105"/>
      <c r="FP139" s="105"/>
      <c r="FQ139" s="105"/>
      <c r="FR139" s="105"/>
      <c r="FS139" s="105"/>
      <c r="FT139" s="105"/>
      <c r="FU139" s="105"/>
      <c r="FV139" s="105"/>
      <c r="FW139" s="105"/>
      <c r="FX139" s="105"/>
      <c r="FY139" s="105"/>
      <c r="FZ139" s="105"/>
      <c r="GA139" s="105"/>
      <c r="GB139" s="105"/>
      <c r="GC139" s="105"/>
      <c r="GD139" s="105"/>
      <c r="GE139" s="105"/>
      <c r="GF139" s="105"/>
      <c r="GG139" s="105"/>
      <c r="GH139" s="105"/>
      <c r="GI139" s="105"/>
      <c r="GJ139" s="105"/>
      <c r="GK139" s="105"/>
      <c r="GL139" s="105"/>
      <c r="GM139" s="105"/>
      <c r="GN139" s="105"/>
      <c r="GO139" s="105"/>
      <c r="GP139" s="105"/>
      <c r="GQ139" s="105"/>
      <c r="GR139" s="105"/>
      <c r="GS139" s="105"/>
      <c r="GT139" s="105"/>
      <c r="GU139" s="105"/>
      <c r="GV139" s="105"/>
      <c r="GW139" s="105"/>
      <c r="GX139" s="105"/>
      <c r="GY139" s="105"/>
      <c r="GZ139" s="105"/>
      <c r="HA139" s="105"/>
      <c r="HB139" s="105"/>
      <c r="HC139" s="105"/>
      <c r="HD139" s="105"/>
      <c r="HE139" s="105"/>
      <c r="HF139" s="105"/>
      <c r="HG139" s="105"/>
      <c r="HH139" s="105"/>
      <c r="HI139" s="105"/>
      <c r="HJ139" s="105"/>
      <c r="HK139" s="105"/>
      <c r="HL139" s="105"/>
      <c r="HM139" s="105"/>
      <c r="HN139" s="105"/>
      <c r="HO139" s="105"/>
      <c r="HP139" s="105"/>
      <c r="HQ139" s="105"/>
      <c r="HR139" s="105"/>
      <c r="HS139" s="105"/>
      <c r="HT139" s="105"/>
      <c r="HU139" s="105"/>
      <c r="HV139" s="105"/>
      <c r="HW139" s="105"/>
      <c r="HX139" s="105"/>
      <c r="HY139" s="105"/>
      <c r="HZ139" s="105"/>
      <c r="IA139" s="105"/>
      <c r="IB139" s="105"/>
      <c r="IC139" s="105"/>
      <c r="ID139" s="105"/>
      <c r="IE139" s="105"/>
      <c r="IF139" s="105"/>
      <c r="IG139" s="105"/>
      <c r="IH139" s="105"/>
      <c r="II139" s="105"/>
      <c r="IJ139" s="105"/>
      <c r="IK139" s="105"/>
      <c r="IL139" s="105"/>
      <c r="IM139" s="105"/>
      <c r="IN139" s="105"/>
      <c r="IO139" s="105"/>
      <c r="IP139" s="105"/>
      <c r="IQ139" s="105"/>
      <c r="IR139" s="105"/>
      <c r="IS139" s="105"/>
      <c r="IT139" s="105"/>
      <c r="IU139" s="105"/>
      <c r="IV139" s="105"/>
    </row>
    <row r="140" spans="1:256" ht="15.5" x14ac:dyDescent="0.25">
      <c r="A140" s="306"/>
      <c r="B140" s="307"/>
      <c r="C140" s="308"/>
      <c r="D140" s="309"/>
      <c r="E140" s="303"/>
      <c r="F140" s="110"/>
      <c r="G140" s="303"/>
      <c r="H140" s="310"/>
      <c r="I140" s="303"/>
      <c r="J140" s="311"/>
      <c r="K140" s="306"/>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05"/>
      <c r="BS140" s="105"/>
      <c r="BT140" s="105"/>
      <c r="BU140" s="105"/>
      <c r="BV140" s="105"/>
      <c r="BW140" s="105"/>
      <c r="BX140" s="105"/>
      <c r="BY140" s="105"/>
      <c r="BZ140" s="105"/>
      <c r="CA140" s="105"/>
      <c r="CB140" s="105"/>
      <c r="CC140" s="105"/>
      <c r="CD140" s="105"/>
      <c r="CE140" s="105"/>
      <c r="CF140" s="105"/>
      <c r="CG140" s="105"/>
      <c r="CH140" s="105"/>
      <c r="CI140" s="105"/>
      <c r="CJ140" s="105"/>
      <c r="CK140" s="105"/>
      <c r="CL140" s="105"/>
      <c r="CM140" s="105"/>
      <c r="CN140" s="105"/>
      <c r="CO140" s="105"/>
      <c r="CP140" s="105"/>
      <c r="CQ140" s="105"/>
      <c r="CR140" s="105"/>
      <c r="CS140" s="105"/>
      <c r="CT140" s="105"/>
      <c r="CU140" s="105"/>
      <c r="CV140" s="105"/>
      <c r="CW140" s="105"/>
      <c r="CX140" s="105"/>
      <c r="CY140" s="105"/>
      <c r="CZ140" s="105"/>
      <c r="DA140" s="105"/>
      <c r="DB140" s="105"/>
      <c r="DC140" s="105"/>
      <c r="DD140" s="105"/>
      <c r="DE140" s="105"/>
      <c r="DF140" s="105"/>
      <c r="DG140" s="105"/>
      <c r="DH140" s="105"/>
      <c r="DI140" s="105"/>
      <c r="DJ140" s="105"/>
      <c r="DK140" s="105"/>
      <c r="DL140" s="105"/>
      <c r="DM140" s="105"/>
      <c r="DN140" s="105"/>
      <c r="DO140" s="105"/>
      <c r="DP140" s="105"/>
      <c r="DQ140" s="105"/>
      <c r="DR140" s="105"/>
      <c r="DS140" s="105"/>
      <c r="DT140" s="105"/>
      <c r="DU140" s="105"/>
      <c r="DV140" s="105"/>
      <c r="DW140" s="105"/>
      <c r="DX140" s="105"/>
      <c r="DY140" s="105"/>
      <c r="DZ140" s="105"/>
      <c r="EA140" s="105"/>
      <c r="EB140" s="105"/>
      <c r="EC140" s="105"/>
      <c r="ED140" s="105"/>
      <c r="EE140" s="105"/>
      <c r="EF140" s="105"/>
      <c r="EG140" s="105"/>
      <c r="EH140" s="105"/>
      <c r="EI140" s="105"/>
      <c r="EJ140" s="105"/>
      <c r="EK140" s="105"/>
      <c r="EL140" s="105"/>
      <c r="EM140" s="105"/>
      <c r="EN140" s="105"/>
      <c r="EO140" s="105"/>
      <c r="EP140" s="105"/>
      <c r="EQ140" s="105"/>
      <c r="ER140" s="105"/>
      <c r="ES140" s="105"/>
      <c r="ET140" s="105"/>
      <c r="EU140" s="105"/>
      <c r="EV140" s="105"/>
      <c r="EW140" s="105"/>
      <c r="EX140" s="105"/>
      <c r="EY140" s="105"/>
      <c r="EZ140" s="105"/>
      <c r="FA140" s="105"/>
      <c r="FB140" s="105"/>
      <c r="FC140" s="105"/>
      <c r="FD140" s="105"/>
      <c r="FE140" s="105"/>
      <c r="FF140" s="105"/>
      <c r="FG140" s="105"/>
      <c r="FH140" s="105"/>
      <c r="FI140" s="105"/>
      <c r="FJ140" s="105"/>
      <c r="FK140" s="105"/>
      <c r="FL140" s="105"/>
      <c r="FM140" s="105"/>
      <c r="FN140" s="105"/>
      <c r="FO140" s="105"/>
      <c r="FP140" s="105"/>
      <c r="FQ140" s="105"/>
      <c r="FR140" s="105"/>
      <c r="FS140" s="105"/>
      <c r="FT140" s="105"/>
      <c r="FU140" s="105"/>
      <c r="FV140" s="105"/>
      <c r="FW140" s="105"/>
      <c r="FX140" s="105"/>
      <c r="FY140" s="105"/>
      <c r="FZ140" s="105"/>
      <c r="GA140" s="105"/>
      <c r="GB140" s="105"/>
      <c r="GC140" s="105"/>
      <c r="GD140" s="105"/>
      <c r="GE140" s="105"/>
      <c r="GF140" s="105"/>
      <c r="GG140" s="105"/>
      <c r="GH140" s="105"/>
      <c r="GI140" s="105"/>
      <c r="GJ140" s="105"/>
      <c r="GK140" s="105"/>
      <c r="GL140" s="105"/>
      <c r="GM140" s="105"/>
      <c r="GN140" s="105"/>
      <c r="GO140" s="105"/>
      <c r="GP140" s="105"/>
      <c r="GQ140" s="105"/>
      <c r="GR140" s="105"/>
      <c r="GS140" s="105"/>
      <c r="GT140" s="105"/>
      <c r="GU140" s="105"/>
      <c r="GV140" s="105"/>
      <c r="GW140" s="105"/>
      <c r="GX140" s="105"/>
      <c r="GY140" s="105"/>
      <c r="GZ140" s="105"/>
      <c r="HA140" s="105"/>
      <c r="HB140" s="105"/>
      <c r="HC140" s="105"/>
      <c r="HD140" s="105"/>
      <c r="HE140" s="105"/>
      <c r="HF140" s="105"/>
      <c r="HG140" s="105"/>
      <c r="HH140" s="105"/>
      <c r="HI140" s="105"/>
      <c r="HJ140" s="105"/>
      <c r="HK140" s="105"/>
      <c r="HL140" s="105"/>
      <c r="HM140" s="105"/>
      <c r="HN140" s="105"/>
      <c r="HO140" s="105"/>
      <c r="HP140" s="105"/>
      <c r="HQ140" s="105"/>
      <c r="HR140" s="105"/>
      <c r="HS140" s="105"/>
      <c r="HT140" s="105"/>
      <c r="HU140" s="105"/>
      <c r="HV140" s="105"/>
      <c r="HW140" s="105"/>
      <c r="HX140" s="105"/>
      <c r="HY140" s="105"/>
      <c r="HZ140" s="105"/>
      <c r="IA140" s="105"/>
      <c r="IB140" s="105"/>
      <c r="IC140" s="105"/>
      <c r="ID140" s="105"/>
      <c r="IE140" s="105"/>
      <c r="IF140" s="105"/>
      <c r="IG140" s="105"/>
      <c r="IH140" s="105"/>
      <c r="II140" s="105"/>
      <c r="IJ140" s="105"/>
      <c r="IK140" s="105"/>
      <c r="IL140" s="105"/>
      <c r="IM140" s="105"/>
      <c r="IN140" s="105"/>
      <c r="IO140" s="105"/>
      <c r="IP140" s="105"/>
      <c r="IQ140" s="105"/>
      <c r="IR140" s="105"/>
      <c r="IS140" s="105"/>
      <c r="IT140" s="105"/>
      <c r="IU140" s="105"/>
      <c r="IV140" s="105"/>
    </row>
    <row r="141" spans="1:256" ht="15.5" x14ac:dyDescent="0.25">
      <c r="A141" s="306"/>
      <c r="B141" s="307"/>
      <c r="C141" s="308"/>
      <c r="D141" s="309"/>
      <c r="E141" s="303"/>
      <c r="F141" s="110"/>
      <c r="G141" s="303"/>
      <c r="H141" s="310"/>
      <c r="I141" s="303"/>
      <c r="J141" s="311"/>
      <c r="K141" s="306"/>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c r="CS141" s="105"/>
      <c r="CT141" s="105"/>
      <c r="CU141" s="105"/>
      <c r="CV141" s="105"/>
      <c r="CW141" s="105"/>
      <c r="CX141" s="105"/>
      <c r="CY141" s="105"/>
      <c r="CZ141" s="105"/>
      <c r="DA141" s="105"/>
      <c r="DB141" s="105"/>
      <c r="DC141" s="105"/>
      <c r="DD141" s="105"/>
      <c r="DE141" s="105"/>
      <c r="DF141" s="105"/>
      <c r="DG141" s="105"/>
      <c r="DH141" s="105"/>
      <c r="DI141" s="105"/>
      <c r="DJ141" s="105"/>
      <c r="DK141" s="105"/>
      <c r="DL141" s="105"/>
      <c r="DM141" s="105"/>
      <c r="DN141" s="105"/>
      <c r="DO141" s="105"/>
      <c r="DP141" s="105"/>
      <c r="DQ141" s="105"/>
      <c r="DR141" s="105"/>
      <c r="DS141" s="105"/>
      <c r="DT141" s="105"/>
      <c r="DU141" s="105"/>
      <c r="DV141" s="105"/>
      <c r="DW141" s="105"/>
      <c r="DX141" s="105"/>
      <c r="DY141" s="105"/>
      <c r="DZ141" s="105"/>
      <c r="EA141" s="105"/>
      <c r="EB141" s="105"/>
      <c r="EC141" s="105"/>
      <c r="ED141" s="105"/>
      <c r="EE141" s="105"/>
      <c r="EF141" s="105"/>
      <c r="EG141" s="105"/>
      <c r="EH141" s="105"/>
      <c r="EI141" s="105"/>
      <c r="EJ141" s="105"/>
      <c r="EK141" s="105"/>
      <c r="EL141" s="105"/>
      <c r="EM141" s="105"/>
      <c r="EN141" s="105"/>
      <c r="EO141" s="105"/>
      <c r="EP141" s="105"/>
      <c r="EQ141" s="105"/>
      <c r="ER141" s="105"/>
      <c r="ES141" s="105"/>
      <c r="ET141" s="105"/>
      <c r="EU141" s="105"/>
      <c r="EV141" s="105"/>
      <c r="EW141" s="105"/>
      <c r="EX141" s="105"/>
      <c r="EY141" s="105"/>
      <c r="EZ141" s="105"/>
      <c r="FA141" s="105"/>
      <c r="FB141" s="105"/>
      <c r="FC141" s="105"/>
      <c r="FD141" s="105"/>
      <c r="FE141" s="105"/>
      <c r="FF141" s="105"/>
      <c r="FG141" s="105"/>
      <c r="FH141" s="105"/>
      <c r="FI141" s="105"/>
      <c r="FJ141" s="105"/>
      <c r="FK141" s="105"/>
      <c r="FL141" s="105"/>
      <c r="FM141" s="105"/>
      <c r="FN141" s="105"/>
      <c r="FO141" s="105"/>
      <c r="FP141" s="105"/>
      <c r="FQ141" s="105"/>
      <c r="FR141" s="105"/>
      <c r="FS141" s="105"/>
      <c r="FT141" s="105"/>
      <c r="FU141" s="105"/>
      <c r="FV141" s="105"/>
      <c r="FW141" s="105"/>
      <c r="FX141" s="105"/>
      <c r="FY141" s="105"/>
      <c r="FZ141" s="105"/>
      <c r="GA141" s="105"/>
      <c r="GB141" s="105"/>
      <c r="GC141" s="105"/>
      <c r="GD141" s="105"/>
      <c r="GE141" s="105"/>
      <c r="GF141" s="105"/>
      <c r="GG141" s="105"/>
      <c r="GH141" s="105"/>
      <c r="GI141" s="105"/>
      <c r="GJ141" s="105"/>
      <c r="GK141" s="105"/>
      <c r="GL141" s="105"/>
      <c r="GM141" s="105"/>
      <c r="GN141" s="105"/>
      <c r="GO141" s="105"/>
      <c r="GP141" s="105"/>
      <c r="GQ141" s="105"/>
      <c r="GR141" s="105"/>
      <c r="GS141" s="105"/>
      <c r="GT141" s="105"/>
      <c r="GU141" s="105"/>
      <c r="GV141" s="105"/>
      <c r="GW141" s="105"/>
      <c r="GX141" s="105"/>
      <c r="GY141" s="105"/>
      <c r="GZ141" s="105"/>
      <c r="HA141" s="105"/>
      <c r="HB141" s="105"/>
      <c r="HC141" s="105"/>
      <c r="HD141" s="105"/>
      <c r="HE141" s="105"/>
      <c r="HF141" s="105"/>
      <c r="HG141" s="105"/>
      <c r="HH141" s="105"/>
      <c r="HI141" s="105"/>
      <c r="HJ141" s="105"/>
      <c r="HK141" s="105"/>
      <c r="HL141" s="105"/>
      <c r="HM141" s="105"/>
      <c r="HN141" s="105"/>
      <c r="HO141" s="105"/>
      <c r="HP141" s="105"/>
      <c r="HQ141" s="105"/>
      <c r="HR141" s="105"/>
      <c r="HS141" s="105"/>
      <c r="HT141" s="105"/>
      <c r="HU141" s="105"/>
      <c r="HV141" s="105"/>
      <c r="HW141" s="105"/>
      <c r="HX141" s="105"/>
      <c r="HY141" s="105"/>
      <c r="HZ141" s="105"/>
      <c r="IA141" s="105"/>
      <c r="IB141" s="105"/>
      <c r="IC141" s="105"/>
      <c r="ID141" s="105"/>
      <c r="IE141" s="105"/>
      <c r="IF141" s="105"/>
      <c r="IG141" s="105"/>
      <c r="IH141" s="105"/>
      <c r="II141" s="105"/>
      <c r="IJ141" s="105"/>
      <c r="IK141" s="105"/>
      <c r="IL141" s="105"/>
      <c r="IM141" s="105"/>
      <c r="IN141" s="105"/>
      <c r="IO141" s="105"/>
      <c r="IP141" s="105"/>
      <c r="IQ141" s="105"/>
      <c r="IR141" s="105"/>
      <c r="IS141" s="105"/>
      <c r="IT141" s="105"/>
      <c r="IU141" s="105"/>
      <c r="IV141" s="105"/>
    </row>
    <row r="142" spans="1:256" ht="15.5" x14ac:dyDescent="0.25">
      <c r="A142" s="306"/>
      <c r="B142" s="307"/>
      <c r="C142" s="308"/>
      <c r="D142" s="309"/>
      <c r="E142" s="303"/>
      <c r="F142" s="110"/>
      <c r="G142" s="303"/>
      <c r="H142" s="310"/>
      <c r="I142" s="303"/>
      <c r="J142" s="311"/>
      <c r="K142" s="306"/>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c r="BW142" s="105"/>
      <c r="BX142" s="105"/>
      <c r="BY142" s="105"/>
      <c r="BZ142" s="105"/>
      <c r="CA142" s="105"/>
      <c r="CB142" s="105"/>
      <c r="CC142" s="105"/>
      <c r="CD142" s="105"/>
      <c r="CE142" s="105"/>
      <c r="CF142" s="105"/>
      <c r="CG142" s="105"/>
      <c r="CH142" s="105"/>
      <c r="CI142" s="105"/>
      <c r="CJ142" s="105"/>
      <c r="CK142" s="105"/>
      <c r="CL142" s="105"/>
      <c r="CM142" s="105"/>
      <c r="CN142" s="105"/>
      <c r="CO142" s="105"/>
      <c r="CP142" s="105"/>
      <c r="CQ142" s="105"/>
      <c r="CR142" s="105"/>
      <c r="CS142" s="105"/>
      <c r="CT142" s="105"/>
      <c r="CU142" s="105"/>
      <c r="CV142" s="105"/>
      <c r="CW142" s="105"/>
      <c r="CX142" s="105"/>
      <c r="CY142" s="105"/>
      <c r="CZ142" s="105"/>
      <c r="DA142" s="105"/>
      <c r="DB142" s="105"/>
      <c r="DC142" s="105"/>
      <c r="DD142" s="105"/>
      <c r="DE142" s="105"/>
      <c r="DF142" s="105"/>
      <c r="DG142" s="105"/>
      <c r="DH142" s="105"/>
      <c r="DI142" s="105"/>
      <c r="DJ142" s="105"/>
      <c r="DK142" s="105"/>
      <c r="DL142" s="105"/>
      <c r="DM142" s="105"/>
      <c r="DN142" s="105"/>
      <c r="DO142" s="105"/>
      <c r="DP142" s="105"/>
      <c r="DQ142" s="105"/>
      <c r="DR142" s="105"/>
      <c r="DS142" s="105"/>
      <c r="DT142" s="105"/>
      <c r="DU142" s="105"/>
      <c r="DV142" s="105"/>
      <c r="DW142" s="105"/>
      <c r="DX142" s="105"/>
      <c r="DY142" s="105"/>
      <c r="DZ142" s="105"/>
      <c r="EA142" s="105"/>
      <c r="EB142" s="105"/>
      <c r="EC142" s="105"/>
      <c r="ED142" s="105"/>
      <c r="EE142" s="105"/>
      <c r="EF142" s="105"/>
      <c r="EG142" s="105"/>
      <c r="EH142" s="105"/>
      <c r="EI142" s="105"/>
      <c r="EJ142" s="105"/>
      <c r="EK142" s="105"/>
      <c r="EL142" s="105"/>
      <c r="EM142" s="105"/>
      <c r="EN142" s="105"/>
      <c r="EO142" s="105"/>
      <c r="EP142" s="105"/>
      <c r="EQ142" s="105"/>
      <c r="ER142" s="105"/>
      <c r="ES142" s="105"/>
      <c r="ET142" s="105"/>
      <c r="EU142" s="105"/>
      <c r="EV142" s="105"/>
      <c r="EW142" s="105"/>
      <c r="EX142" s="105"/>
      <c r="EY142" s="105"/>
      <c r="EZ142" s="105"/>
      <c r="FA142" s="105"/>
      <c r="FB142" s="105"/>
      <c r="FC142" s="105"/>
      <c r="FD142" s="105"/>
      <c r="FE142" s="105"/>
      <c r="FF142" s="105"/>
      <c r="FG142" s="105"/>
      <c r="FH142" s="105"/>
      <c r="FI142" s="105"/>
      <c r="FJ142" s="105"/>
      <c r="FK142" s="105"/>
      <c r="FL142" s="105"/>
      <c r="FM142" s="105"/>
      <c r="FN142" s="105"/>
      <c r="FO142" s="105"/>
      <c r="FP142" s="105"/>
      <c r="FQ142" s="105"/>
      <c r="FR142" s="105"/>
      <c r="FS142" s="105"/>
      <c r="FT142" s="105"/>
      <c r="FU142" s="105"/>
      <c r="FV142" s="105"/>
      <c r="FW142" s="105"/>
      <c r="FX142" s="105"/>
      <c r="FY142" s="105"/>
      <c r="FZ142" s="105"/>
      <c r="GA142" s="105"/>
      <c r="GB142" s="105"/>
      <c r="GC142" s="105"/>
      <c r="GD142" s="105"/>
      <c r="GE142" s="105"/>
      <c r="GF142" s="105"/>
      <c r="GG142" s="105"/>
      <c r="GH142" s="105"/>
      <c r="GI142" s="105"/>
      <c r="GJ142" s="105"/>
      <c r="GK142" s="105"/>
      <c r="GL142" s="105"/>
      <c r="GM142" s="105"/>
      <c r="GN142" s="105"/>
      <c r="GO142" s="105"/>
      <c r="GP142" s="105"/>
      <c r="GQ142" s="105"/>
      <c r="GR142" s="105"/>
      <c r="GS142" s="105"/>
      <c r="GT142" s="105"/>
      <c r="GU142" s="105"/>
      <c r="GV142" s="105"/>
      <c r="GW142" s="105"/>
      <c r="GX142" s="105"/>
      <c r="GY142" s="105"/>
      <c r="GZ142" s="105"/>
      <c r="HA142" s="105"/>
      <c r="HB142" s="105"/>
      <c r="HC142" s="105"/>
      <c r="HD142" s="105"/>
      <c r="HE142" s="105"/>
      <c r="HF142" s="105"/>
      <c r="HG142" s="105"/>
      <c r="HH142" s="105"/>
      <c r="HI142" s="105"/>
      <c r="HJ142" s="105"/>
      <c r="HK142" s="105"/>
      <c r="HL142" s="105"/>
      <c r="HM142" s="105"/>
      <c r="HN142" s="105"/>
      <c r="HO142" s="105"/>
      <c r="HP142" s="105"/>
      <c r="HQ142" s="105"/>
      <c r="HR142" s="105"/>
      <c r="HS142" s="105"/>
      <c r="HT142" s="105"/>
      <c r="HU142" s="105"/>
      <c r="HV142" s="105"/>
      <c r="HW142" s="105"/>
      <c r="HX142" s="105"/>
      <c r="HY142" s="105"/>
      <c r="HZ142" s="105"/>
      <c r="IA142" s="105"/>
      <c r="IB142" s="105"/>
      <c r="IC142" s="105"/>
      <c r="ID142" s="105"/>
      <c r="IE142" s="105"/>
      <c r="IF142" s="105"/>
      <c r="IG142" s="105"/>
      <c r="IH142" s="105"/>
      <c r="II142" s="105"/>
      <c r="IJ142" s="105"/>
      <c r="IK142" s="105"/>
      <c r="IL142" s="105"/>
      <c r="IM142" s="105"/>
      <c r="IN142" s="105"/>
      <c r="IO142" s="105"/>
      <c r="IP142" s="105"/>
      <c r="IQ142" s="105"/>
      <c r="IR142" s="105"/>
      <c r="IS142" s="105"/>
      <c r="IT142" s="105"/>
      <c r="IU142" s="105"/>
      <c r="IV142" s="105"/>
    </row>
    <row r="143" spans="1:256" ht="15.5" x14ac:dyDescent="0.25">
      <c r="A143" s="306"/>
      <c r="B143" s="307"/>
      <c r="C143" s="308"/>
      <c r="D143" s="309"/>
      <c r="E143" s="303"/>
      <c r="F143" s="110"/>
      <c r="G143" s="303"/>
      <c r="H143" s="310"/>
      <c r="I143" s="303"/>
      <c r="J143" s="311"/>
      <c r="K143" s="306"/>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c r="BU143" s="105"/>
      <c r="BV143" s="105"/>
      <c r="BW143" s="105"/>
      <c r="BX143" s="105"/>
      <c r="BY143" s="105"/>
      <c r="BZ143" s="105"/>
      <c r="CA143" s="105"/>
      <c r="CB143" s="105"/>
      <c r="CC143" s="105"/>
      <c r="CD143" s="105"/>
      <c r="CE143" s="105"/>
      <c r="CF143" s="105"/>
      <c r="CG143" s="105"/>
      <c r="CH143" s="105"/>
      <c r="CI143" s="105"/>
      <c r="CJ143" s="105"/>
      <c r="CK143" s="105"/>
      <c r="CL143" s="105"/>
      <c r="CM143" s="105"/>
      <c r="CN143" s="105"/>
      <c r="CO143" s="105"/>
      <c r="CP143" s="105"/>
      <c r="CQ143" s="105"/>
      <c r="CR143" s="105"/>
      <c r="CS143" s="105"/>
      <c r="CT143" s="105"/>
      <c r="CU143" s="105"/>
      <c r="CV143" s="105"/>
      <c r="CW143" s="105"/>
      <c r="CX143" s="105"/>
      <c r="CY143" s="105"/>
      <c r="CZ143" s="105"/>
      <c r="DA143" s="105"/>
      <c r="DB143" s="105"/>
      <c r="DC143" s="105"/>
      <c r="DD143" s="105"/>
      <c r="DE143" s="105"/>
      <c r="DF143" s="105"/>
      <c r="DG143" s="105"/>
      <c r="DH143" s="105"/>
      <c r="DI143" s="105"/>
      <c r="DJ143" s="105"/>
      <c r="DK143" s="105"/>
      <c r="DL143" s="105"/>
      <c r="DM143" s="105"/>
      <c r="DN143" s="105"/>
      <c r="DO143" s="105"/>
      <c r="DP143" s="105"/>
      <c r="DQ143" s="105"/>
      <c r="DR143" s="105"/>
      <c r="DS143" s="105"/>
      <c r="DT143" s="105"/>
      <c r="DU143" s="105"/>
      <c r="DV143" s="105"/>
      <c r="DW143" s="105"/>
      <c r="DX143" s="105"/>
      <c r="DY143" s="105"/>
      <c r="DZ143" s="105"/>
      <c r="EA143" s="105"/>
      <c r="EB143" s="105"/>
      <c r="EC143" s="105"/>
      <c r="ED143" s="105"/>
      <c r="EE143" s="105"/>
      <c r="EF143" s="105"/>
      <c r="EG143" s="105"/>
      <c r="EH143" s="105"/>
      <c r="EI143" s="105"/>
      <c r="EJ143" s="105"/>
      <c r="EK143" s="105"/>
      <c r="EL143" s="105"/>
      <c r="EM143" s="105"/>
      <c r="EN143" s="105"/>
      <c r="EO143" s="105"/>
      <c r="EP143" s="105"/>
      <c r="EQ143" s="105"/>
      <c r="ER143" s="105"/>
      <c r="ES143" s="105"/>
      <c r="ET143" s="105"/>
      <c r="EU143" s="105"/>
      <c r="EV143" s="105"/>
      <c r="EW143" s="105"/>
      <c r="EX143" s="105"/>
      <c r="EY143" s="105"/>
      <c r="EZ143" s="105"/>
      <c r="FA143" s="105"/>
      <c r="FB143" s="105"/>
      <c r="FC143" s="105"/>
      <c r="FD143" s="105"/>
      <c r="FE143" s="105"/>
      <c r="FF143" s="105"/>
      <c r="FG143" s="105"/>
      <c r="FH143" s="105"/>
      <c r="FI143" s="105"/>
      <c r="FJ143" s="105"/>
      <c r="FK143" s="105"/>
      <c r="FL143" s="105"/>
      <c r="FM143" s="105"/>
      <c r="FN143" s="105"/>
      <c r="FO143" s="105"/>
      <c r="FP143" s="105"/>
      <c r="FQ143" s="105"/>
      <c r="FR143" s="105"/>
      <c r="FS143" s="105"/>
      <c r="FT143" s="105"/>
      <c r="FU143" s="105"/>
      <c r="FV143" s="105"/>
      <c r="FW143" s="105"/>
      <c r="FX143" s="105"/>
      <c r="FY143" s="105"/>
      <c r="FZ143" s="105"/>
      <c r="GA143" s="105"/>
      <c r="GB143" s="105"/>
      <c r="GC143" s="105"/>
      <c r="GD143" s="105"/>
      <c r="GE143" s="105"/>
      <c r="GF143" s="105"/>
      <c r="GG143" s="105"/>
      <c r="GH143" s="105"/>
      <c r="GI143" s="105"/>
      <c r="GJ143" s="105"/>
      <c r="GK143" s="105"/>
      <c r="GL143" s="105"/>
      <c r="GM143" s="105"/>
      <c r="GN143" s="105"/>
      <c r="GO143" s="105"/>
      <c r="GP143" s="105"/>
      <c r="GQ143" s="105"/>
      <c r="GR143" s="105"/>
      <c r="GS143" s="105"/>
      <c r="GT143" s="105"/>
      <c r="GU143" s="105"/>
      <c r="GV143" s="105"/>
      <c r="GW143" s="105"/>
      <c r="GX143" s="105"/>
      <c r="GY143" s="105"/>
      <c r="GZ143" s="105"/>
      <c r="HA143" s="105"/>
      <c r="HB143" s="105"/>
      <c r="HC143" s="105"/>
      <c r="HD143" s="105"/>
      <c r="HE143" s="105"/>
      <c r="HF143" s="105"/>
      <c r="HG143" s="105"/>
      <c r="HH143" s="105"/>
      <c r="HI143" s="105"/>
      <c r="HJ143" s="105"/>
      <c r="HK143" s="105"/>
      <c r="HL143" s="105"/>
      <c r="HM143" s="105"/>
      <c r="HN143" s="105"/>
      <c r="HO143" s="105"/>
      <c r="HP143" s="105"/>
      <c r="HQ143" s="105"/>
      <c r="HR143" s="105"/>
      <c r="HS143" s="105"/>
      <c r="HT143" s="105"/>
      <c r="HU143" s="105"/>
      <c r="HV143" s="105"/>
      <c r="HW143" s="105"/>
      <c r="HX143" s="105"/>
      <c r="HY143" s="105"/>
      <c r="HZ143" s="105"/>
      <c r="IA143" s="105"/>
      <c r="IB143" s="105"/>
      <c r="IC143" s="105"/>
      <c r="ID143" s="105"/>
      <c r="IE143" s="105"/>
      <c r="IF143" s="105"/>
      <c r="IG143" s="105"/>
      <c r="IH143" s="105"/>
      <c r="II143" s="105"/>
      <c r="IJ143" s="105"/>
      <c r="IK143" s="105"/>
      <c r="IL143" s="105"/>
      <c r="IM143" s="105"/>
      <c r="IN143" s="105"/>
      <c r="IO143" s="105"/>
      <c r="IP143" s="105"/>
      <c r="IQ143" s="105"/>
      <c r="IR143" s="105"/>
      <c r="IS143" s="105"/>
      <c r="IT143" s="105"/>
      <c r="IU143" s="105"/>
      <c r="IV143" s="105"/>
    </row>
    <row r="144" spans="1:256" ht="15.5" x14ac:dyDescent="0.25">
      <c r="A144" s="306"/>
      <c r="B144" s="307"/>
      <c r="C144" s="308"/>
      <c r="D144" s="309"/>
      <c r="E144" s="303"/>
      <c r="F144" s="110"/>
      <c r="G144" s="303"/>
      <c r="H144" s="310"/>
      <c r="I144" s="303"/>
      <c r="J144" s="311"/>
      <c r="K144" s="306"/>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c r="BI144" s="105"/>
      <c r="BJ144" s="105"/>
      <c r="BK144" s="105"/>
      <c r="BL144" s="105"/>
      <c r="BM144" s="105"/>
      <c r="BN144" s="105"/>
      <c r="BO144" s="105"/>
      <c r="BP144" s="105"/>
      <c r="BQ144" s="105"/>
      <c r="BR144" s="105"/>
      <c r="BS144" s="105"/>
      <c r="BT144" s="105"/>
      <c r="BU144" s="105"/>
      <c r="BV144" s="105"/>
      <c r="BW144" s="105"/>
      <c r="BX144" s="105"/>
      <c r="BY144" s="105"/>
      <c r="BZ144" s="105"/>
      <c r="CA144" s="105"/>
      <c r="CB144" s="105"/>
      <c r="CC144" s="105"/>
      <c r="CD144" s="105"/>
      <c r="CE144" s="105"/>
      <c r="CF144" s="105"/>
      <c r="CG144" s="105"/>
      <c r="CH144" s="105"/>
      <c r="CI144" s="105"/>
      <c r="CJ144" s="105"/>
      <c r="CK144" s="105"/>
      <c r="CL144" s="105"/>
      <c r="CM144" s="105"/>
      <c r="CN144" s="105"/>
      <c r="CO144" s="105"/>
      <c r="CP144" s="105"/>
      <c r="CQ144" s="105"/>
      <c r="CR144" s="105"/>
      <c r="CS144" s="105"/>
      <c r="CT144" s="105"/>
      <c r="CU144" s="105"/>
      <c r="CV144" s="105"/>
      <c r="CW144" s="105"/>
      <c r="CX144" s="105"/>
      <c r="CY144" s="105"/>
      <c r="CZ144" s="105"/>
      <c r="DA144" s="105"/>
      <c r="DB144" s="105"/>
      <c r="DC144" s="105"/>
      <c r="DD144" s="105"/>
      <c r="DE144" s="105"/>
      <c r="DF144" s="105"/>
      <c r="DG144" s="105"/>
      <c r="DH144" s="105"/>
      <c r="DI144" s="105"/>
      <c r="DJ144" s="105"/>
      <c r="DK144" s="105"/>
      <c r="DL144" s="105"/>
      <c r="DM144" s="105"/>
      <c r="DN144" s="105"/>
      <c r="DO144" s="105"/>
      <c r="DP144" s="105"/>
      <c r="DQ144" s="105"/>
      <c r="DR144" s="105"/>
      <c r="DS144" s="105"/>
      <c r="DT144" s="105"/>
      <c r="DU144" s="105"/>
      <c r="DV144" s="105"/>
      <c r="DW144" s="105"/>
      <c r="DX144" s="105"/>
      <c r="DY144" s="105"/>
      <c r="DZ144" s="105"/>
      <c r="EA144" s="105"/>
      <c r="EB144" s="105"/>
      <c r="EC144" s="105"/>
      <c r="ED144" s="105"/>
      <c r="EE144" s="105"/>
      <c r="EF144" s="105"/>
      <c r="EG144" s="105"/>
      <c r="EH144" s="105"/>
      <c r="EI144" s="105"/>
      <c r="EJ144" s="105"/>
      <c r="EK144" s="105"/>
      <c r="EL144" s="105"/>
      <c r="EM144" s="105"/>
      <c r="EN144" s="105"/>
      <c r="EO144" s="105"/>
      <c r="EP144" s="105"/>
      <c r="EQ144" s="105"/>
      <c r="ER144" s="105"/>
      <c r="ES144" s="105"/>
      <c r="ET144" s="105"/>
      <c r="EU144" s="105"/>
      <c r="EV144" s="105"/>
      <c r="EW144" s="105"/>
      <c r="EX144" s="105"/>
      <c r="EY144" s="105"/>
      <c r="EZ144" s="105"/>
      <c r="FA144" s="105"/>
      <c r="FB144" s="105"/>
      <c r="FC144" s="105"/>
      <c r="FD144" s="105"/>
      <c r="FE144" s="105"/>
      <c r="FF144" s="105"/>
      <c r="FG144" s="105"/>
      <c r="FH144" s="105"/>
      <c r="FI144" s="105"/>
      <c r="FJ144" s="105"/>
      <c r="FK144" s="105"/>
      <c r="FL144" s="105"/>
      <c r="FM144" s="105"/>
      <c r="FN144" s="105"/>
      <c r="FO144" s="105"/>
      <c r="FP144" s="105"/>
      <c r="FQ144" s="105"/>
      <c r="FR144" s="105"/>
      <c r="FS144" s="105"/>
      <c r="FT144" s="105"/>
      <c r="FU144" s="105"/>
      <c r="FV144" s="105"/>
      <c r="FW144" s="105"/>
      <c r="FX144" s="105"/>
      <c r="FY144" s="105"/>
      <c r="FZ144" s="105"/>
      <c r="GA144" s="105"/>
      <c r="GB144" s="105"/>
      <c r="GC144" s="105"/>
      <c r="GD144" s="105"/>
      <c r="GE144" s="105"/>
      <c r="GF144" s="105"/>
      <c r="GG144" s="105"/>
      <c r="GH144" s="105"/>
      <c r="GI144" s="105"/>
      <c r="GJ144" s="105"/>
      <c r="GK144" s="105"/>
      <c r="GL144" s="105"/>
      <c r="GM144" s="105"/>
      <c r="GN144" s="105"/>
      <c r="GO144" s="105"/>
      <c r="GP144" s="105"/>
      <c r="GQ144" s="105"/>
      <c r="GR144" s="105"/>
      <c r="GS144" s="105"/>
      <c r="GT144" s="105"/>
      <c r="GU144" s="105"/>
      <c r="GV144" s="105"/>
      <c r="GW144" s="105"/>
      <c r="GX144" s="105"/>
      <c r="GY144" s="105"/>
      <c r="GZ144" s="105"/>
      <c r="HA144" s="105"/>
      <c r="HB144" s="105"/>
      <c r="HC144" s="105"/>
      <c r="HD144" s="105"/>
      <c r="HE144" s="105"/>
      <c r="HF144" s="105"/>
      <c r="HG144" s="105"/>
      <c r="HH144" s="105"/>
      <c r="HI144" s="105"/>
      <c r="HJ144" s="105"/>
      <c r="HK144" s="105"/>
      <c r="HL144" s="105"/>
      <c r="HM144" s="105"/>
      <c r="HN144" s="105"/>
      <c r="HO144" s="105"/>
      <c r="HP144" s="105"/>
      <c r="HQ144" s="105"/>
      <c r="HR144" s="105"/>
      <c r="HS144" s="105"/>
      <c r="HT144" s="105"/>
      <c r="HU144" s="105"/>
      <c r="HV144" s="105"/>
      <c r="HW144" s="105"/>
      <c r="HX144" s="105"/>
      <c r="HY144" s="105"/>
      <c r="HZ144" s="105"/>
      <c r="IA144" s="105"/>
      <c r="IB144" s="105"/>
      <c r="IC144" s="105"/>
      <c r="ID144" s="105"/>
      <c r="IE144" s="105"/>
      <c r="IF144" s="105"/>
      <c r="IG144" s="105"/>
      <c r="IH144" s="105"/>
      <c r="II144" s="105"/>
      <c r="IJ144" s="105"/>
      <c r="IK144" s="105"/>
      <c r="IL144" s="105"/>
      <c r="IM144" s="105"/>
      <c r="IN144" s="105"/>
      <c r="IO144" s="105"/>
      <c r="IP144" s="105"/>
      <c r="IQ144" s="105"/>
      <c r="IR144" s="105"/>
      <c r="IS144" s="105"/>
      <c r="IT144" s="105"/>
      <c r="IU144" s="105"/>
      <c r="IV144" s="105"/>
    </row>
    <row r="145" spans="1:256" ht="15.5" x14ac:dyDescent="0.25">
      <c r="A145" s="306"/>
      <c r="B145" s="307"/>
      <c r="C145" s="308"/>
      <c r="D145" s="309"/>
      <c r="E145" s="303"/>
      <c r="F145" s="110"/>
      <c r="G145" s="303"/>
      <c r="H145" s="310"/>
      <c r="I145" s="303"/>
      <c r="J145" s="311"/>
      <c r="K145" s="306"/>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5"/>
      <c r="BU145" s="105"/>
      <c r="BV145" s="105"/>
      <c r="BW145" s="105"/>
      <c r="BX145" s="105"/>
      <c r="BY145" s="105"/>
      <c r="BZ145" s="105"/>
      <c r="CA145" s="105"/>
      <c r="CB145" s="105"/>
      <c r="CC145" s="105"/>
      <c r="CD145" s="105"/>
      <c r="CE145" s="105"/>
      <c r="CF145" s="105"/>
      <c r="CG145" s="105"/>
      <c r="CH145" s="105"/>
      <c r="CI145" s="105"/>
      <c r="CJ145" s="105"/>
      <c r="CK145" s="105"/>
      <c r="CL145" s="105"/>
      <c r="CM145" s="105"/>
      <c r="CN145" s="105"/>
      <c r="CO145" s="105"/>
      <c r="CP145" s="105"/>
      <c r="CQ145" s="105"/>
      <c r="CR145" s="105"/>
      <c r="CS145" s="105"/>
      <c r="CT145" s="105"/>
      <c r="CU145" s="105"/>
      <c r="CV145" s="105"/>
      <c r="CW145" s="105"/>
      <c r="CX145" s="105"/>
      <c r="CY145" s="105"/>
      <c r="CZ145" s="105"/>
      <c r="DA145" s="105"/>
      <c r="DB145" s="105"/>
      <c r="DC145" s="105"/>
      <c r="DD145" s="105"/>
      <c r="DE145" s="105"/>
      <c r="DF145" s="105"/>
      <c r="DG145" s="105"/>
      <c r="DH145" s="105"/>
      <c r="DI145" s="105"/>
      <c r="DJ145" s="105"/>
      <c r="DK145" s="105"/>
      <c r="DL145" s="105"/>
      <c r="DM145" s="105"/>
      <c r="DN145" s="105"/>
      <c r="DO145" s="105"/>
      <c r="DP145" s="105"/>
      <c r="DQ145" s="105"/>
      <c r="DR145" s="105"/>
      <c r="DS145" s="105"/>
      <c r="DT145" s="105"/>
      <c r="DU145" s="105"/>
      <c r="DV145" s="105"/>
      <c r="DW145" s="105"/>
      <c r="DX145" s="105"/>
      <c r="DY145" s="105"/>
      <c r="DZ145" s="105"/>
      <c r="EA145" s="105"/>
      <c r="EB145" s="105"/>
      <c r="EC145" s="105"/>
      <c r="ED145" s="105"/>
      <c r="EE145" s="105"/>
      <c r="EF145" s="105"/>
      <c r="EG145" s="105"/>
      <c r="EH145" s="105"/>
      <c r="EI145" s="105"/>
      <c r="EJ145" s="105"/>
      <c r="EK145" s="105"/>
      <c r="EL145" s="105"/>
      <c r="EM145" s="105"/>
      <c r="EN145" s="105"/>
      <c r="EO145" s="105"/>
      <c r="EP145" s="105"/>
      <c r="EQ145" s="105"/>
      <c r="ER145" s="105"/>
      <c r="ES145" s="105"/>
      <c r="ET145" s="105"/>
      <c r="EU145" s="105"/>
      <c r="EV145" s="105"/>
      <c r="EW145" s="105"/>
      <c r="EX145" s="105"/>
      <c r="EY145" s="105"/>
      <c r="EZ145" s="105"/>
      <c r="FA145" s="105"/>
      <c r="FB145" s="105"/>
      <c r="FC145" s="105"/>
      <c r="FD145" s="105"/>
      <c r="FE145" s="105"/>
      <c r="FF145" s="105"/>
      <c r="FG145" s="105"/>
      <c r="FH145" s="105"/>
      <c r="FI145" s="105"/>
      <c r="FJ145" s="105"/>
      <c r="FK145" s="105"/>
      <c r="FL145" s="105"/>
      <c r="FM145" s="105"/>
      <c r="FN145" s="105"/>
      <c r="FO145" s="105"/>
      <c r="FP145" s="105"/>
      <c r="FQ145" s="105"/>
      <c r="FR145" s="105"/>
      <c r="FS145" s="105"/>
      <c r="FT145" s="105"/>
      <c r="FU145" s="105"/>
      <c r="FV145" s="105"/>
      <c r="FW145" s="105"/>
      <c r="FX145" s="105"/>
      <c r="FY145" s="105"/>
      <c r="FZ145" s="105"/>
      <c r="GA145" s="105"/>
      <c r="GB145" s="105"/>
      <c r="GC145" s="105"/>
      <c r="GD145" s="105"/>
      <c r="GE145" s="105"/>
      <c r="GF145" s="105"/>
      <c r="GG145" s="105"/>
      <c r="GH145" s="105"/>
      <c r="GI145" s="105"/>
      <c r="GJ145" s="105"/>
      <c r="GK145" s="105"/>
      <c r="GL145" s="105"/>
      <c r="GM145" s="105"/>
      <c r="GN145" s="105"/>
      <c r="GO145" s="105"/>
      <c r="GP145" s="105"/>
      <c r="GQ145" s="105"/>
      <c r="GR145" s="105"/>
      <c r="GS145" s="105"/>
      <c r="GT145" s="105"/>
      <c r="GU145" s="105"/>
      <c r="GV145" s="105"/>
      <c r="GW145" s="105"/>
      <c r="GX145" s="105"/>
      <c r="GY145" s="105"/>
      <c r="GZ145" s="105"/>
      <c r="HA145" s="105"/>
      <c r="HB145" s="105"/>
      <c r="HC145" s="105"/>
      <c r="HD145" s="105"/>
      <c r="HE145" s="105"/>
      <c r="HF145" s="105"/>
      <c r="HG145" s="105"/>
      <c r="HH145" s="105"/>
      <c r="HI145" s="105"/>
      <c r="HJ145" s="105"/>
      <c r="HK145" s="105"/>
      <c r="HL145" s="105"/>
      <c r="HM145" s="105"/>
      <c r="HN145" s="105"/>
      <c r="HO145" s="105"/>
      <c r="HP145" s="105"/>
      <c r="HQ145" s="105"/>
      <c r="HR145" s="105"/>
      <c r="HS145" s="105"/>
      <c r="HT145" s="105"/>
      <c r="HU145" s="105"/>
      <c r="HV145" s="105"/>
      <c r="HW145" s="105"/>
      <c r="HX145" s="105"/>
      <c r="HY145" s="105"/>
      <c r="HZ145" s="105"/>
      <c r="IA145" s="105"/>
      <c r="IB145" s="105"/>
      <c r="IC145" s="105"/>
      <c r="ID145" s="105"/>
      <c r="IE145" s="105"/>
      <c r="IF145" s="105"/>
      <c r="IG145" s="105"/>
      <c r="IH145" s="105"/>
      <c r="II145" s="105"/>
      <c r="IJ145" s="105"/>
      <c r="IK145" s="105"/>
      <c r="IL145" s="105"/>
      <c r="IM145" s="105"/>
      <c r="IN145" s="105"/>
      <c r="IO145" s="105"/>
      <c r="IP145" s="105"/>
      <c r="IQ145" s="105"/>
      <c r="IR145" s="105"/>
      <c r="IS145" s="105"/>
      <c r="IT145" s="105"/>
      <c r="IU145" s="105"/>
      <c r="IV145" s="105"/>
    </row>
    <row r="146" spans="1:256" ht="15.5" x14ac:dyDescent="0.25">
      <c r="A146" s="306"/>
      <c r="B146" s="307"/>
      <c r="C146" s="308"/>
      <c r="D146" s="309"/>
      <c r="E146" s="303"/>
      <c r="F146" s="110"/>
      <c r="G146" s="303"/>
      <c r="H146" s="310"/>
      <c r="I146" s="303"/>
      <c r="J146" s="311"/>
      <c r="K146" s="306"/>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05"/>
      <c r="BS146" s="105"/>
      <c r="BT146" s="105"/>
      <c r="BU146" s="105"/>
      <c r="BV146" s="105"/>
      <c r="BW146" s="105"/>
      <c r="BX146" s="105"/>
      <c r="BY146" s="105"/>
      <c r="BZ146" s="105"/>
      <c r="CA146" s="105"/>
      <c r="CB146" s="105"/>
      <c r="CC146" s="105"/>
      <c r="CD146" s="105"/>
      <c r="CE146" s="105"/>
      <c r="CF146" s="105"/>
      <c r="CG146" s="105"/>
      <c r="CH146" s="105"/>
      <c r="CI146" s="105"/>
      <c r="CJ146" s="105"/>
      <c r="CK146" s="105"/>
      <c r="CL146" s="105"/>
      <c r="CM146" s="105"/>
      <c r="CN146" s="105"/>
      <c r="CO146" s="105"/>
      <c r="CP146" s="105"/>
      <c r="CQ146" s="105"/>
      <c r="CR146" s="105"/>
      <c r="CS146" s="105"/>
      <c r="CT146" s="105"/>
      <c r="CU146" s="105"/>
      <c r="CV146" s="105"/>
      <c r="CW146" s="105"/>
      <c r="CX146" s="105"/>
      <c r="CY146" s="105"/>
      <c r="CZ146" s="105"/>
      <c r="DA146" s="105"/>
      <c r="DB146" s="105"/>
      <c r="DC146" s="105"/>
      <c r="DD146" s="105"/>
      <c r="DE146" s="105"/>
      <c r="DF146" s="105"/>
      <c r="DG146" s="105"/>
      <c r="DH146" s="105"/>
      <c r="DI146" s="105"/>
      <c r="DJ146" s="105"/>
      <c r="DK146" s="105"/>
      <c r="DL146" s="105"/>
      <c r="DM146" s="105"/>
      <c r="DN146" s="105"/>
      <c r="DO146" s="105"/>
      <c r="DP146" s="105"/>
      <c r="DQ146" s="105"/>
      <c r="DR146" s="105"/>
      <c r="DS146" s="105"/>
      <c r="DT146" s="105"/>
      <c r="DU146" s="105"/>
      <c r="DV146" s="105"/>
      <c r="DW146" s="105"/>
      <c r="DX146" s="105"/>
      <c r="DY146" s="105"/>
      <c r="DZ146" s="105"/>
      <c r="EA146" s="105"/>
      <c r="EB146" s="105"/>
      <c r="EC146" s="105"/>
      <c r="ED146" s="105"/>
      <c r="EE146" s="105"/>
      <c r="EF146" s="105"/>
      <c r="EG146" s="105"/>
      <c r="EH146" s="105"/>
      <c r="EI146" s="105"/>
      <c r="EJ146" s="105"/>
      <c r="EK146" s="105"/>
      <c r="EL146" s="105"/>
      <c r="EM146" s="105"/>
      <c r="EN146" s="105"/>
      <c r="EO146" s="105"/>
      <c r="EP146" s="105"/>
      <c r="EQ146" s="105"/>
      <c r="ER146" s="105"/>
      <c r="ES146" s="105"/>
      <c r="ET146" s="105"/>
      <c r="EU146" s="105"/>
      <c r="EV146" s="105"/>
      <c r="EW146" s="105"/>
      <c r="EX146" s="105"/>
      <c r="EY146" s="105"/>
      <c r="EZ146" s="105"/>
      <c r="FA146" s="105"/>
      <c r="FB146" s="105"/>
      <c r="FC146" s="105"/>
      <c r="FD146" s="105"/>
      <c r="FE146" s="105"/>
      <c r="FF146" s="105"/>
      <c r="FG146" s="105"/>
      <c r="FH146" s="105"/>
      <c r="FI146" s="105"/>
      <c r="FJ146" s="105"/>
      <c r="FK146" s="105"/>
      <c r="FL146" s="105"/>
      <c r="FM146" s="105"/>
      <c r="FN146" s="105"/>
      <c r="FO146" s="105"/>
      <c r="FP146" s="105"/>
      <c r="FQ146" s="105"/>
      <c r="FR146" s="105"/>
      <c r="FS146" s="105"/>
      <c r="FT146" s="105"/>
      <c r="FU146" s="105"/>
      <c r="FV146" s="105"/>
      <c r="FW146" s="105"/>
      <c r="FX146" s="105"/>
      <c r="FY146" s="105"/>
      <c r="FZ146" s="105"/>
      <c r="GA146" s="105"/>
      <c r="GB146" s="105"/>
      <c r="GC146" s="105"/>
      <c r="GD146" s="105"/>
      <c r="GE146" s="105"/>
      <c r="GF146" s="105"/>
      <c r="GG146" s="105"/>
      <c r="GH146" s="105"/>
      <c r="GI146" s="105"/>
      <c r="GJ146" s="105"/>
      <c r="GK146" s="105"/>
      <c r="GL146" s="105"/>
      <c r="GM146" s="105"/>
      <c r="GN146" s="105"/>
      <c r="GO146" s="105"/>
      <c r="GP146" s="105"/>
      <c r="GQ146" s="105"/>
      <c r="GR146" s="105"/>
      <c r="GS146" s="105"/>
      <c r="GT146" s="105"/>
      <c r="GU146" s="105"/>
      <c r="GV146" s="105"/>
      <c r="GW146" s="105"/>
      <c r="GX146" s="105"/>
      <c r="GY146" s="105"/>
      <c r="GZ146" s="105"/>
      <c r="HA146" s="105"/>
      <c r="HB146" s="105"/>
      <c r="HC146" s="105"/>
      <c r="HD146" s="105"/>
      <c r="HE146" s="105"/>
      <c r="HF146" s="105"/>
      <c r="HG146" s="105"/>
      <c r="HH146" s="105"/>
      <c r="HI146" s="105"/>
      <c r="HJ146" s="105"/>
      <c r="HK146" s="105"/>
      <c r="HL146" s="105"/>
      <c r="HM146" s="105"/>
      <c r="HN146" s="105"/>
      <c r="HO146" s="105"/>
      <c r="HP146" s="105"/>
      <c r="HQ146" s="105"/>
      <c r="HR146" s="105"/>
      <c r="HS146" s="105"/>
      <c r="HT146" s="105"/>
      <c r="HU146" s="105"/>
      <c r="HV146" s="105"/>
      <c r="HW146" s="105"/>
      <c r="HX146" s="105"/>
      <c r="HY146" s="105"/>
      <c r="HZ146" s="105"/>
      <c r="IA146" s="105"/>
      <c r="IB146" s="105"/>
      <c r="IC146" s="105"/>
      <c r="ID146" s="105"/>
      <c r="IE146" s="105"/>
      <c r="IF146" s="105"/>
      <c r="IG146" s="105"/>
      <c r="IH146" s="105"/>
      <c r="II146" s="105"/>
      <c r="IJ146" s="105"/>
      <c r="IK146" s="105"/>
      <c r="IL146" s="105"/>
      <c r="IM146" s="105"/>
      <c r="IN146" s="105"/>
      <c r="IO146" s="105"/>
      <c r="IP146" s="105"/>
      <c r="IQ146" s="105"/>
      <c r="IR146" s="105"/>
      <c r="IS146" s="105"/>
      <c r="IT146" s="105"/>
      <c r="IU146" s="105"/>
      <c r="IV146" s="105"/>
    </row>
    <row r="147" spans="1:256" ht="15.5" x14ac:dyDescent="0.25">
      <c r="A147" s="306"/>
      <c r="B147" s="307"/>
      <c r="C147" s="308"/>
      <c r="D147" s="309"/>
      <c r="E147" s="303"/>
      <c r="F147" s="110"/>
      <c r="G147" s="303"/>
      <c r="H147" s="310"/>
      <c r="I147" s="303"/>
      <c r="J147" s="311"/>
      <c r="K147" s="306"/>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c r="DK147" s="105"/>
      <c r="DL147" s="105"/>
      <c r="DM147" s="105"/>
      <c r="DN147" s="105"/>
      <c r="DO147" s="105"/>
      <c r="DP147" s="105"/>
      <c r="DQ147" s="105"/>
      <c r="DR147" s="105"/>
      <c r="DS147" s="105"/>
      <c r="DT147" s="105"/>
      <c r="DU147" s="105"/>
      <c r="DV147" s="105"/>
      <c r="DW147" s="105"/>
      <c r="DX147" s="105"/>
      <c r="DY147" s="105"/>
      <c r="DZ147" s="105"/>
      <c r="EA147" s="105"/>
      <c r="EB147" s="105"/>
      <c r="EC147" s="105"/>
      <c r="ED147" s="105"/>
      <c r="EE147" s="105"/>
      <c r="EF147" s="105"/>
      <c r="EG147" s="105"/>
      <c r="EH147" s="105"/>
      <c r="EI147" s="105"/>
      <c r="EJ147" s="105"/>
      <c r="EK147" s="105"/>
      <c r="EL147" s="105"/>
      <c r="EM147" s="105"/>
      <c r="EN147" s="105"/>
      <c r="EO147" s="105"/>
      <c r="EP147" s="105"/>
      <c r="EQ147" s="105"/>
      <c r="ER147" s="105"/>
      <c r="ES147" s="105"/>
      <c r="ET147" s="105"/>
      <c r="EU147" s="105"/>
      <c r="EV147" s="105"/>
      <c r="EW147" s="105"/>
      <c r="EX147" s="105"/>
      <c r="EY147" s="105"/>
      <c r="EZ147" s="105"/>
      <c r="FA147" s="105"/>
      <c r="FB147" s="105"/>
      <c r="FC147" s="105"/>
      <c r="FD147" s="105"/>
      <c r="FE147" s="105"/>
      <c r="FF147" s="105"/>
      <c r="FG147" s="105"/>
      <c r="FH147" s="105"/>
      <c r="FI147" s="105"/>
      <c r="FJ147" s="105"/>
      <c r="FK147" s="105"/>
      <c r="FL147" s="105"/>
      <c r="FM147" s="105"/>
      <c r="FN147" s="105"/>
      <c r="FO147" s="105"/>
      <c r="FP147" s="105"/>
      <c r="FQ147" s="105"/>
      <c r="FR147" s="105"/>
      <c r="FS147" s="105"/>
      <c r="FT147" s="105"/>
      <c r="FU147" s="105"/>
      <c r="FV147" s="105"/>
      <c r="FW147" s="105"/>
      <c r="FX147" s="105"/>
      <c r="FY147" s="105"/>
      <c r="FZ147" s="105"/>
      <c r="GA147" s="105"/>
      <c r="GB147" s="105"/>
      <c r="GC147" s="105"/>
      <c r="GD147" s="105"/>
      <c r="GE147" s="105"/>
      <c r="GF147" s="105"/>
      <c r="GG147" s="105"/>
      <c r="GH147" s="105"/>
      <c r="GI147" s="105"/>
      <c r="GJ147" s="105"/>
      <c r="GK147" s="105"/>
      <c r="GL147" s="105"/>
      <c r="GM147" s="105"/>
      <c r="GN147" s="105"/>
      <c r="GO147" s="105"/>
      <c r="GP147" s="105"/>
      <c r="GQ147" s="105"/>
      <c r="GR147" s="105"/>
      <c r="GS147" s="105"/>
      <c r="GT147" s="105"/>
      <c r="GU147" s="105"/>
      <c r="GV147" s="105"/>
      <c r="GW147" s="105"/>
      <c r="GX147" s="105"/>
      <c r="GY147" s="105"/>
      <c r="GZ147" s="105"/>
      <c r="HA147" s="105"/>
      <c r="HB147" s="105"/>
      <c r="HC147" s="105"/>
      <c r="HD147" s="105"/>
      <c r="HE147" s="105"/>
      <c r="HF147" s="105"/>
      <c r="HG147" s="105"/>
      <c r="HH147" s="105"/>
      <c r="HI147" s="105"/>
      <c r="HJ147" s="105"/>
      <c r="HK147" s="105"/>
      <c r="HL147" s="105"/>
      <c r="HM147" s="105"/>
      <c r="HN147" s="105"/>
      <c r="HO147" s="105"/>
      <c r="HP147" s="105"/>
      <c r="HQ147" s="105"/>
      <c r="HR147" s="105"/>
      <c r="HS147" s="105"/>
      <c r="HT147" s="105"/>
      <c r="HU147" s="105"/>
      <c r="HV147" s="105"/>
      <c r="HW147" s="105"/>
      <c r="HX147" s="105"/>
      <c r="HY147" s="105"/>
      <c r="HZ147" s="105"/>
      <c r="IA147" s="105"/>
      <c r="IB147" s="105"/>
      <c r="IC147" s="105"/>
      <c r="ID147" s="105"/>
      <c r="IE147" s="105"/>
      <c r="IF147" s="105"/>
      <c r="IG147" s="105"/>
      <c r="IH147" s="105"/>
      <c r="II147" s="105"/>
      <c r="IJ147" s="105"/>
      <c r="IK147" s="105"/>
      <c r="IL147" s="105"/>
      <c r="IM147" s="105"/>
      <c r="IN147" s="105"/>
      <c r="IO147" s="105"/>
      <c r="IP147" s="105"/>
      <c r="IQ147" s="105"/>
      <c r="IR147" s="105"/>
      <c r="IS147" s="105"/>
      <c r="IT147" s="105"/>
      <c r="IU147" s="105"/>
      <c r="IV147" s="105"/>
    </row>
    <row r="148" spans="1:256" ht="15.5" x14ac:dyDescent="0.25">
      <c r="A148" s="306"/>
      <c r="B148" s="307"/>
      <c r="C148" s="308"/>
      <c r="D148" s="309"/>
      <c r="E148" s="303"/>
      <c r="F148" s="110"/>
      <c r="G148" s="303"/>
      <c r="H148" s="310"/>
      <c r="I148" s="303"/>
      <c r="J148" s="311"/>
      <c r="K148" s="306"/>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5"/>
      <c r="DJ148" s="105"/>
      <c r="DK148" s="105"/>
      <c r="DL148" s="105"/>
      <c r="DM148" s="105"/>
      <c r="DN148" s="105"/>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05"/>
      <c r="FE148" s="105"/>
      <c r="FF148" s="105"/>
      <c r="FG148" s="105"/>
      <c r="FH148" s="105"/>
      <c r="FI148" s="105"/>
      <c r="FJ148" s="105"/>
      <c r="FK148" s="105"/>
      <c r="FL148" s="105"/>
      <c r="FM148" s="105"/>
      <c r="FN148" s="105"/>
      <c r="FO148" s="105"/>
      <c r="FP148" s="105"/>
      <c r="FQ148" s="105"/>
      <c r="FR148" s="105"/>
      <c r="FS148" s="105"/>
      <c r="FT148" s="105"/>
      <c r="FU148" s="105"/>
      <c r="FV148" s="105"/>
      <c r="FW148" s="105"/>
      <c r="FX148" s="105"/>
      <c r="FY148" s="105"/>
      <c r="FZ148" s="105"/>
      <c r="GA148" s="105"/>
      <c r="GB148" s="105"/>
      <c r="GC148" s="105"/>
      <c r="GD148" s="105"/>
      <c r="GE148" s="105"/>
      <c r="GF148" s="105"/>
      <c r="GG148" s="105"/>
      <c r="GH148" s="105"/>
      <c r="GI148" s="105"/>
      <c r="GJ148" s="105"/>
      <c r="GK148" s="105"/>
      <c r="GL148" s="105"/>
      <c r="GM148" s="105"/>
      <c r="GN148" s="105"/>
      <c r="GO148" s="105"/>
      <c r="GP148" s="105"/>
      <c r="GQ148" s="105"/>
      <c r="GR148" s="105"/>
      <c r="GS148" s="105"/>
      <c r="GT148" s="105"/>
      <c r="GU148" s="105"/>
      <c r="GV148" s="105"/>
      <c r="GW148" s="105"/>
      <c r="GX148" s="105"/>
      <c r="GY148" s="105"/>
      <c r="GZ148" s="105"/>
      <c r="HA148" s="105"/>
      <c r="HB148" s="105"/>
      <c r="HC148" s="105"/>
      <c r="HD148" s="105"/>
      <c r="HE148" s="105"/>
      <c r="HF148" s="105"/>
      <c r="HG148" s="105"/>
      <c r="HH148" s="105"/>
      <c r="HI148" s="105"/>
      <c r="HJ148" s="105"/>
      <c r="HK148" s="105"/>
      <c r="HL148" s="105"/>
      <c r="HM148" s="105"/>
      <c r="HN148" s="105"/>
      <c r="HO148" s="105"/>
      <c r="HP148" s="105"/>
      <c r="HQ148" s="105"/>
      <c r="HR148" s="105"/>
      <c r="HS148" s="105"/>
      <c r="HT148" s="105"/>
      <c r="HU148" s="105"/>
      <c r="HV148" s="105"/>
      <c r="HW148" s="105"/>
      <c r="HX148" s="105"/>
      <c r="HY148" s="105"/>
      <c r="HZ148" s="105"/>
      <c r="IA148" s="105"/>
      <c r="IB148" s="105"/>
      <c r="IC148" s="105"/>
      <c r="ID148" s="105"/>
      <c r="IE148" s="105"/>
      <c r="IF148" s="105"/>
      <c r="IG148" s="105"/>
      <c r="IH148" s="105"/>
      <c r="II148" s="105"/>
      <c r="IJ148" s="105"/>
      <c r="IK148" s="105"/>
      <c r="IL148" s="105"/>
      <c r="IM148" s="105"/>
      <c r="IN148" s="105"/>
      <c r="IO148" s="105"/>
      <c r="IP148" s="105"/>
      <c r="IQ148" s="105"/>
      <c r="IR148" s="105"/>
      <c r="IS148" s="105"/>
      <c r="IT148" s="105"/>
      <c r="IU148" s="105"/>
      <c r="IV148" s="105"/>
    </row>
    <row r="149" spans="1:256" ht="15.5" x14ac:dyDescent="0.25">
      <c r="A149" s="306"/>
      <c r="B149" s="307"/>
      <c r="C149" s="308"/>
      <c r="D149" s="309"/>
      <c r="E149" s="303"/>
      <c r="F149" s="110"/>
      <c r="G149" s="303"/>
      <c r="H149" s="310"/>
      <c r="I149" s="303"/>
      <c r="J149" s="311"/>
      <c r="K149" s="306"/>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c r="BI149" s="105"/>
      <c r="BJ149" s="105"/>
      <c r="BK149" s="105"/>
      <c r="BL149" s="105"/>
      <c r="BM149" s="105"/>
      <c r="BN149" s="105"/>
      <c r="BO149" s="105"/>
      <c r="BP149" s="105"/>
      <c r="BQ149" s="105"/>
      <c r="BR149" s="105"/>
      <c r="BS149" s="105"/>
      <c r="BT149" s="105"/>
      <c r="BU149" s="105"/>
      <c r="BV149" s="105"/>
      <c r="BW149" s="105"/>
      <c r="BX149" s="105"/>
      <c r="BY149" s="105"/>
      <c r="BZ149" s="105"/>
      <c r="CA149" s="105"/>
      <c r="CB149" s="105"/>
      <c r="CC149" s="105"/>
      <c r="CD149" s="105"/>
      <c r="CE149" s="105"/>
      <c r="CF149" s="105"/>
      <c r="CG149" s="105"/>
      <c r="CH149" s="105"/>
      <c r="CI149" s="105"/>
      <c r="CJ149" s="105"/>
      <c r="CK149" s="105"/>
      <c r="CL149" s="105"/>
      <c r="CM149" s="105"/>
      <c r="CN149" s="105"/>
      <c r="CO149" s="105"/>
      <c r="CP149" s="105"/>
      <c r="CQ149" s="105"/>
      <c r="CR149" s="105"/>
      <c r="CS149" s="105"/>
      <c r="CT149" s="105"/>
      <c r="CU149" s="105"/>
      <c r="CV149" s="105"/>
      <c r="CW149" s="105"/>
      <c r="CX149" s="105"/>
      <c r="CY149" s="105"/>
      <c r="CZ149" s="105"/>
      <c r="DA149" s="105"/>
      <c r="DB149" s="105"/>
      <c r="DC149" s="105"/>
      <c r="DD149" s="105"/>
      <c r="DE149" s="105"/>
      <c r="DF149" s="105"/>
      <c r="DG149" s="105"/>
      <c r="DH149" s="105"/>
      <c r="DI149" s="105"/>
      <c r="DJ149" s="105"/>
      <c r="DK149" s="105"/>
      <c r="DL149" s="105"/>
      <c r="DM149" s="105"/>
      <c r="DN149" s="105"/>
      <c r="DO149" s="105"/>
      <c r="DP149" s="105"/>
      <c r="DQ149" s="105"/>
      <c r="DR149" s="105"/>
      <c r="DS149" s="105"/>
      <c r="DT149" s="105"/>
      <c r="DU149" s="105"/>
      <c r="DV149" s="105"/>
      <c r="DW149" s="105"/>
      <c r="DX149" s="105"/>
      <c r="DY149" s="105"/>
      <c r="DZ149" s="105"/>
      <c r="EA149" s="105"/>
      <c r="EB149" s="105"/>
      <c r="EC149" s="105"/>
      <c r="ED149" s="105"/>
      <c r="EE149" s="105"/>
      <c r="EF149" s="105"/>
      <c r="EG149" s="105"/>
      <c r="EH149" s="105"/>
      <c r="EI149" s="105"/>
      <c r="EJ149" s="105"/>
      <c r="EK149" s="105"/>
      <c r="EL149" s="105"/>
      <c r="EM149" s="105"/>
      <c r="EN149" s="105"/>
      <c r="EO149" s="105"/>
      <c r="EP149" s="105"/>
      <c r="EQ149" s="105"/>
      <c r="ER149" s="105"/>
      <c r="ES149" s="105"/>
      <c r="ET149" s="105"/>
      <c r="EU149" s="105"/>
      <c r="EV149" s="105"/>
      <c r="EW149" s="105"/>
      <c r="EX149" s="105"/>
      <c r="EY149" s="105"/>
      <c r="EZ149" s="105"/>
      <c r="FA149" s="105"/>
      <c r="FB149" s="105"/>
      <c r="FC149" s="105"/>
      <c r="FD149" s="105"/>
      <c r="FE149" s="105"/>
      <c r="FF149" s="105"/>
      <c r="FG149" s="105"/>
      <c r="FH149" s="105"/>
      <c r="FI149" s="105"/>
      <c r="FJ149" s="105"/>
      <c r="FK149" s="105"/>
      <c r="FL149" s="105"/>
      <c r="FM149" s="105"/>
      <c r="FN149" s="105"/>
      <c r="FO149" s="105"/>
      <c r="FP149" s="105"/>
      <c r="FQ149" s="105"/>
      <c r="FR149" s="105"/>
      <c r="FS149" s="105"/>
      <c r="FT149" s="105"/>
      <c r="FU149" s="105"/>
      <c r="FV149" s="105"/>
      <c r="FW149" s="105"/>
      <c r="FX149" s="105"/>
      <c r="FY149" s="105"/>
      <c r="FZ149" s="105"/>
      <c r="GA149" s="105"/>
      <c r="GB149" s="105"/>
      <c r="GC149" s="105"/>
      <c r="GD149" s="105"/>
      <c r="GE149" s="105"/>
      <c r="GF149" s="105"/>
      <c r="GG149" s="105"/>
      <c r="GH149" s="105"/>
      <c r="GI149" s="105"/>
      <c r="GJ149" s="105"/>
      <c r="GK149" s="105"/>
      <c r="GL149" s="105"/>
      <c r="GM149" s="105"/>
      <c r="GN149" s="105"/>
      <c r="GO149" s="105"/>
      <c r="GP149" s="105"/>
      <c r="GQ149" s="105"/>
      <c r="GR149" s="105"/>
      <c r="GS149" s="105"/>
      <c r="GT149" s="105"/>
      <c r="GU149" s="105"/>
      <c r="GV149" s="105"/>
      <c r="GW149" s="105"/>
      <c r="GX149" s="105"/>
      <c r="GY149" s="105"/>
      <c r="GZ149" s="105"/>
      <c r="HA149" s="105"/>
      <c r="HB149" s="105"/>
      <c r="HC149" s="105"/>
      <c r="HD149" s="105"/>
      <c r="HE149" s="105"/>
      <c r="HF149" s="105"/>
      <c r="HG149" s="105"/>
      <c r="HH149" s="105"/>
      <c r="HI149" s="105"/>
      <c r="HJ149" s="105"/>
      <c r="HK149" s="105"/>
      <c r="HL149" s="105"/>
      <c r="HM149" s="105"/>
      <c r="HN149" s="105"/>
      <c r="HO149" s="105"/>
      <c r="HP149" s="105"/>
      <c r="HQ149" s="105"/>
      <c r="HR149" s="105"/>
      <c r="HS149" s="105"/>
      <c r="HT149" s="105"/>
      <c r="HU149" s="105"/>
      <c r="HV149" s="105"/>
      <c r="HW149" s="105"/>
      <c r="HX149" s="105"/>
      <c r="HY149" s="105"/>
      <c r="HZ149" s="105"/>
      <c r="IA149" s="105"/>
      <c r="IB149" s="105"/>
      <c r="IC149" s="105"/>
      <c r="ID149" s="105"/>
      <c r="IE149" s="105"/>
      <c r="IF149" s="105"/>
      <c r="IG149" s="105"/>
      <c r="IH149" s="105"/>
      <c r="II149" s="105"/>
      <c r="IJ149" s="105"/>
      <c r="IK149" s="105"/>
      <c r="IL149" s="105"/>
      <c r="IM149" s="105"/>
      <c r="IN149" s="105"/>
      <c r="IO149" s="105"/>
      <c r="IP149" s="105"/>
      <c r="IQ149" s="105"/>
      <c r="IR149" s="105"/>
      <c r="IS149" s="105"/>
      <c r="IT149" s="105"/>
      <c r="IU149" s="105"/>
      <c r="IV149" s="105"/>
    </row>
    <row r="150" spans="1:256" ht="15.5" x14ac:dyDescent="0.25">
      <c r="A150" s="306"/>
      <c r="B150" s="307"/>
      <c r="C150" s="308"/>
      <c r="D150" s="309"/>
      <c r="E150" s="303"/>
      <c r="F150" s="110"/>
      <c r="G150" s="303"/>
      <c r="H150" s="310"/>
      <c r="I150" s="303"/>
      <c r="J150" s="311"/>
      <c r="K150" s="306"/>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c r="BI150" s="105"/>
      <c r="BJ150" s="105"/>
      <c r="BK150" s="105"/>
      <c r="BL150" s="105"/>
      <c r="BM150" s="105"/>
      <c r="BN150" s="105"/>
      <c r="BO150" s="105"/>
      <c r="BP150" s="105"/>
      <c r="BQ150" s="105"/>
      <c r="BR150" s="105"/>
      <c r="BS150" s="105"/>
      <c r="BT150" s="105"/>
      <c r="BU150" s="105"/>
      <c r="BV150" s="105"/>
      <c r="BW150" s="105"/>
      <c r="BX150" s="105"/>
      <c r="BY150" s="105"/>
      <c r="BZ150" s="105"/>
      <c r="CA150" s="105"/>
      <c r="CB150" s="105"/>
      <c r="CC150" s="105"/>
      <c r="CD150" s="105"/>
      <c r="CE150" s="105"/>
      <c r="CF150" s="105"/>
      <c r="CG150" s="105"/>
      <c r="CH150" s="105"/>
      <c r="CI150" s="105"/>
      <c r="CJ150" s="105"/>
      <c r="CK150" s="105"/>
      <c r="CL150" s="105"/>
      <c r="CM150" s="105"/>
      <c r="CN150" s="105"/>
      <c r="CO150" s="105"/>
      <c r="CP150" s="105"/>
      <c r="CQ150" s="105"/>
      <c r="CR150" s="105"/>
      <c r="CS150" s="105"/>
      <c r="CT150" s="105"/>
      <c r="CU150" s="105"/>
      <c r="CV150" s="105"/>
      <c r="CW150" s="105"/>
      <c r="CX150" s="105"/>
      <c r="CY150" s="105"/>
      <c r="CZ150" s="105"/>
      <c r="DA150" s="105"/>
      <c r="DB150" s="105"/>
      <c r="DC150" s="105"/>
      <c r="DD150" s="105"/>
      <c r="DE150" s="105"/>
      <c r="DF150" s="105"/>
      <c r="DG150" s="105"/>
      <c r="DH150" s="105"/>
      <c r="DI150" s="105"/>
      <c r="DJ150" s="105"/>
      <c r="DK150" s="105"/>
      <c r="DL150" s="105"/>
      <c r="DM150" s="105"/>
      <c r="DN150" s="105"/>
      <c r="DO150" s="105"/>
      <c r="DP150" s="105"/>
      <c r="DQ150" s="105"/>
      <c r="DR150" s="105"/>
      <c r="DS150" s="105"/>
      <c r="DT150" s="105"/>
      <c r="DU150" s="105"/>
      <c r="DV150" s="105"/>
      <c r="DW150" s="105"/>
      <c r="DX150" s="105"/>
      <c r="DY150" s="105"/>
      <c r="DZ150" s="105"/>
      <c r="EA150" s="105"/>
      <c r="EB150" s="105"/>
      <c r="EC150" s="105"/>
      <c r="ED150" s="105"/>
      <c r="EE150" s="105"/>
      <c r="EF150" s="105"/>
      <c r="EG150" s="105"/>
      <c r="EH150" s="105"/>
      <c r="EI150" s="105"/>
      <c r="EJ150" s="105"/>
      <c r="EK150" s="105"/>
      <c r="EL150" s="105"/>
      <c r="EM150" s="105"/>
      <c r="EN150" s="105"/>
      <c r="EO150" s="105"/>
      <c r="EP150" s="105"/>
      <c r="EQ150" s="105"/>
      <c r="ER150" s="105"/>
      <c r="ES150" s="105"/>
      <c r="ET150" s="105"/>
      <c r="EU150" s="105"/>
      <c r="EV150" s="105"/>
      <c r="EW150" s="105"/>
      <c r="EX150" s="105"/>
      <c r="EY150" s="105"/>
      <c r="EZ150" s="105"/>
      <c r="FA150" s="105"/>
      <c r="FB150" s="105"/>
      <c r="FC150" s="105"/>
      <c r="FD150" s="105"/>
      <c r="FE150" s="105"/>
      <c r="FF150" s="105"/>
      <c r="FG150" s="105"/>
      <c r="FH150" s="105"/>
      <c r="FI150" s="105"/>
      <c r="FJ150" s="105"/>
      <c r="FK150" s="105"/>
      <c r="FL150" s="105"/>
      <c r="FM150" s="105"/>
      <c r="FN150" s="105"/>
      <c r="FO150" s="105"/>
      <c r="FP150" s="105"/>
      <c r="FQ150" s="105"/>
      <c r="FR150" s="105"/>
      <c r="FS150" s="105"/>
      <c r="FT150" s="105"/>
      <c r="FU150" s="105"/>
      <c r="FV150" s="105"/>
      <c r="FW150" s="105"/>
      <c r="FX150" s="105"/>
      <c r="FY150" s="105"/>
      <c r="FZ150" s="105"/>
      <c r="GA150" s="105"/>
      <c r="GB150" s="105"/>
      <c r="GC150" s="105"/>
      <c r="GD150" s="105"/>
      <c r="GE150" s="105"/>
      <c r="GF150" s="105"/>
      <c r="GG150" s="105"/>
      <c r="GH150" s="105"/>
      <c r="GI150" s="105"/>
      <c r="GJ150" s="105"/>
      <c r="GK150" s="105"/>
      <c r="GL150" s="105"/>
      <c r="GM150" s="105"/>
      <c r="GN150" s="105"/>
      <c r="GO150" s="105"/>
      <c r="GP150" s="105"/>
      <c r="GQ150" s="105"/>
      <c r="GR150" s="105"/>
      <c r="GS150" s="105"/>
      <c r="GT150" s="105"/>
      <c r="GU150" s="105"/>
      <c r="GV150" s="105"/>
      <c r="GW150" s="105"/>
      <c r="GX150" s="105"/>
      <c r="GY150" s="105"/>
      <c r="GZ150" s="105"/>
      <c r="HA150" s="105"/>
      <c r="HB150" s="105"/>
      <c r="HC150" s="105"/>
      <c r="HD150" s="105"/>
      <c r="HE150" s="105"/>
      <c r="HF150" s="105"/>
      <c r="HG150" s="105"/>
      <c r="HH150" s="105"/>
      <c r="HI150" s="105"/>
      <c r="HJ150" s="105"/>
      <c r="HK150" s="105"/>
      <c r="HL150" s="105"/>
      <c r="HM150" s="105"/>
      <c r="HN150" s="105"/>
      <c r="HO150" s="105"/>
      <c r="HP150" s="105"/>
      <c r="HQ150" s="105"/>
      <c r="HR150" s="105"/>
      <c r="HS150" s="105"/>
      <c r="HT150" s="105"/>
      <c r="HU150" s="105"/>
      <c r="HV150" s="105"/>
      <c r="HW150" s="105"/>
      <c r="HX150" s="105"/>
      <c r="HY150" s="105"/>
      <c r="HZ150" s="105"/>
      <c r="IA150" s="105"/>
      <c r="IB150" s="105"/>
      <c r="IC150" s="105"/>
      <c r="ID150" s="105"/>
      <c r="IE150" s="105"/>
      <c r="IF150" s="105"/>
      <c r="IG150" s="105"/>
      <c r="IH150" s="105"/>
      <c r="II150" s="105"/>
      <c r="IJ150" s="105"/>
      <c r="IK150" s="105"/>
      <c r="IL150" s="105"/>
      <c r="IM150" s="105"/>
      <c r="IN150" s="105"/>
      <c r="IO150" s="105"/>
      <c r="IP150" s="105"/>
      <c r="IQ150" s="105"/>
      <c r="IR150" s="105"/>
      <c r="IS150" s="105"/>
      <c r="IT150" s="105"/>
      <c r="IU150" s="105"/>
      <c r="IV150" s="105"/>
    </row>
    <row r="151" spans="1:256" ht="15.5" x14ac:dyDescent="0.25">
      <c r="A151" s="306"/>
      <c r="B151" s="307"/>
      <c r="C151" s="308"/>
      <c r="D151" s="309"/>
      <c r="E151" s="303"/>
      <c r="F151" s="110"/>
      <c r="G151" s="303"/>
      <c r="H151" s="310"/>
      <c r="I151" s="303"/>
      <c r="J151" s="311"/>
      <c r="K151" s="306"/>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105"/>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5"/>
      <c r="CL151" s="105"/>
      <c r="CM151" s="105"/>
      <c r="CN151" s="105"/>
      <c r="CO151" s="105"/>
      <c r="CP151" s="105"/>
      <c r="CQ151" s="105"/>
      <c r="CR151" s="105"/>
      <c r="CS151" s="105"/>
      <c r="CT151" s="105"/>
      <c r="CU151" s="105"/>
      <c r="CV151" s="105"/>
      <c r="CW151" s="105"/>
      <c r="CX151" s="105"/>
      <c r="CY151" s="105"/>
      <c r="CZ151" s="105"/>
      <c r="DA151" s="105"/>
      <c r="DB151" s="105"/>
      <c r="DC151" s="105"/>
      <c r="DD151" s="105"/>
      <c r="DE151" s="105"/>
      <c r="DF151" s="105"/>
      <c r="DG151" s="105"/>
      <c r="DH151" s="105"/>
      <c r="DI151" s="105"/>
      <c r="DJ151" s="105"/>
      <c r="DK151" s="105"/>
      <c r="DL151" s="105"/>
      <c r="DM151" s="105"/>
      <c r="DN151" s="105"/>
      <c r="DO151" s="105"/>
      <c r="DP151" s="105"/>
      <c r="DQ151" s="105"/>
      <c r="DR151" s="105"/>
      <c r="DS151" s="105"/>
      <c r="DT151" s="105"/>
      <c r="DU151" s="105"/>
      <c r="DV151" s="105"/>
      <c r="DW151" s="105"/>
      <c r="DX151" s="105"/>
      <c r="DY151" s="105"/>
      <c r="DZ151" s="105"/>
      <c r="EA151" s="105"/>
      <c r="EB151" s="105"/>
      <c r="EC151" s="105"/>
      <c r="ED151" s="105"/>
      <c r="EE151" s="105"/>
      <c r="EF151" s="105"/>
      <c r="EG151" s="105"/>
      <c r="EH151" s="105"/>
      <c r="EI151" s="105"/>
      <c r="EJ151" s="105"/>
      <c r="EK151" s="105"/>
      <c r="EL151" s="105"/>
      <c r="EM151" s="105"/>
      <c r="EN151" s="105"/>
      <c r="EO151" s="105"/>
      <c r="EP151" s="105"/>
      <c r="EQ151" s="105"/>
      <c r="ER151" s="105"/>
      <c r="ES151" s="105"/>
      <c r="ET151" s="105"/>
      <c r="EU151" s="105"/>
      <c r="EV151" s="105"/>
      <c r="EW151" s="105"/>
      <c r="EX151" s="105"/>
      <c r="EY151" s="105"/>
      <c r="EZ151" s="105"/>
      <c r="FA151" s="105"/>
      <c r="FB151" s="105"/>
      <c r="FC151" s="105"/>
      <c r="FD151" s="105"/>
      <c r="FE151" s="105"/>
      <c r="FF151" s="105"/>
      <c r="FG151" s="105"/>
      <c r="FH151" s="105"/>
      <c r="FI151" s="105"/>
      <c r="FJ151" s="105"/>
      <c r="FK151" s="105"/>
      <c r="FL151" s="105"/>
      <c r="FM151" s="105"/>
      <c r="FN151" s="105"/>
      <c r="FO151" s="105"/>
      <c r="FP151" s="105"/>
      <c r="FQ151" s="105"/>
      <c r="FR151" s="105"/>
      <c r="FS151" s="105"/>
      <c r="FT151" s="105"/>
      <c r="FU151" s="105"/>
      <c r="FV151" s="105"/>
      <c r="FW151" s="105"/>
      <c r="FX151" s="105"/>
      <c r="FY151" s="105"/>
      <c r="FZ151" s="105"/>
      <c r="GA151" s="105"/>
      <c r="GB151" s="105"/>
      <c r="GC151" s="105"/>
      <c r="GD151" s="105"/>
      <c r="GE151" s="105"/>
      <c r="GF151" s="105"/>
      <c r="GG151" s="105"/>
      <c r="GH151" s="105"/>
      <c r="GI151" s="105"/>
      <c r="GJ151" s="105"/>
      <c r="GK151" s="105"/>
      <c r="GL151" s="105"/>
      <c r="GM151" s="105"/>
      <c r="GN151" s="105"/>
      <c r="GO151" s="105"/>
      <c r="GP151" s="105"/>
      <c r="GQ151" s="105"/>
      <c r="GR151" s="105"/>
      <c r="GS151" s="105"/>
      <c r="GT151" s="105"/>
      <c r="GU151" s="105"/>
      <c r="GV151" s="105"/>
      <c r="GW151" s="105"/>
      <c r="GX151" s="105"/>
      <c r="GY151" s="105"/>
      <c r="GZ151" s="105"/>
      <c r="HA151" s="105"/>
      <c r="HB151" s="105"/>
      <c r="HC151" s="105"/>
      <c r="HD151" s="105"/>
      <c r="HE151" s="105"/>
      <c r="HF151" s="105"/>
      <c r="HG151" s="105"/>
      <c r="HH151" s="105"/>
      <c r="HI151" s="105"/>
      <c r="HJ151" s="105"/>
      <c r="HK151" s="105"/>
      <c r="HL151" s="105"/>
      <c r="HM151" s="105"/>
      <c r="HN151" s="105"/>
      <c r="HO151" s="105"/>
      <c r="HP151" s="105"/>
      <c r="HQ151" s="105"/>
      <c r="HR151" s="105"/>
      <c r="HS151" s="105"/>
      <c r="HT151" s="105"/>
      <c r="HU151" s="105"/>
      <c r="HV151" s="105"/>
      <c r="HW151" s="105"/>
      <c r="HX151" s="105"/>
      <c r="HY151" s="105"/>
      <c r="HZ151" s="105"/>
      <c r="IA151" s="105"/>
      <c r="IB151" s="105"/>
      <c r="IC151" s="105"/>
      <c r="ID151" s="105"/>
      <c r="IE151" s="105"/>
      <c r="IF151" s="105"/>
      <c r="IG151" s="105"/>
      <c r="IH151" s="105"/>
      <c r="II151" s="105"/>
      <c r="IJ151" s="105"/>
      <c r="IK151" s="105"/>
      <c r="IL151" s="105"/>
      <c r="IM151" s="105"/>
      <c r="IN151" s="105"/>
      <c r="IO151" s="105"/>
      <c r="IP151" s="105"/>
      <c r="IQ151" s="105"/>
      <c r="IR151" s="105"/>
      <c r="IS151" s="105"/>
      <c r="IT151" s="105"/>
      <c r="IU151" s="105"/>
      <c r="IV151" s="105"/>
    </row>
    <row r="152" spans="1:256" ht="15.5" x14ac:dyDescent="0.25">
      <c r="A152" s="306"/>
      <c r="B152" s="307"/>
      <c r="C152" s="308"/>
      <c r="D152" s="309"/>
      <c r="E152" s="303"/>
      <c r="F152" s="110"/>
      <c r="G152" s="303"/>
      <c r="H152" s="310"/>
      <c r="I152" s="303"/>
      <c r="J152" s="311"/>
      <c r="K152" s="306"/>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05"/>
      <c r="BZ152" s="105"/>
      <c r="CA152" s="105"/>
      <c r="CB152" s="105"/>
      <c r="CC152" s="105"/>
      <c r="CD152" s="105"/>
      <c r="CE152" s="105"/>
      <c r="CF152" s="105"/>
      <c r="CG152" s="105"/>
      <c r="CH152" s="105"/>
      <c r="CI152" s="105"/>
      <c r="CJ152" s="105"/>
      <c r="CK152" s="105"/>
      <c r="CL152" s="105"/>
      <c r="CM152" s="105"/>
      <c r="CN152" s="105"/>
      <c r="CO152" s="105"/>
      <c r="CP152" s="105"/>
      <c r="CQ152" s="105"/>
      <c r="CR152" s="105"/>
      <c r="CS152" s="105"/>
      <c r="CT152" s="105"/>
      <c r="CU152" s="105"/>
      <c r="CV152" s="105"/>
      <c r="CW152" s="105"/>
      <c r="CX152" s="105"/>
      <c r="CY152" s="105"/>
      <c r="CZ152" s="105"/>
      <c r="DA152" s="105"/>
      <c r="DB152" s="105"/>
      <c r="DC152" s="105"/>
      <c r="DD152" s="105"/>
      <c r="DE152" s="105"/>
      <c r="DF152" s="105"/>
      <c r="DG152" s="105"/>
      <c r="DH152" s="105"/>
      <c r="DI152" s="105"/>
      <c r="DJ152" s="105"/>
      <c r="DK152" s="105"/>
      <c r="DL152" s="105"/>
      <c r="DM152" s="105"/>
      <c r="DN152" s="105"/>
      <c r="DO152" s="105"/>
      <c r="DP152" s="105"/>
      <c r="DQ152" s="105"/>
      <c r="DR152" s="105"/>
      <c r="DS152" s="105"/>
      <c r="DT152" s="105"/>
      <c r="DU152" s="105"/>
      <c r="DV152" s="105"/>
      <c r="DW152" s="105"/>
      <c r="DX152" s="105"/>
      <c r="DY152" s="105"/>
      <c r="DZ152" s="105"/>
      <c r="EA152" s="105"/>
      <c r="EB152" s="105"/>
      <c r="EC152" s="105"/>
      <c r="ED152" s="105"/>
      <c r="EE152" s="105"/>
      <c r="EF152" s="105"/>
      <c r="EG152" s="105"/>
      <c r="EH152" s="105"/>
      <c r="EI152" s="105"/>
      <c r="EJ152" s="105"/>
      <c r="EK152" s="105"/>
      <c r="EL152" s="105"/>
      <c r="EM152" s="105"/>
      <c r="EN152" s="105"/>
      <c r="EO152" s="105"/>
      <c r="EP152" s="105"/>
      <c r="EQ152" s="105"/>
      <c r="ER152" s="105"/>
      <c r="ES152" s="105"/>
      <c r="ET152" s="105"/>
      <c r="EU152" s="105"/>
      <c r="EV152" s="105"/>
      <c r="EW152" s="105"/>
      <c r="EX152" s="105"/>
      <c r="EY152" s="105"/>
      <c r="EZ152" s="105"/>
      <c r="FA152" s="105"/>
      <c r="FB152" s="105"/>
      <c r="FC152" s="105"/>
      <c r="FD152" s="105"/>
      <c r="FE152" s="105"/>
      <c r="FF152" s="105"/>
      <c r="FG152" s="105"/>
      <c r="FH152" s="105"/>
      <c r="FI152" s="105"/>
      <c r="FJ152" s="105"/>
      <c r="FK152" s="105"/>
      <c r="FL152" s="105"/>
      <c r="FM152" s="105"/>
      <c r="FN152" s="105"/>
      <c r="FO152" s="105"/>
      <c r="FP152" s="105"/>
      <c r="FQ152" s="105"/>
      <c r="FR152" s="105"/>
      <c r="FS152" s="105"/>
      <c r="FT152" s="105"/>
      <c r="FU152" s="105"/>
      <c r="FV152" s="105"/>
      <c r="FW152" s="105"/>
      <c r="FX152" s="105"/>
      <c r="FY152" s="105"/>
      <c r="FZ152" s="105"/>
      <c r="GA152" s="105"/>
      <c r="GB152" s="105"/>
      <c r="GC152" s="105"/>
      <c r="GD152" s="105"/>
      <c r="GE152" s="105"/>
      <c r="GF152" s="105"/>
      <c r="GG152" s="105"/>
      <c r="GH152" s="105"/>
      <c r="GI152" s="105"/>
      <c r="GJ152" s="105"/>
      <c r="GK152" s="105"/>
      <c r="GL152" s="105"/>
      <c r="GM152" s="105"/>
      <c r="GN152" s="105"/>
      <c r="GO152" s="105"/>
      <c r="GP152" s="105"/>
      <c r="GQ152" s="105"/>
      <c r="GR152" s="105"/>
      <c r="GS152" s="105"/>
      <c r="GT152" s="105"/>
      <c r="GU152" s="105"/>
      <c r="GV152" s="105"/>
      <c r="GW152" s="105"/>
      <c r="GX152" s="105"/>
      <c r="GY152" s="105"/>
      <c r="GZ152" s="105"/>
      <c r="HA152" s="105"/>
      <c r="HB152" s="105"/>
      <c r="HC152" s="105"/>
      <c r="HD152" s="105"/>
      <c r="HE152" s="105"/>
      <c r="HF152" s="105"/>
      <c r="HG152" s="105"/>
      <c r="HH152" s="105"/>
      <c r="HI152" s="105"/>
      <c r="HJ152" s="105"/>
      <c r="HK152" s="105"/>
      <c r="HL152" s="105"/>
      <c r="HM152" s="105"/>
      <c r="HN152" s="105"/>
      <c r="HO152" s="105"/>
      <c r="HP152" s="105"/>
      <c r="HQ152" s="105"/>
      <c r="HR152" s="105"/>
      <c r="HS152" s="105"/>
      <c r="HT152" s="105"/>
      <c r="HU152" s="105"/>
      <c r="HV152" s="105"/>
      <c r="HW152" s="105"/>
      <c r="HX152" s="105"/>
      <c r="HY152" s="105"/>
      <c r="HZ152" s="105"/>
      <c r="IA152" s="105"/>
      <c r="IB152" s="105"/>
      <c r="IC152" s="105"/>
      <c r="ID152" s="105"/>
      <c r="IE152" s="105"/>
      <c r="IF152" s="105"/>
      <c r="IG152" s="105"/>
      <c r="IH152" s="105"/>
      <c r="II152" s="105"/>
      <c r="IJ152" s="105"/>
      <c r="IK152" s="105"/>
      <c r="IL152" s="105"/>
      <c r="IM152" s="105"/>
      <c r="IN152" s="105"/>
      <c r="IO152" s="105"/>
      <c r="IP152" s="105"/>
      <c r="IQ152" s="105"/>
      <c r="IR152" s="105"/>
      <c r="IS152" s="105"/>
      <c r="IT152" s="105"/>
      <c r="IU152" s="105"/>
      <c r="IV152" s="105"/>
    </row>
    <row r="153" spans="1:256" ht="15.5" x14ac:dyDescent="0.25">
      <c r="A153" s="306"/>
      <c r="B153" s="307"/>
      <c r="C153" s="308"/>
      <c r="D153" s="309"/>
      <c r="E153" s="303"/>
      <c r="F153" s="110"/>
      <c r="G153" s="303"/>
      <c r="H153" s="310"/>
      <c r="I153" s="303"/>
      <c r="J153" s="311"/>
      <c r="K153" s="306"/>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c r="CR153" s="105"/>
      <c r="CS153" s="105"/>
      <c r="CT153" s="105"/>
      <c r="CU153" s="105"/>
      <c r="CV153" s="105"/>
      <c r="CW153" s="105"/>
      <c r="CX153" s="105"/>
      <c r="CY153" s="105"/>
      <c r="CZ153" s="105"/>
      <c r="DA153" s="105"/>
      <c r="DB153" s="105"/>
      <c r="DC153" s="105"/>
      <c r="DD153" s="105"/>
      <c r="DE153" s="105"/>
      <c r="DF153" s="105"/>
      <c r="DG153" s="105"/>
      <c r="DH153" s="105"/>
      <c r="DI153" s="105"/>
      <c r="DJ153" s="105"/>
      <c r="DK153" s="105"/>
      <c r="DL153" s="105"/>
      <c r="DM153" s="105"/>
      <c r="DN153" s="105"/>
      <c r="DO153" s="105"/>
      <c r="DP153" s="105"/>
      <c r="DQ153" s="105"/>
      <c r="DR153" s="105"/>
      <c r="DS153" s="105"/>
      <c r="DT153" s="105"/>
      <c r="DU153" s="105"/>
      <c r="DV153" s="105"/>
      <c r="DW153" s="105"/>
      <c r="DX153" s="105"/>
      <c r="DY153" s="105"/>
      <c r="DZ153" s="105"/>
      <c r="EA153" s="105"/>
      <c r="EB153" s="105"/>
      <c r="EC153" s="105"/>
      <c r="ED153" s="105"/>
      <c r="EE153" s="105"/>
      <c r="EF153" s="105"/>
      <c r="EG153" s="105"/>
      <c r="EH153" s="105"/>
      <c r="EI153" s="105"/>
      <c r="EJ153" s="105"/>
      <c r="EK153" s="105"/>
      <c r="EL153" s="105"/>
      <c r="EM153" s="105"/>
      <c r="EN153" s="105"/>
      <c r="EO153" s="105"/>
      <c r="EP153" s="105"/>
      <c r="EQ153" s="105"/>
      <c r="ER153" s="105"/>
      <c r="ES153" s="105"/>
      <c r="ET153" s="105"/>
      <c r="EU153" s="105"/>
      <c r="EV153" s="105"/>
      <c r="EW153" s="105"/>
      <c r="EX153" s="105"/>
      <c r="EY153" s="105"/>
      <c r="EZ153" s="105"/>
      <c r="FA153" s="105"/>
      <c r="FB153" s="105"/>
      <c r="FC153" s="105"/>
      <c r="FD153" s="105"/>
      <c r="FE153" s="105"/>
      <c r="FF153" s="105"/>
      <c r="FG153" s="105"/>
      <c r="FH153" s="105"/>
      <c r="FI153" s="105"/>
      <c r="FJ153" s="105"/>
      <c r="FK153" s="105"/>
      <c r="FL153" s="105"/>
      <c r="FM153" s="105"/>
      <c r="FN153" s="105"/>
      <c r="FO153" s="105"/>
      <c r="FP153" s="105"/>
      <c r="FQ153" s="105"/>
      <c r="FR153" s="105"/>
      <c r="FS153" s="105"/>
      <c r="FT153" s="105"/>
      <c r="FU153" s="105"/>
      <c r="FV153" s="105"/>
      <c r="FW153" s="105"/>
      <c r="FX153" s="105"/>
      <c r="FY153" s="105"/>
      <c r="FZ153" s="105"/>
      <c r="GA153" s="105"/>
      <c r="GB153" s="105"/>
      <c r="GC153" s="105"/>
      <c r="GD153" s="105"/>
      <c r="GE153" s="105"/>
      <c r="GF153" s="105"/>
      <c r="GG153" s="105"/>
      <c r="GH153" s="105"/>
      <c r="GI153" s="105"/>
      <c r="GJ153" s="105"/>
      <c r="GK153" s="105"/>
      <c r="GL153" s="105"/>
      <c r="GM153" s="105"/>
      <c r="GN153" s="105"/>
      <c r="GO153" s="105"/>
      <c r="GP153" s="105"/>
      <c r="GQ153" s="105"/>
      <c r="GR153" s="105"/>
      <c r="GS153" s="105"/>
      <c r="GT153" s="105"/>
      <c r="GU153" s="105"/>
      <c r="GV153" s="105"/>
      <c r="GW153" s="105"/>
      <c r="GX153" s="105"/>
      <c r="GY153" s="105"/>
      <c r="GZ153" s="105"/>
      <c r="HA153" s="105"/>
      <c r="HB153" s="105"/>
      <c r="HC153" s="105"/>
      <c r="HD153" s="105"/>
      <c r="HE153" s="105"/>
      <c r="HF153" s="105"/>
      <c r="HG153" s="105"/>
      <c r="HH153" s="105"/>
      <c r="HI153" s="105"/>
      <c r="HJ153" s="105"/>
      <c r="HK153" s="105"/>
      <c r="HL153" s="105"/>
      <c r="HM153" s="105"/>
      <c r="HN153" s="105"/>
      <c r="HO153" s="105"/>
      <c r="HP153" s="105"/>
      <c r="HQ153" s="105"/>
      <c r="HR153" s="105"/>
      <c r="HS153" s="105"/>
      <c r="HT153" s="105"/>
      <c r="HU153" s="105"/>
      <c r="HV153" s="105"/>
      <c r="HW153" s="105"/>
      <c r="HX153" s="105"/>
      <c r="HY153" s="105"/>
      <c r="HZ153" s="105"/>
      <c r="IA153" s="105"/>
      <c r="IB153" s="105"/>
      <c r="IC153" s="105"/>
      <c r="ID153" s="105"/>
      <c r="IE153" s="105"/>
      <c r="IF153" s="105"/>
      <c r="IG153" s="105"/>
      <c r="IH153" s="105"/>
      <c r="II153" s="105"/>
      <c r="IJ153" s="105"/>
      <c r="IK153" s="105"/>
      <c r="IL153" s="105"/>
      <c r="IM153" s="105"/>
      <c r="IN153" s="105"/>
      <c r="IO153" s="105"/>
      <c r="IP153" s="105"/>
      <c r="IQ153" s="105"/>
      <c r="IR153" s="105"/>
      <c r="IS153" s="105"/>
      <c r="IT153" s="105"/>
      <c r="IU153" s="105"/>
      <c r="IV153" s="105"/>
    </row>
    <row r="154" spans="1:256" ht="15.5" x14ac:dyDescent="0.25">
      <c r="A154" s="306"/>
      <c r="B154" s="307"/>
      <c r="C154" s="308"/>
      <c r="D154" s="309"/>
      <c r="E154" s="303"/>
      <c r="F154" s="110"/>
      <c r="G154" s="303"/>
      <c r="H154" s="310"/>
      <c r="I154" s="303"/>
      <c r="J154" s="311"/>
      <c r="K154" s="306"/>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c r="CS154" s="105"/>
      <c r="CT154" s="105"/>
      <c r="CU154" s="105"/>
      <c r="CV154" s="105"/>
      <c r="CW154" s="105"/>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05"/>
      <c r="DV154" s="105"/>
      <c r="DW154" s="105"/>
      <c r="DX154" s="105"/>
      <c r="DY154" s="105"/>
      <c r="DZ154" s="105"/>
      <c r="EA154" s="105"/>
      <c r="EB154" s="105"/>
      <c r="EC154" s="105"/>
      <c r="ED154" s="105"/>
      <c r="EE154" s="105"/>
      <c r="EF154" s="105"/>
      <c r="EG154" s="105"/>
      <c r="EH154" s="105"/>
      <c r="EI154" s="105"/>
      <c r="EJ154" s="105"/>
      <c r="EK154" s="105"/>
      <c r="EL154" s="105"/>
      <c r="EM154" s="105"/>
      <c r="EN154" s="105"/>
      <c r="EO154" s="105"/>
      <c r="EP154" s="105"/>
      <c r="EQ154" s="105"/>
      <c r="ER154" s="105"/>
      <c r="ES154" s="105"/>
      <c r="ET154" s="105"/>
      <c r="EU154" s="105"/>
      <c r="EV154" s="105"/>
      <c r="EW154" s="105"/>
      <c r="EX154" s="105"/>
      <c r="EY154" s="105"/>
      <c r="EZ154" s="105"/>
      <c r="FA154" s="105"/>
      <c r="FB154" s="105"/>
      <c r="FC154" s="105"/>
      <c r="FD154" s="105"/>
      <c r="FE154" s="105"/>
      <c r="FF154" s="105"/>
      <c r="FG154" s="105"/>
      <c r="FH154" s="105"/>
      <c r="FI154" s="105"/>
      <c r="FJ154" s="105"/>
      <c r="FK154" s="105"/>
      <c r="FL154" s="105"/>
      <c r="FM154" s="105"/>
      <c r="FN154" s="105"/>
      <c r="FO154" s="105"/>
      <c r="FP154" s="105"/>
      <c r="FQ154" s="105"/>
      <c r="FR154" s="105"/>
      <c r="FS154" s="105"/>
      <c r="FT154" s="105"/>
      <c r="FU154" s="105"/>
      <c r="FV154" s="105"/>
      <c r="FW154" s="105"/>
      <c r="FX154" s="105"/>
      <c r="FY154" s="105"/>
      <c r="FZ154" s="105"/>
      <c r="GA154" s="105"/>
      <c r="GB154" s="105"/>
      <c r="GC154" s="105"/>
      <c r="GD154" s="105"/>
      <c r="GE154" s="105"/>
      <c r="GF154" s="105"/>
      <c r="GG154" s="105"/>
      <c r="GH154" s="105"/>
      <c r="GI154" s="105"/>
      <c r="GJ154" s="105"/>
      <c r="GK154" s="105"/>
      <c r="GL154" s="105"/>
      <c r="GM154" s="105"/>
      <c r="GN154" s="105"/>
      <c r="GO154" s="105"/>
      <c r="GP154" s="105"/>
      <c r="GQ154" s="105"/>
      <c r="GR154" s="105"/>
      <c r="GS154" s="105"/>
      <c r="GT154" s="105"/>
      <c r="GU154" s="105"/>
      <c r="GV154" s="105"/>
      <c r="GW154" s="105"/>
      <c r="GX154" s="105"/>
      <c r="GY154" s="105"/>
      <c r="GZ154" s="105"/>
      <c r="HA154" s="105"/>
      <c r="HB154" s="105"/>
      <c r="HC154" s="105"/>
      <c r="HD154" s="105"/>
      <c r="HE154" s="105"/>
      <c r="HF154" s="105"/>
      <c r="HG154" s="105"/>
      <c r="HH154" s="105"/>
      <c r="HI154" s="105"/>
      <c r="HJ154" s="105"/>
      <c r="HK154" s="105"/>
      <c r="HL154" s="105"/>
      <c r="HM154" s="105"/>
      <c r="HN154" s="105"/>
      <c r="HO154" s="105"/>
      <c r="HP154" s="105"/>
      <c r="HQ154" s="105"/>
      <c r="HR154" s="105"/>
      <c r="HS154" s="105"/>
      <c r="HT154" s="105"/>
      <c r="HU154" s="105"/>
      <c r="HV154" s="105"/>
      <c r="HW154" s="105"/>
      <c r="HX154" s="105"/>
      <c r="HY154" s="105"/>
      <c r="HZ154" s="105"/>
      <c r="IA154" s="105"/>
      <c r="IB154" s="105"/>
      <c r="IC154" s="105"/>
      <c r="ID154" s="105"/>
      <c r="IE154" s="105"/>
      <c r="IF154" s="105"/>
      <c r="IG154" s="105"/>
      <c r="IH154" s="105"/>
      <c r="II154" s="105"/>
      <c r="IJ154" s="105"/>
      <c r="IK154" s="105"/>
      <c r="IL154" s="105"/>
      <c r="IM154" s="105"/>
      <c r="IN154" s="105"/>
      <c r="IO154" s="105"/>
      <c r="IP154" s="105"/>
      <c r="IQ154" s="105"/>
      <c r="IR154" s="105"/>
      <c r="IS154" s="105"/>
      <c r="IT154" s="105"/>
      <c r="IU154" s="105"/>
      <c r="IV154" s="105"/>
    </row>
    <row r="155" spans="1:256" ht="15.5" x14ac:dyDescent="0.25">
      <c r="A155" s="306"/>
      <c r="B155" s="307"/>
      <c r="C155" s="308"/>
      <c r="D155" s="309"/>
      <c r="E155" s="303"/>
      <c r="F155" s="110"/>
      <c r="G155" s="303"/>
      <c r="H155" s="310"/>
      <c r="I155" s="303"/>
      <c r="J155" s="311"/>
      <c r="K155" s="306"/>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c r="CR155" s="105"/>
      <c r="CS155" s="105"/>
      <c r="CT155" s="105"/>
      <c r="CU155" s="105"/>
      <c r="CV155" s="105"/>
      <c r="CW155" s="105"/>
      <c r="CX155" s="105"/>
      <c r="CY155" s="105"/>
      <c r="CZ155" s="105"/>
      <c r="DA155" s="105"/>
      <c r="DB155" s="105"/>
      <c r="DC155" s="105"/>
      <c r="DD155" s="105"/>
      <c r="DE155" s="105"/>
      <c r="DF155" s="105"/>
      <c r="DG155" s="105"/>
      <c r="DH155" s="105"/>
      <c r="DI155" s="105"/>
      <c r="DJ155" s="105"/>
      <c r="DK155" s="105"/>
      <c r="DL155" s="105"/>
      <c r="DM155" s="105"/>
      <c r="DN155" s="105"/>
      <c r="DO155" s="105"/>
      <c r="DP155" s="105"/>
      <c r="DQ155" s="105"/>
      <c r="DR155" s="105"/>
      <c r="DS155" s="105"/>
      <c r="DT155" s="105"/>
      <c r="DU155" s="105"/>
      <c r="DV155" s="105"/>
      <c r="DW155" s="105"/>
      <c r="DX155" s="105"/>
      <c r="DY155" s="105"/>
      <c r="DZ155" s="105"/>
      <c r="EA155" s="105"/>
      <c r="EB155" s="105"/>
      <c r="EC155" s="105"/>
      <c r="ED155" s="105"/>
      <c r="EE155" s="105"/>
      <c r="EF155" s="105"/>
      <c r="EG155" s="105"/>
      <c r="EH155" s="105"/>
      <c r="EI155" s="105"/>
      <c r="EJ155" s="105"/>
      <c r="EK155" s="105"/>
      <c r="EL155" s="105"/>
      <c r="EM155" s="105"/>
      <c r="EN155" s="105"/>
      <c r="EO155" s="105"/>
      <c r="EP155" s="105"/>
      <c r="EQ155" s="105"/>
      <c r="ER155" s="105"/>
      <c r="ES155" s="105"/>
      <c r="ET155" s="105"/>
      <c r="EU155" s="105"/>
      <c r="EV155" s="105"/>
      <c r="EW155" s="105"/>
      <c r="EX155" s="105"/>
      <c r="EY155" s="105"/>
      <c r="EZ155" s="105"/>
      <c r="FA155" s="105"/>
      <c r="FB155" s="105"/>
      <c r="FC155" s="105"/>
      <c r="FD155" s="105"/>
      <c r="FE155" s="105"/>
      <c r="FF155" s="105"/>
      <c r="FG155" s="105"/>
      <c r="FH155" s="105"/>
      <c r="FI155" s="105"/>
      <c r="FJ155" s="105"/>
      <c r="FK155" s="105"/>
      <c r="FL155" s="105"/>
      <c r="FM155" s="105"/>
      <c r="FN155" s="105"/>
      <c r="FO155" s="105"/>
      <c r="FP155" s="105"/>
      <c r="FQ155" s="105"/>
      <c r="FR155" s="105"/>
      <c r="FS155" s="105"/>
      <c r="FT155" s="105"/>
      <c r="FU155" s="105"/>
      <c r="FV155" s="105"/>
      <c r="FW155" s="105"/>
      <c r="FX155" s="105"/>
      <c r="FY155" s="105"/>
      <c r="FZ155" s="105"/>
      <c r="GA155" s="105"/>
      <c r="GB155" s="105"/>
      <c r="GC155" s="105"/>
      <c r="GD155" s="105"/>
      <c r="GE155" s="105"/>
      <c r="GF155" s="105"/>
      <c r="GG155" s="105"/>
      <c r="GH155" s="105"/>
      <c r="GI155" s="105"/>
      <c r="GJ155" s="105"/>
      <c r="GK155" s="105"/>
      <c r="GL155" s="105"/>
      <c r="GM155" s="105"/>
      <c r="GN155" s="105"/>
      <c r="GO155" s="105"/>
      <c r="GP155" s="105"/>
      <c r="GQ155" s="105"/>
      <c r="GR155" s="105"/>
      <c r="GS155" s="105"/>
      <c r="GT155" s="105"/>
      <c r="GU155" s="105"/>
      <c r="GV155" s="105"/>
      <c r="GW155" s="105"/>
      <c r="GX155" s="105"/>
      <c r="GY155" s="105"/>
      <c r="GZ155" s="105"/>
      <c r="HA155" s="105"/>
      <c r="HB155" s="105"/>
      <c r="HC155" s="105"/>
      <c r="HD155" s="105"/>
      <c r="HE155" s="105"/>
      <c r="HF155" s="105"/>
      <c r="HG155" s="105"/>
      <c r="HH155" s="105"/>
      <c r="HI155" s="105"/>
      <c r="HJ155" s="105"/>
      <c r="HK155" s="105"/>
      <c r="HL155" s="105"/>
      <c r="HM155" s="105"/>
      <c r="HN155" s="105"/>
      <c r="HO155" s="105"/>
      <c r="HP155" s="105"/>
      <c r="HQ155" s="105"/>
      <c r="HR155" s="105"/>
      <c r="HS155" s="105"/>
      <c r="HT155" s="105"/>
      <c r="HU155" s="105"/>
      <c r="HV155" s="105"/>
      <c r="HW155" s="105"/>
      <c r="HX155" s="105"/>
      <c r="HY155" s="105"/>
      <c r="HZ155" s="105"/>
      <c r="IA155" s="105"/>
      <c r="IB155" s="105"/>
      <c r="IC155" s="105"/>
      <c r="ID155" s="105"/>
      <c r="IE155" s="105"/>
      <c r="IF155" s="105"/>
      <c r="IG155" s="105"/>
      <c r="IH155" s="105"/>
      <c r="II155" s="105"/>
      <c r="IJ155" s="105"/>
      <c r="IK155" s="105"/>
      <c r="IL155" s="105"/>
      <c r="IM155" s="105"/>
      <c r="IN155" s="105"/>
      <c r="IO155" s="105"/>
      <c r="IP155" s="105"/>
      <c r="IQ155" s="105"/>
      <c r="IR155" s="105"/>
      <c r="IS155" s="105"/>
      <c r="IT155" s="105"/>
      <c r="IU155" s="105"/>
      <c r="IV155" s="105"/>
    </row>
    <row r="156" spans="1:256" ht="15.5" x14ac:dyDescent="0.25">
      <c r="A156" s="306"/>
      <c r="B156" s="307"/>
      <c r="C156" s="308"/>
      <c r="D156" s="309"/>
      <c r="E156" s="303"/>
      <c r="F156" s="110"/>
      <c r="G156" s="303"/>
      <c r="H156" s="310"/>
      <c r="I156" s="303"/>
      <c r="J156" s="311"/>
      <c r="K156" s="306"/>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5"/>
      <c r="BJ156" s="105"/>
      <c r="BK156" s="105"/>
      <c r="BL156" s="105"/>
      <c r="BM156" s="105"/>
      <c r="BN156" s="105"/>
      <c r="BO156" s="105"/>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c r="CR156" s="105"/>
      <c r="CS156" s="105"/>
      <c r="CT156" s="105"/>
      <c r="CU156" s="105"/>
      <c r="CV156" s="105"/>
      <c r="CW156" s="105"/>
      <c r="CX156" s="105"/>
      <c r="CY156" s="105"/>
      <c r="CZ156" s="105"/>
      <c r="DA156" s="105"/>
      <c r="DB156" s="105"/>
      <c r="DC156" s="105"/>
      <c r="DD156" s="105"/>
      <c r="DE156" s="105"/>
      <c r="DF156" s="105"/>
      <c r="DG156" s="105"/>
      <c r="DH156" s="105"/>
      <c r="DI156" s="105"/>
      <c r="DJ156" s="105"/>
      <c r="DK156" s="105"/>
      <c r="DL156" s="105"/>
      <c r="DM156" s="105"/>
      <c r="DN156" s="105"/>
      <c r="DO156" s="105"/>
      <c r="DP156" s="105"/>
      <c r="DQ156" s="105"/>
      <c r="DR156" s="105"/>
      <c r="DS156" s="105"/>
      <c r="DT156" s="105"/>
      <c r="DU156" s="105"/>
      <c r="DV156" s="105"/>
      <c r="DW156" s="105"/>
      <c r="DX156" s="105"/>
      <c r="DY156" s="105"/>
      <c r="DZ156" s="105"/>
      <c r="EA156" s="105"/>
      <c r="EB156" s="105"/>
      <c r="EC156" s="105"/>
      <c r="ED156" s="105"/>
      <c r="EE156" s="105"/>
      <c r="EF156" s="105"/>
      <c r="EG156" s="105"/>
      <c r="EH156" s="105"/>
      <c r="EI156" s="105"/>
      <c r="EJ156" s="105"/>
      <c r="EK156" s="105"/>
      <c r="EL156" s="105"/>
      <c r="EM156" s="105"/>
      <c r="EN156" s="105"/>
      <c r="EO156" s="105"/>
      <c r="EP156" s="105"/>
      <c r="EQ156" s="105"/>
      <c r="ER156" s="105"/>
      <c r="ES156" s="105"/>
      <c r="ET156" s="105"/>
      <c r="EU156" s="105"/>
      <c r="EV156" s="105"/>
      <c r="EW156" s="105"/>
      <c r="EX156" s="105"/>
      <c r="EY156" s="105"/>
      <c r="EZ156" s="105"/>
      <c r="FA156" s="105"/>
      <c r="FB156" s="105"/>
      <c r="FC156" s="105"/>
      <c r="FD156" s="105"/>
      <c r="FE156" s="105"/>
      <c r="FF156" s="105"/>
      <c r="FG156" s="105"/>
      <c r="FH156" s="105"/>
      <c r="FI156" s="105"/>
      <c r="FJ156" s="105"/>
      <c r="FK156" s="105"/>
      <c r="FL156" s="105"/>
      <c r="FM156" s="105"/>
      <c r="FN156" s="105"/>
      <c r="FO156" s="105"/>
      <c r="FP156" s="105"/>
      <c r="FQ156" s="105"/>
      <c r="FR156" s="105"/>
      <c r="FS156" s="105"/>
      <c r="FT156" s="105"/>
      <c r="FU156" s="105"/>
      <c r="FV156" s="105"/>
      <c r="FW156" s="105"/>
      <c r="FX156" s="105"/>
      <c r="FY156" s="105"/>
      <c r="FZ156" s="105"/>
      <c r="GA156" s="105"/>
      <c r="GB156" s="105"/>
      <c r="GC156" s="105"/>
      <c r="GD156" s="105"/>
      <c r="GE156" s="105"/>
      <c r="GF156" s="105"/>
      <c r="GG156" s="105"/>
      <c r="GH156" s="105"/>
      <c r="GI156" s="105"/>
      <c r="GJ156" s="105"/>
      <c r="GK156" s="105"/>
      <c r="GL156" s="105"/>
      <c r="GM156" s="105"/>
      <c r="GN156" s="105"/>
      <c r="GO156" s="105"/>
      <c r="GP156" s="105"/>
      <c r="GQ156" s="105"/>
      <c r="GR156" s="105"/>
      <c r="GS156" s="105"/>
      <c r="GT156" s="105"/>
      <c r="GU156" s="105"/>
      <c r="GV156" s="105"/>
      <c r="GW156" s="105"/>
      <c r="GX156" s="105"/>
      <c r="GY156" s="105"/>
      <c r="GZ156" s="105"/>
      <c r="HA156" s="105"/>
      <c r="HB156" s="105"/>
      <c r="HC156" s="105"/>
      <c r="HD156" s="105"/>
      <c r="HE156" s="105"/>
      <c r="HF156" s="105"/>
      <c r="HG156" s="105"/>
      <c r="HH156" s="105"/>
      <c r="HI156" s="105"/>
      <c r="HJ156" s="105"/>
      <c r="HK156" s="105"/>
      <c r="HL156" s="105"/>
      <c r="HM156" s="105"/>
      <c r="HN156" s="105"/>
      <c r="HO156" s="105"/>
      <c r="HP156" s="105"/>
      <c r="HQ156" s="105"/>
      <c r="HR156" s="105"/>
      <c r="HS156" s="105"/>
      <c r="HT156" s="105"/>
      <c r="HU156" s="105"/>
      <c r="HV156" s="105"/>
      <c r="HW156" s="105"/>
      <c r="HX156" s="105"/>
      <c r="HY156" s="105"/>
      <c r="HZ156" s="105"/>
      <c r="IA156" s="105"/>
      <c r="IB156" s="105"/>
      <c r="IC156" s="105"/>
      <c r="ID156" s="105"/>
      <c r="IE156" s="105"/>
      <c r="IF156" s="105"/>
      <c r="IG156" s="105"/>
      <c r="IH156" s="105"/>
      <c r="II156" s="105"/>
      <c r="IJ156" s="105"/>
      <c r="IK156" s="105"/>
      <c r="IL156" s="105"/>
      <c r="IM156" s="105"/>
      <c r="IN156" s="105"/>
      <c r="IO156" s="105"/>
      <c r="IP156" s="105"/>
      <c r="IQ156" s="105"/>
      <c r="IR156" s="105"/>
      <c r="IS156" s="105"/>
      <c r="IT156" s="105"/>
      <c r="IU156" s="105"/>
      <c r="IV156" s="105"/>
    </row>
    <row r="157" spans="1:256" ht="15.5" x14ac:dyDescent="0.25">
      <c r="A157" s="306"/>
      <c r="B157" s="307"/>
      <c r="C157" s="308"/>
      <c r="D157" s="309"/>
      <c r="E157" s="303"/>
      <c r="F157" s="110"/>
      <c r="G157" s="303"/>
      <c r="H157" s="310"/>
      <c r="I157" s="303"/>
      <c r="J157" s="311"/>
      <c r="K157" s="306"/>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5"/>
      <c r="CL157" s="105"/>
      <c r="CM157" s="105"/>
      <c r="CN157" s="105"/>
      <c r="CO157" s="105"/>
      <c r="CP157" s="105"/>
      <c r="CQ157" s="105"/>
      <c r="CR157" s="105"/>
      <c r="CS157" s="105"/>
      <c r="CT157" s="105"/>
      <c r="CU157" s="105"/>
      <c r="CV157" s="105"/>
      <c r="CW157" s="105"/>
      <c r="CX157" s="105"/>
      <c r="CY157" s="105"/>
      <c r="CZ157" s="105"/>
      <c r="DA157" s="105"/>
      <c r="DB157" s="105"/>
      <c r="DC157" s="105"/>
      <c r="DD157" s="105"/>
      <c r="DE157" s="105"/>
      <c r="DF157" s="105"/>
      <c r="DG157" s="105"/>
      <c r="DH157" s="105"/>
      <c r="DI157" s="105"/>
      <c r="DJ157" s="105"/>
      <c r="DK157" s="105"/>
      <c r="DL157" s="105"/>
      <c r="DM157" s="105"/>
      <c r="DN157" s="105"/>
      <c r="DO157" s="105"/>
      <c r="DP157" s="105"/>
      <c r="DQ157" s="105"/>
      <c r="DR157" s="105"/>
      <c r="DS157" s="105"/>
      <c r="DT157" s="105"/>
      <c r="DU157" s="105"/>
      <c r="DV157" s="105"/>
      <c r="DW157" s="105"/>
      <c r="DX157" s="105"/>
      <c r="DY157" s="105"/>
      <c r="DZ157" s="105"/>
      <c r="EA157" s="105"/>
      <c r="EB157" s="105"/>
      <c r="EC157" s="105"/>
      <c r="ED157" s="105"/>
      <c r="EE157" s="105"/>
      <c r="EF157" s="105"/>
      <c r="EG157" s="105"/>
      <c r="EH157" s="105"/>
      <c r="EI157" s="105"/>
      <c r="EJ157" s="105"/>
      <c r="EK157" s="105"/>
      <c r="EL157" s="105"/>
      <c r="EM157" s="105"/>
      <c r="EN157" s="105"/>
      <c r="EO157" s="105"/>
      <c r="EP157" s="105"/>
      <c r="EQ157" s="105"/>
      <c r="ER157" s="105"/>
      <c r="ES157" s="105"/>
      <c r="ET157" s="105"/>
      <c r="EU157" s="105"/>
      <c r="EV157" s="105"/>
      <c r="EW157" s="105"/>
      <c r="EX157" s="105"/>
      <c r="EY157" s="105"/>
      <c r="EZ157" s="105"/>
      <c r="FA157" s="105"/>
      <c r="FB157" s="105"/>
      <c r="FC157" s="105"/>
      <c r="FD157" s="105"/>
      <c r="FE157" s="105"/>
      <c r="FF157" s="105"/>
      <c r="FG157" s="105"/>
      <c r="FH157" s="105"/>
      <c r="FI157" s="105"/>
      <c r="FJ157" s="105"/>
      <c r="FK157" s="105"/>
      <c r="FL157" s="105"/>
      <c r="FM157" s="105"/>
      <c r="FN157" s="105"/>
      <c r="FO157" s="105"/>
      <c r="FP157" s="105"/>
      <c r="FQ157" s="105"/>
      <c r="FR157" s="105"/>
      <c r="FS157" s="105"/>
      <c r="FT157" s="105"/>
      <c r="FU157" s="105"/>
      <c r="FV157" s="105"/>
      <c r="FW157" s="105"/>
      <c r="FX157" s="105"/>
      <c r="FY157" s="105"/>
      <c r="FZ157" s="105"/>
      <c r="GA157" s="105"/>
      <c r="GB157" s="105"/>
      <c r="GC157" s="105"/>
      <c r="GD157" s="105"/>
      <c r="GE157" s="105"/>
      <c r="GF157" s="105"/>
      <c r="GG157" s="105"/>
      <c r="GH157" s="105"/>
      <c r="GI157" s="105"/>
      <c r="GJ157" s="105"/>
      <c r="GK157" s="105"/>
      <c r="GL157" s="105"/>
      <c r="GM157" s="105"/>
      <c r="GN157" s="105"/>
      <c r="GO157" s="105"/>
      <c r="GP157" s="105"/>
      <c r="GQ157" s="105"/>
      <c r="GR157" s="105"/>
      <c r="GS157" s="105"/>
      <c r="GT157" s="105"/>
      <c r="GU157" s="105"/>
      <c r="GV157" s="105"/>
      <c r="GW157" s="105"/>
      <c r="GX157" s="105"/>
      <c r="GY157" s="105"/>
      <c r="GZ157" s="105"/>
      <c r="HA157" s="105"/>
      <c r="HB157" s="105"/>
      <c r="HC157" s="105"/>
      <c r="HD157" s="105"/>
      <c r="HE157" s="105"/>
      <c r="HF157" s="105"/>
      <c r="HG157" s="105"/>
      <c r="HH157" s="105"/>
      <c r="HI157" s="105"/>
      <c r="HJ157" s="105"/>
      <c r="HK157" s="105"/>
      <c r="HL157" s="105"/>
      <c r="HM157" s="105"/>
      <c r="HN157" s="105"/>
      <c r="HO157" s="105"/>
      <c r="HP157" s="105"/>
      <c r="HQ157" s="105"/>
      <c r="HR157" s="105"/>
      <c r="HS157" s="105"/>
      <c r="HT157" s="105"/>
      <c r="HU157" s="105"/>
      <c r="HV157" s="105"/>
      <c r="HW157" s="105"/>
      <c r="HX157" s="105"/>
      <c r="HY157" s="105"/>
      <c r="HZ157" s="105"/>
      <c r="IA157" s="105"/>
      <c r="IB157" s="105"/>
      <c r="IC157" s="105"/>
      <c r="ID157" s="105"/>
      <c r="IE157" s="105"/>
      <c r="IF157" s="105"/>
      <c r="IG157" s="105"/>
      <c r="IH157" s="105"/>
      <c r="II157" s="105"/>
      <c r="IJ157" s="105"/>
      <c r="IK157" s="105"/>
      <c r="IL157" s="105"/>
      <c r="IM157" s="105"/>
      <c r="IN157" s="105"/>
      <c r="IO157" s="105"/>
      <c r="IP157" s="105"/>
      <c r="IQ157" s="105"/>
      <c r="IR157" s="105"/>
      <c r="IS157" s="105"/>
      <c r="IT157" s="105"/>
      <c r="IU157" s="105"/>
      <c r="IV157" s="105"/>
    </row>
    <row r="158" spans="1:256" ht="15.5" x14ac:dyDescent="0.25">
      <c r="A158" s="306"/>
      <c r="B158" s="307"/>
      <c r="C158" s="308"/>
      <c r="D158" s="309"/>
      <c r="E158" s="303"/>
      <c r="F158" s="110"/>
      <c r="G158" s="303"/>
      <c r="H158" s="310"/>
      <c r="I158" s="303"/>
      <c r="J158" s="311"/>
      <c r="K158" s="306"/>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c r="DK158" s="105"/>
      <c r="DL158" s="105"/>
      <c r="DM158" s="105"/>
      <c r="DN158" s="105"/>
      <c r="DO158" s="105"/>
      <c r="DP158" s="105"/>
      <c r="DQ158" s="105"/>
      <c r="DR158" s="105"/>
      <c r="DS158" s="105"/>
      <c r="DT158" s="105"/>
      <c r="DU158" s="105"/>
      <c r="DV158" s="105"/>
      <c r="DW158" s="105"/>
      <c r="DX158" s="105"/>
      <c r="DY158" s="105"/>
      <c r="DZ158" s="105"/>
      <c r="EA158" s="105"/>
      <c r="EB158" s="105"/>
      <c r="EC158" s="105"/>
      <c r="ED158" s="105"/>
      <c r="EE158" s="105"/>
      <c r="EF158" s="105"/>
      <c r="EG158" s="105"/>
      <c r="EH158" s="105"/>
      <c r="EI158" s="105"/>
      <c r="EJ158" s="105"/>
      <c r="EK158" s="105"/>
      <c r="EL158" s="105"/>
      <c r="EM158" s="105"/>
      <c r="EN158" s="105"/>
      <c r="EO158" s="105"/>
      <c r="EP158" s="105"/>
      <c r="EQ158" s="105"/>
      <c r="ER158" s="105"/>
      <c r="ES158" s="105"/>
      <c r="ET158" s="105"/>
      <c r="EU158" s="105"/>
      <c r="EV158" s="105"/>
      <c r="EW158" s="105"/>
      <c r="EX158" s="105"/>
      <c r="EY158" s="105"/>
      <c r="EZ158" s="105"/>
      <c r="FA158" s="105"/>
      <c r="FB158" s="105"/>
      <c r="FC158" s="105"/>
      <c r="FD158" s="105"/>
      <c r="FE158" s="105"/>
      <c r="FF158" s="105"/>
      <c r="FG158" s="105"/>
      <c r="FH158" s="105"/>
      <c r="FI158" s="105"/>
      <c r="FJ158" s="105"/>
      <c r="FK158" s="105"/>
      <c r="FL158" s="105"/>
      <c r="FM158" s="105"/>
      <c r="FN158" s="105"/>
      <c r="FO158" s="105"/>
      <c r="FP158" s="105"/>
      <c r="FQ158" s="105"/>
      <c r="FR158" s="105"/>
      <c r="FS158" s="105"/>
      <c r="FT158" s="105"/>
      <c r="FU158" s="105"/>
      <c r="FV158" s="105"/>
      <c r="FW158" s="105"/>
      <c r="FX158" s="105"/>
      <c r="FY158" s="105"/>
      <c r="FZ158" s="105"/>
      <c r="GA158" s="105"/>
      <c r="GB158" s="105"/>
      <c r="GC158" s="105"/>
      <c r="GD158" s="105"/>
      <c r="GE158" s="105"/>
      <c r="GF158" s="105"/>
      <c r="GG158" s="105"/>
      <c r="GH158" s="105"/>
      <c r="GI158" s="105"/>
      <c r="GJ158" s="105"/>
      <c r="GK158" s="105"/>
      <c r="GL158" s="105"/>
      <c r="GM158" s="105"/>
      <c r="GN158" s="105"/>
      <c r="GO158" s="105"/>
      <c r="GP158" s="105"/>
      <c r="GQ158" s="105"/>
      <c r="GR158" s="105"/>
      <c r="GS158" s="105"/>
      <c r="GT158" s="105"/>
      <c r="GU158" s="105"/>
      <c r="GV158" s="105"/>
      <c r="GW158" s="105"/>
      <c r="GX158" s="105"/>
      <c r="GY158" s="105"/>
      <c r="GZ158" s="105"/>
      <c r="HA158" s="105"/>
      <c r="HB158" s="105"/>
      <c r="HC158" s="105"/>
      <c r="HD158" s="105"/>
      <c r="HE158" s="105"/>
      <c r="HF158" s="105"/>
      <c r="HG158" s="105"/>
      <c r="HH158" s="105"/>
      <c r="HI158" s="105"/>
      <c r="HJ158" s="105"/>
      <c r="HK158" s="105"/>
      <c r="HL158" s="105"/>
      <c r="HM158" s="105"/>
      <c r="HN158" s="105"/>
      <c r="HO158" s="105"/>
      <c r="HP158" s="105"/>
      <c r="HQ158" s="105"/>
      <c r="HR158" s="105"/>
      <c r="HS158" s="105"/>
      <c r="HT158" s="105"/>
      <c r="HU158" s="105"/>
      <c r="HV158" s="105"/>
      <c r="HW158" s="105"/>
      <c r="HX158" s="105"/>
      <c r="HY158" s="105"/>
      <c r="HZ158" s="105"/>
      <c r="IA158" s="105"/>
      <c r="IB158" s="105"/>
      <c r="IC158" s="105"/>
      <c r="ID158" s="105"/>
      <c r="IE158" s="105"/>
      <c r="IF158" s="105"/>
      <c r="IG158" s="105"/>
      <c r="IH158" s="105"/>
      <c r="II158" s="105"/>
      <c r="IJ158" s="105"/>
      <c r="IK158" s="105"/>
      <c r="IL158" s="105"/>
      <c r="IM158" s="105"/>
      <c r="IN158" s="105"/>
      <c r="IO158" s="105"/>
      <c r="IP158" s="105"/>
      <c r="IQ158" s="105"/>
      <c r="IR158" s="105"/>
      <c r="IS158" s="105"/>
      <c r="IT158" s="105"/>
      <c r="IU158" s="105"/>
      <c r="IV158" s="105"/>
    </row>
    <row r="159" spans="1:256" ht="15.5" x14ac:dyDescent="0.25">
      <c r="A159" s="306"/>
      <c r="B159" s="307"/>
      <c r="C159" s="308"/>
      <c r="D159" s="309"/>
      <c r="E159" s="303"/>
      <c r="F159" s="110"/>
      <c r="G159" s="303"/>
      <c r="H159" s="310"/>
      <c r="I159" s="303"/>
      <c r="J159" s="311"/>
      <c r="K159" s="306"/>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c r="DB159" s="105"/>
      <c r="DC159" s="105"/>
      <c r="DD159" s="105"/>
      <c r="DE159" s="105"/>
      <c r="DF159" s="105"/>
      <c r="DG159" s="105"/>
      <c r="DH159" s="105"/>
      <c r="DI159" s="105"/>
      <c r="DJ159" s="105"/>
      <c r="DK159" s="105"/>
      <c r="DL159" s="105"/>
      <c r="DM159" s="105"/>
      <c r="DN159" s="105"/>
      <c r="DO159" s="105"/>
      <c r="DP159" s="105"/>
      <c r="DQ159" s="105"/>
      <c r="DR159" s="105"/>
      <c r="DS159" s="105"/>
      <c r="DT159" s="105"/>
      <c r="DU159" s="105"/>
      <c r="DV159" s="105"/>
      <c r="DW159" s="105"/>
      <c r="DX159" s="105"/>
      <c r="DY159" s="105"/>
      <c r="DZ159" s="105"/>
      <c r="EA159" s="105"/>
      <c r="EB159" s="105"/>
      <c r="EC159" s="105"/>
      <c r="ED159" s="105"/>
      <c r="EE159" s="105"/>
      <c r="EF159" s="105"/>
      <c r="EG159" s="105"/>
      <c r="EH159" s="105"/>
      <c r="EI159" s="105"/>
      <c r="EJ159" s="105"/>
      <c r="EK159" s="105"/>
      <c r="EL159" s="105"/>
      <c r="EM159" s="105"/>
      <c r="EN159" s="105"/>
      <c r="EO159" s="105"/>
      <c r="EP159" s="105"/>
      <c r="EQ159" s="105"/>
      <c r="ER159" s="105"/>
      <c r="ES159" s="105"/>
      <c r="ET159" s="105"/>
      <c r="EU159" s="105"/>
      <c r="EV159" s="105"/>
      <c r="EW159" s="105"/>
      <c r="EX159" s="105"/>
      <c r="EY159" s="105"/>
      <c r="EZ159" s="105"/>
      <c r="FA159" s="105"/>
      <c r="FB159" s="105"/>
      <c r="FC159" s="105"/>
      <c r="FD159" s="105"/>
      <c r="FE159" s="105"/>
      <c r="FF159" s="105"/>
      <c r="FG159" s="105"/>
      <c r="FH159" s="105"/>
      <c r="FI159" s="105"/>
      <c r="FJ159" s="105"/>
      <c r="FK159" s="105"/>
      <c r="FL159" s="105"/>
      <c r="FM159" s="105"/>
      <c r="FN159" s="105"/>
      <c r="FO159" s="105"/>
      <c r="FP159" s="105"/>
      <c r="FQ159" s="105"/>
      <c r="FR159" s="105"/>
      <c r="FS159" s="105"/>
      <c r="FT159" s="105"/>
      <c r="FU159" s="105"/>
      <c r="FV159" s="105"/>
      <c r="FW159" s="105"/>
      <c r="FX159" s="105"/>
      <c r="FY159" s="105"/>
      <c r="FZ159" s="105"/>
      <c r="GA159" s="105"/>
      <c r="GB159" s="105"/>
      <c r="GC159" s="105"/>
      <c r="GD159" s="105"/>
      <c r="GE159" s="105"/>
      <c r="GF159" s="105"/>
      <c r="GG159" s="105"/>
      <c r="GH159" s="105"/>
      <c r="GI159" s="105"/>
      <c r="GJ159" s="105"/>
      <c r="GK159" s="105"/>
      <c r="GL159" s="105"/>
      <c r="GM159" s="105"/>
      <c r="GN159" s="105"/>
      <c r="GO159" s="105"/>
      <c r="GP159" s="105"/>
      <c r="GQ159" s="105"/>
      <c r="GR159" s="105"/>
      <c r="GS159" s="105"/>
      <c r="GT159" s="105"/>
      <c r="GU159" s="105"/>
      <c r="GV159" s="105"/>
      <c r="GW159" s="105"/>
      <c r="GX159" s="105"/>
      <c r="GY159" s="105"/>
      <c r="GZ159" s="105"/>
      <c r="HA159" s="105"/>
      <c r="HB159" s="105"/>
      <c r="HC159" s="105"/>
      <c r="HD159" s="105"/>
      <c r="HE159" s="105"/>
      <c r="HF159" s="105"/>
      <c r="HG159" s="105"/>
      <c r="HH159" s="105"/>
      <c r="HI159" s="105"/>
      <c r="HJ159" s="105"/>
      <c r="HK159" s="105"/>
      <c r="HL159" s="105"/>
      <c r="HM159" s="105"/>
      <c r="HN159" s="105"/>
      <c r="HO159" s="105"/>
      <c r="HP159" s="105"/>
      <c r="HQ159" s="105"/>
      <c r="HR159" s="105"/>
      <c r="HS159" s="105"/>
      <c r="HT159" s="105"/>
      <c r="HU159" s="105"/>
      <c r="HV159" s="105"/>
      <c r="HW159" s="105"/>
      <c r="HX159" s="105"/>
      <c r="HY159" s="105"/>
      <c r="HZ159" s="105"/>
      <c r="IA159" s="105"/>
      <c r="IB159" s="105"/>
      <c r="IC159" s="105"/>
      <c r="ID159" s="105"/>
      <c r="IE159" s="105"/>
      <c r="IF159" s="105"/>
      <c r="IG159" s="105"/>
      <c r="IH159" s="105"/>
      <c r="II159" s="105"/>
      <c r="IJ159" s="105"/>
      <c r="IK159" s="105"/>
      <c r="IL159" s="105"/>
      <c r="IM159" s="105"/>
      <c r="IN159" s="105"/>
      <c r="IO159" s="105"/>
      <c r="IP159" s="105"/>
      <c r="IQ159" s="105"/>
      <c r="IR159" s="105"/>
      <c r="IS159" s="105"/>
      <c r="IT159" s="105"/>
      <c r="IU159" s="105"/>
      <c r="IV159" s="105"/>
    </row>
    <row r="160" spans="1:256" ht="15.5" x14ac:dyDescent="0.25">
      <c r="A160" s="306"/>
      <c r="B160" s="307"/>
      <c r="C160" s="308"/>
      <c r="D160" s="309"/>
      <c r="E160" s="303"/>
      <c r="F160" s="110"/>
      <c r="G160" s="303"/>
      <c r="H160" s="310"/>
      <c r="I160" s="303"/>
      <c r="J160" s="311"/>
      <c r="K160" s="306"/>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05"/>
      <c r="DV160" s="105"/>
      <c r="DW160" s="105"/>
      <c r="DX160" s="105"/>
      <c r="DY160" s="105"/>
      <c r="DZ160" s="105"/>
      <c r="EA160" s="105"/>
      <c r="EB160" s="105"/>
      <c r="EC160" s="105"/>
      <c r="ED160" s="105"/>
      <c r="EE160" s="105"/>
      <c r="EF160" s="105"/>
      <c r="EG160" s="105"/>
      <c r="EH160" s="105"/>
      <c r="EI160" s="105"/>
      <c r="EJ160" s="105"/>
      <c r="EK160" s="105"/>
      <c r="EL160" s="105"/>
      <c r="EM160" s="105"/>
      <c r="EN160" s="105"/>
      <c r="EO160" s="105"/>
      <c r="EP160" s="105"/>
      <c r="EQ160" s="105"/>
      <c r="ER160" s="105"/>
      <c r="ES160" s="105"/>
      <c r="ET160" s="105"/>
      <c r="EU160" s="105"/>
      <c r="EV160" s="105"/>
      <c r="EW160" s="105"/>
      <c r="EX160" s="105"/>
      <c r="EY160" s="105"/>
      <c r="EZ160" s="105"/>
      <c r="FA160" s="105"/>
      <c r="FB160" s="105"/>
      <c r="FC160" s="105"/>
      <c r="FD160" s="105"/>
      <c r="FE160" s="105"/>
      <c r="FF160" s="105"/>
      <c r="FG160" s="105"/>
      <c r="FH160" s="105"/>
      <c r="FI160" s="105"/>
      <c r="FJ160" s="105"/>
      <c r="FK160" s="105"/>
      <c r="FL160" s="105"/>
      <c r="FM160" s="105"/>
      <c r="FN160" s="105"/>
      <c r="FO160" s="105"/>
      <c r="FP160" s="105"/>
      <c r="FQ160" s="105"/>
      <c r="FR160" s="105"/>
      <c r="FS160" s="105"/>
      <c r="FT160" s="105"/>
      <c r="FU160" s="105"/>
      <c r="FV160" s="105"/>
      <c r="FW160" s="105"/>
      <c r="FX160" s="105"/>
      <c r="FY160" s="105"/>
      <c r="FZ160" s="105"/>
      <c r="GA160" s="105"/>
      <c r="GB160" s="105"/>
      <c r="GC160" s="105"/>
      <c r="GD160" s="105"/>
      <c r="GE160" s="105"/>
      <c r="GF160" s="105"/>
      <c r="GG160" s="105"/>
      <c r="GH160" s="105"/>
      <c r="GI160" s="105"/>
      <c r="GJ160" s="105"/>
      <c r="GK160" s="105"/>
      <c r="GL160" s="105"/>
      <c r="GM160" s="105"/>
      <c r="GN160" s="105"/>
      <c r="GO160" s="105"/>
      <c r="GP160" s="105"/>
      <c r="GQ160" s="105"/>
      <c r="GR160" s="105"/>
      <c r="GS160" s="105"/>
      <c r="GT160" s="105"/>
      <c r="GU160" s="105"/>
      <c r="GV160" s="105"/>
      <c r="GW160" s="105"/>
      <c r="GX160" s="105"/>
      <c r="GY160" s="105"/>
      <c r="GZ160" s="105"/>
      <c r="HA160" s="105"/>
      <c r="HB160" s="105"/>
      <c r="HC160" s="105"/>
      <c r="HD160" s="105"/>
      <c r="HE160" s="105"/>
      <c r="HF160" s="105"/>
      <c r="HG160" s="105"/>
      <c r="HH160" s="105"/>
      <c r="HI160" s="105"/>
      <c r="HJ160" s="105"/>
      <c r="HK160" s="105"/>
      <c r="HL160" s="105"/>
      <c r="HM160" s="105"/>
      <c r="HN160" s="105"/>
      <c r="HO160" s="105"/>
      <c r="HP160" s="105"/>
      <c r="HQ160" s="105"/>
      <c r="HR160" s="105"/>
      <c r="HS160" s="105"/>
      <c r="HT160" s="105"/>
      <c r="HU160" s="105"/>
      <c r="HV160" s="105"/>
      <c r="HW160" s="105"/>
      <c r="HX160" s="105"/>
      <c r="HY160" s="105"/>
      <c r="HZ160" s="105"/>
      <c r="IA160" s="105"/>
      <c r="IB160" s="105"/>
      <c r="IC160" s="105"/>
      <c r="ID160" s="105"/>
      <c r="IE160" s="105"/>
      <c r="IF160" s="105"/>
      <c r="IG160" s="105"/>
      <c r="IH160" s="105"/>
      <c r="II160" s="105"/>
      <c r="IJ160" s="105"/>
      <c r="IK160" s="105"/>
      <c r="IL160" s="105"/>
      <c r="IM160" s="105"/>
      <c r="IN160" s="105"/>
      <c r="IO160" s="105"/>
      <c r="IP160" s="105"/>
      <c r="IQ160" s="105"/>
      <c r="IR160" s="105"/>
      <c r="IS160" s="105"/>
      <c r="IT160" s="105"/>
      <c r="IU160" s="105"/>
      <c r="IV160" s="105"/>
    </row>
    <row r="161" spans="1:256" ht="15.5" x14ac:dyDescent="0.25">
      <c r="A161" s="306"/>
      <c r="B161" s="307"/>
      <c r="C161" s="308"/>
      <c r="D161" s="309"/>
      <c r="E161" s="303"/>
      <c r="F161" s="110"/>
      <c r="G161" s="303"/>
      <c r="H161" s="310"/>
      <c r="I161" s="303"/>
      <c r="J161" s="311"/>
      <c r="K161" s="306"/>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105"/>
      <c r="CT161" s="105"/>
      <c r="CU161" s="105"/>
      <c r="CV161" s="105"/>
      <c r="CW161" s="105"/>
      <c r="CX161" s="105"/>
      <c r="CY161" s="105"/>
      <c r="CZ161" s="105"/>
      <c r="DA161" s="105"/>
      <c r="DB161" s="105"/>
      <c r="DC161" s="105"/>
      <c r="DD161" s="105"/>
      <c r="DE161" s="105"/>
      <c r="DF161" s="105"/>
      <c r="DG161" s="105"/>
      <c r="DH161" s="105"/>
      <c r="DI161" s="105"/>
      <c r="DJ161" s="105"/>
      <c r="DK161" s="105"/>
      <c r="DL161" s="105"/>
      <c r="DM161" s="105"/>
      <c r="DN161" s="105"/>
      <c r="DO161" s="105"/>
      <c r="DP161" s="105"/>
      <c r="DQ161" s="105"/>
      <c r="DR161" s="105"/>
      <c r="DS161" s="105"/>
      <c r="DT161" s="105"/>
      <c r="DU161" s="105"/>
      <c r="DV161" s="105"/>
      <c r="DW161" s="105"/>
      <c r="DX161" s="105"/>
      <c r="DY161" s="105"/>
      <c r="DZ161" s="105"/>
      <c r="EA161" s="105"/>
      <c r="EB161" s="105"/>
      <c r="EC161" s="105"/>
      <c r="ED161" s="105"/>
      <c r="EE161" s="105"/>
      <c r="EF161" s="105"/>
      <c r="EG161" s="105"/>
      <c r="EH161" s="105"/>
      <c r="EI161" s="105"/>
      <c r="EJ161" s="105"/>
      <c r="EK161" s="105"/>
      <c r="EL161" s="105"/>
      <c r="EM161" s="105"/>
      <c r="EN161" s="105"/>
      <c r="EO161" s="105"/>
      <c r="EP161" s="105"/>
      <c r="EQ161" s="105"/>
      <c r="ER161" s="105"/>
      <c r="ES161" s="105"/>
      <c r="ET161" s="105"/>
      <c r="EU161" s="105"/>
      <c r="EV161" s="105"/>
      <c r="EW161" s="105"/>
      <c r="EX161" s="105"/>
      <c r="EY161" s="105"/>
      <c r="EZ161" s="105"/>
      <c r="FA161" s="105"/>
      <c r="FB161" s="105"/>
      <c r="FC161" s="105"/>
      <c r="FD161" s="105"/>
      <c r="FE161" s="105"/>
      <c r="FF161" s="105"/>
      <c r="FG161" s="105"/>
      <c r="FH161" s="105"/>
      <c r="FI161" s="105"/>
      <c r="FJ161" s="105"/>
      <c r="FK161" s="105"/>
      <c r="FL161" s="105"/>
      <c r="FM161" s="105"/>
      <c r="FN161" s="105"/>
      <c r="FO161" s="105"/>
      <c r="FP161" s="105"/>
      <c r="FQ161" s="105"/>
      <c r="FR161" s="105"/>
      <c r="FS161" s="105"/>
      <c r="FT161" s="105"/>
      <c r="FU161" s="105"/>
      <c r="FV161" s="105"/>
      <c r="FW161" s="105"/>
      <c r="FX161" s="105"/>
      <c r="FY161" s="105"/>
      <c r="FZ161" s="105"/>
      <c r="GA161" s="105"/>
      <c r="GB161" s="105"/>
      <c r="GC161" s="105"/>
      <c r="GD161" s="105"/>
      <c r="GE161" s="105"/>
      <c r="GF161" s="105"/>
      <c r="GG161" s="105"/>
      <c r="GH161" s="105"/>
      <c r="GI161" s="105"/>
      <c r="GJ161" s="105"/>
      <c r="GK161" s="105"/>
      <c r="GL161" s="105"/>
      <c r="GM161" s="105"/>
      <c r="GN161" s="105"/>
      <c r="GO161" s="105"/>
      <c r="GP161" s="105"/>
      <c r="GQ161" s="105"/>
      <c r="GR161" s="105"/>
      <c r="GS161" s="105"/>
      <c r="GT161" s="105"/>
      <c r="GU161" s="105"/>
      <c r="GV161" s="105"/>
      <c r="GW161" s="105"/>
      <c r="GX161" s="105"/>
      <c r="GY161" s="105"/>
      <c r="GZ161" s="105"/>
      <c r="HA161" s="105"/>
      <c r="HB161" s="105"/>
      <c r="HC161" s="105"/>
      <c r="HD161" s="105"/>
      <c r="HE161" s="105"/>
      <c r="HF161" s="105"/>
      <c r="HG161" s="105"/>
      <c r="HH161" s="105"/>
      <c r="HI161" s="105"/>
      <c r="HJ161" s="105"/>
      <c r="HK161" s="105"/>
      <c r="HL161" s="105"/>
      <c r="HM161" s="105"/>
      <c r="HN161" s="105"/>
      <c r="HO161" s="105"/>
      <c r="HP161" s="105"/>
      <c r="HQ161" s="105"/>
      <c r="HR161" s="105"/>
      <c r="HS161" s="105"/>
      <c r="HT161" s="105"/>
      <c r="HU161" s="105"/>
      <c r="HV161" s="105"/>
      <c r="HW161" s="105"/>
      <c r="HX161" s="105"/>
      <c r="HY161" s="105"/>
      <c r="HZ161" s="105"/>
      <c r="IA161" s="105"/>
      <c r="IB161" s="105"/>
      <c r="IC161" s="105"/>
      <c r="ID161" s="105"/>
      <c r="IE161" s="105"/>
      <c r="IF161" s="105"/>
      <c r="IG161" s="105"/>
      <c r="IH161" s="105"/>
      <c r="II161" s="105"/>
      <c r="IJ161" s="105"/>
      <c r="IK161" s="105"/>
      <c r="IL161" s="105"/>
      <c r="IM161" s="105"/>
      <c r="IN161" s="105"/>
      <c r="IO161" s="105"/>
      <c r="IP161" s="105"/>
      <c r="IQ161" s="105"/>
      <c r="IR161" s="105"/>
      <c r="IS161" s="105"/>
      <c r="IT161" s="105"/>
      <c r="IU161" s="105"/>
      <c r="IV161" s="105"/>
    </row>
    <row r="162" spans="1:256" ht="15.5" x14ac:dyDescent="0.25">
      <c r="A162" s="306"/>
      <c r="B162" s="307"/>
      <c r="C162" s="308"/>
      <c r="D162" s="309"/>
      <c r="E162" s="303"/>
      <c r="F162" s="110"/>
      <c r="G162" s="303"/>
      <c r="H162" s="310"/>
      <c r="I162" s="303"/>
      <c r="J162" s="311"/>
      <c r="K162" s="306"/>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M162" s="105"/>
      <c r="DN162" s="105"/>
      <c r="DO162" s="105"/>
      <c r="DP162" s="105"/>
      <c r="DQ162" s="105"/>
      <c r="DR162" s="105"/>
      <c r="DS162" s="105"/>
      <c r="DT162" s="105"/>
      <c r="DU162" s="105"/>
      <c r="DV162" s="105"/>
      <c r="DW162" s="105"/>
      <c r="DX162" s="105"/>
      <c r="DY162" s="105"/>
      <c r="DZ162" s="105"/>
      <c r="EA162" s="105"/>
      <c r="EB162" s="105"/>
      <c r="EC162" s="105"/>
      <c r="ED162" s="105"/>
      <c r="EE162" s="105"/>
      <c r="EF162" s="105"/>
      <c r="EG162" s="105"/>
      <c r="EH162" s="105"/>
      <c r="EI162" s="105"/>
      <c r="EJ162" s="105"/>
      <c r="EK162" s="105"/>
      <c r="EL162" s="105"/>
      <c r="EM162" s="105"/>
      <c r="EN162" s="105"/>
      <c r="EO162" s="105"/>
      <c r="EP162" s="105"/>
      <c r="EQ162" s="105"/>
      <c r="ER162" s="105"/>
      <c r="ES162" s="105"/>
      <c r="ET162" s="105"/>
      <c r="EU162" s="105"/>
      <c r="EV162" s="105"/>
      <c r="EW162" s="105"/>
      <c r="EX162" s="105"/>
      <c r="EY162" s="105"/>
      <c r="EZ162" s="105"/>
      <c r="FA162" s="105"/>
      <c r="FB162" s="105"/>
      <c r="FC162" s="105"/>
      <c r="FD162" s="105"/>
      <c r="FE162" s="105"/>
      <c r="FF162" s="105"/>
      <c r="FG162" s="105"/>
      <c r="FH162" s="105"/>
      <c r="FI162" s="105"/>
      <c r="FJ162" s="105"/>
      <c r="FK162" s="105"/>
      <c r="FL162" s="105"/>
      <c r="FM162" s="105"/>
      <c r="FN162" s="105"/>
      <c r="FO162" s="105"/>
      <c r="FP162" s="105"/>
      <c r="FQ162" s="105"/>
      <c r="FR162" s="105"/>
      <c r="FS162" s="105"/>
      <c r="FT162" s="105"/>
      <c r="FU162" s="105"/>
      <c r="FV162" s="105"/>
      <c r="FW162" s="105"/>
      <c r="FX162" s="105"/>
      <c r="FY162" s="105"/>
      <c r="FZ162" s="105"/>
      <c r="GA162" s="105"/>
      <c r="GB162" s="105"/>
      <c r="GC162" s="105"/>
      <c r="GD162" s="105"/>
      <c r="GE162" s="105"/>
      <c r="GF162" s="105"/>
      <c r="GG162" s="105"/>
      <c r="GH162" s="105"/>
      <c r="GI162" s="105"/>
      <c r="GJ162" s="105"/>
      <c r="GK162" s="105"/>
      <c r="GL162" s="105"/>
      <c r="GM162" s="105"/>
      <c r="GN162" s="105"/>
      <c r="GO162" s="105"/>
      <c r="GP162" s="105"/>
      <c r="GQ162" s="105"/>
      <c r="GR162" s="105"/>
      <c r="GS162" s="105"/>
      <c r="GT162" s="105"/>
      <c r="GU162" s="105"/>
      <c r="GV162" s="105"/>
      <c r="GW162" s="105"/>
      <c r="GX162" s="105"/>
      <c r="GY162" s="105"/>
      <c r="GZ162" s="105"/>
      <c r="HA162" s="105"/>
      <c r="HB162" s="105"/>
      <c r="HC162" s="105"/>
      <c r="HD162" s="105"/>
      <c r="HE162" s="105"/>
      <c r="HF162" s="105"/>
      <c r="HG162" s="105"/>
      <c r="HH162" s="105"/>
      <c r="HI162" s="105"/>
      <c r="HJ162" s="105"/>
      <c r="HK162" s="105"/>
      <c r="HL162" s="105"/>
      <c r="HM162" s="105"/>
      <c r="HN162" s="105"/>
      <c r="HO162" s="105"/>
      <c r="HP162" s="105"/>
      <c r="HQ162" s="105"/>
      <c r="HR162" s="105"/>
      <c r="HS162" s="105"/>
      <c r="HT162" s="105"/>
      <c r="HU162" s="105"/>
      <c r="HV162" s="105"/>
      <c r="HW162" s="105"/>
      <c r="HX162" s="105"/>
      <c r="HY162" s="105"/>
      <c r="HZ162" s="105"/>
      <c r="IA162" s="105"/>
      <c r="IB162" s="105"/>
      <c r="IC162" s="105"/>
      <c r="ID162" s="105"/>
      <c r="IE162" s="105"/>
      <c r="IF162" s="105"/>
      <c r="IG162" s="105"/>
      <c r="IH162" s="105"/>
      <c r="II162" s="105"/>
      <c r="IJ162" s="105"/>
      <c r="IK162" s="105"/>
      <c r="IL162" s="105"/>
      <c r="IM162" s="105"/>
      <c r="IN162" s="105"/>
      <c r="IO162" s="105"/>
      <c r="IP162" s="105"/>
      <c r="IQ162" s="105"/>
      <c r="IR162" s="105"/>
      <c r="IS162" s="105"/>
      <c r="IT162" s="105"/>
      <c r="IU162" s="105"/>
      <c r="IV162" s="105"/>
    </row>
    <row r="163" spans="1:256" ht="15.5" x14ac:dyDescent="0.25">
      <c r="A163" s="306"/>
      <c r="B163" s="307"/>
      <c r="C163" s="308"/>
      <c r="D163" s="309"/>
      <c r="E163" s="303"/>
      <c r="F163" s="110"/>
      <c r="G163" s="303"/>
      <c r="H163" s="310"/>
      <c r="I163" s="303"/>
      <c r="J163" s="311"/>
      <c r="K163" s="306"/>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c r="DK163" s="105"/>
      <c r="DL163" s="105"/>
      <c r="DM163" s="105"/>
      <c r="DN163" s="105"/>
      <c r="DO163" s="105"/>
      <c r="DP163" s="105"/>
      <c r="DQ163" s="105"/>
      <c r="DR163" s="105"/>
      <c r="DS163" s="105"/>
      <c r="DT163" s="105"/>
      <c r="DU163" s="105"/>
      <c r="DV163" s="105"/>
      <c r="DW163" s="105"/>
      <c r="DX163" s="105"/>
      <c r="DY163" s="105"/>
      <c r="DZ163" s="105"/>
      <c r="EA163" s="105"/>
      <c r="EB163" s="105"/>
      <c r="EC163" s="105"/>
      <c r="ED163" s="105"/>
      <c r="EE163" s="105"/>
      <c r="EF163" s="105"/>
      <c r="EG163" s="105"/>
      <c r="EH163" s="105"/>
      <c r="EI163" s="105"/>
      <c r="EJ163" s="105"/>
      <c r="EK163" s="105"/>
      <c r="EL163" s="105"/>
      <c r="EM163" s="105"/>
      <c r="EN163" s="105"/>
      <c r="EO163" s="105"/>
      <c r="EP163" s="105"/>
      <c r="EQ163" s="105"/>
      <c r="ER163" s="105"/>
      <c r="ES163" s="105"/>
      <c r="ET163" s="105"/>
      <c r="EU163" s="105"/>
      <c r="EV163" s="105"/>
      <c r="EW163" s="105"/>
      <c r="EX163" s="105"/>
      <c r="EY163" s="105"/>
      <c r="EZ163" s="105"/>
      <c r="FA163" s="105"/>
      <c r="FB163" s="105"/>
      <c r="FC163" s="105"/>
      <c r="FD163" s="105"/>
      <c r="FE163" s="105"/>
      <c r="FF163" s="105"/>
      <c r="FG163" s="105"/>
      <c r="FH163" s="105"/>
      <c r="FI163" s="105"/>
      <c r="FJ163" s="105"/>
      <c r="FK163" s="105"/>
      <c r="FL163" s="105"/>
      <c r="FM163" s="105"/>
      <c r="FN163" s="105"/>
      <c r="FO163" s="105"/>
      <c r="FP163" s="105"/>
      <c r="FQ163" s="105"/>
      <c r="FR163" s="105"/>
      <c r="FS163" s="105"/>
      <c r="FT163" s="105"/>
      <c r="FU163" s="105"/>
      <c r="FV163" s="105"/>
      <c r="FW163" s="105"/>
      <c r="FX163" s="105"/>
      <c r="FY163" s="105"/>
      <c r="FZ163" s="105"/>
      <c r="GA163" s="105"/>
      <c r="GB163" s="105"/>
      <c r="GC163" s="105"/>
      <c r="GD163" s="105"/>
      <c r="GE163" s="105"/>
      <c r="GF163" s="105"/>
      <c r="GG163" s="105"/>
      <c r="GH163" s="105"/>
      <c r="GI163" s="105"/>
      <c r="GJ163" s="105"/>
      <c r="GK163" s="105"/>
      <c r="GL163" s="105"/>
      <c r="GM163" s="105"/>
      <c r="GN163" s="105"/>
      <c r="GO163" s="105"/>
      <c r="GP163" s="105"/>
      <c r="GQ163" s="105"/>
      <c r="GR163" s="105"/>
      <c r="GS163" s="105"/>
      <c r="GT163" s="105"/>
      <c r="GU163" s="105"/>
      <c r="GV163" s="105"/>
      <c r="GW163" s="105"/>
      <c r="GX163" s="105"/>
      <c r="GY163" s="105"/>
      <c r="GZ163" s="105"/>
      <c r="HA163" s="105"/>
      <c r="HB163" s="105"/>
      <c r="HC163" s="105"/>
      <c r="HD163" s="105"/>
      <c r="HE163" s="105"/>
      <c r="HF163" s="105"/>
      <c r="HG163" s="105"/>
      <c r="HH163" s="105"/>
      <c r="HI163" s="105"/>
      <c r="HJ163" s="105"/>
      <c r="HK163" s="105"/>
      <c r="HL163" s="105"/>
      <c r="HM163" s="105"/>
      <c r="HN163" s="105"/>
      <c r="HO163" s="105"/>
      <c r="HP163" s="105"/>
      <c r="HQ163" s="105"/>
      <c r="HR163" s="105"/>
      <c r="HS163" s="105"/>
      <c r="HT163" s="105"/>
      <c r="HU163" s="105"/>
      <c r="HV163" s="105"/>
      <c r="HW163" s="105"/>
      <c r="HX163" s="105"/>
      <c r="HY163" s="105"/>
      <c r="HZ163" s="105"/>
      <c r="IA163" s="105"/>
      <c r="IB163" s="105"/>
      <c r="IC163" s="105"/>
      <c r="ID163" s="105"/>
      <c r="IE163" s="105"/>
      <c r="IF163" s="105"/>
      <c r="IG163" s="105"/>
      <c r="IH163" s="105"/>
      <c r="II163" s="105"/>
      <c r="IJ163" s="105"/>
      <c r="IK163" s="105"/>
      <c r="IL163" s="105"/>
      <c r="IM163" s="105"/>
      <c r="IN163" s="105"/>
      <c r="IO163" s="105"/>
      <c r="IP163" s="105"/>
      <c r="IQ163" s="105"/>
      <c r="IR163" s="105"/>
      <c r="IS163" s="105"/>
      <c r="IT163" s="105"/>
      <c r="IU163" s="105"/>
      <c r="IV163" s="105"/>
    </row>
    <row r="164" spans="1:256" ht="15.5" x14ac:dyDescent="0.25">
      <c r="A164" s="306"/>
      <c r="B164" s="307"/>
      <c r="C164" s="308"/>
      <c r="D164" s="309"/>
      <c r="E164" s="303"/>
      <c r="F164" s="110"/>
      <c r="G164" s="303"/>
      <c r="H164" s="310"/>
      <c r="I164" s="303"/>
      <c r="J164" s="311"/>
      <c r="K164" s="306"/>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c r="DK164" s="105"/>
      <c r="DL164" s="105"/>
      <c r="DM164" s="105"/>
      <c r="DN164" s="105"/>
      <c r="DO164" s="105"/>
      <c r="DP164" s="105"/>
      <c r="DQ164" s="105"/>
      <c r="DR164" s="105"/>
      <c r="DS164" s="105"/>
      <c r="DT164" s="105"/>
      <c r="DU164" s="105"/>
      <c r="DV164" s="105"/>
      <c r="DW164" s="105"/>
      <c r="DX164" s="105"/>
      <c r="DY164" s="105"/>
      <c r="DZ164" s="105"/>
      <c r="EA164" s="105"/>
      <c r="EB164" s="105"/>
      <c r="EC164" s="105"/>
      <c r="ED164" s="105"/>
      <c r="EE164" s="105"/>
      <c r="EF164" s="105"/>
      <c r="EG164" s="105"/>
      <c r="EH164" s="105"/>
      <c r="EI164" s="105"/>
      <c r="EJ164" s="105"/>
      <c r="EK164" s="105"/>
      <c r="EL164" s="105"/>
      <c r="EM164" s="105"/>
      <c r="EN164" s="105"/>
      <c r="EO164" s="105"/>
      <c r="EP164" s="105"/>
      <c r="EQ164" s="105"/>
      <c r="ER164" s="105"/>
      <c r="ES164" s="105"/>
      <c r="ET164" s="105"/>
      <c r="EU164" s="105"/>
      <c r="EV164" s="105"/>
      <c r="EW164" s="105"/>
      <c r="EX164" s="105"/>
      <c r="EY164" s="105"/>
      <c r="EZ164" s="105"/>
      <c r="FA164" s="105"/>
      <c r="FB164" s="105"/>
      <c r="FC164" s="105"/>
      <c r="FD164" s="105"/>
      <c r="FE164" s="105"/>
      <c r="FF164" s="105"/>
      <c r="FG164" s="105"/>
      <c r="FH164" s="105"/>
      <c r="FI164" s="105"/>
      <c r="FJ164" s="105"/>
      <c r="FK164" s="105"/>
      <c r="FL164" s="105"/>
      <c r="FM164" s="105"/>
      <c r="FN164" s="105"/>
      <c r="FO164" s="105"/>
      <c r="FP164" s="105"/>
      <c r="FQ164" s="105"/>
      <c r="FR164" s="105"/>
      <c r="FS164" s="105"/>
      <c r="FT164" s="105"/>
      <c r="FU164" s="105"/>
      <c r="FV164" s="105"/>
      <c r="FW164" s="105"/>
      <c r="FX164" s="105"/>
      <c r="FY164" s="105"/>
      <c r="FZ164" s="105"/>
      <c r="GA164" s="105"/>
      <c r="GB164" s="105"/>
      <c r="GC164" s="105"/>
      <c r="GD164" s="105"/>
      <c r="GE164" s="105"/>
      <c r="GF164" s="105"/>
      <c r="GG164" s="105"/>
      <c r="GH164" s="105"/>
      <c r="GI164" s="105"/>
      <c r="GJ164" s="105"/>
      <c r="GK164" s="105"/>
      <c r="GL164" s="105"/>
      <c r="GM164" s="105"/>
      <c r="GN164" s="105"/>
      <c r="GO164" s="105"/>
      <c r="GP164" s="105"/>
      <c r="GQ164" s="105"/>
      <c r="GR164" s="105"/>
      <c r="GS164" s="105"/>
      <c r="GT164" s="105"/>
      <c r="GU164" s="105"/>
      <c r="GV164" s="105"/>
      <c r="GW164" s="105"/>
      <c r="GX164" s="105"/>
      <c r="GY164" s="105"/>
      <c r="GZ164" s="105"/>
      <c r="HA164" s="105"/>
      <c r="HB164" s="105"/>
      <c r="HC164" s="105"/>
      <c r="HD164" s="105"/>
      <c r="HE164" s="105"/>
      <c r="HF164" s="105"/>
      <c r="HG164" s="105"/>
      <c r="HH164" s="105"/>
      <c r="HI164" s="105"/>
      <c r="HJ164" s="105"/>
      <c r="HK164" s="105"/>
      <c r="HL164" s="105"/>
      <c r="HM164" s="105"/>
      <c r="HN164" s="105"/>
      <c r="HO164" s="105"/>
      <c r="HP164" s="105"/>
      <c r="HQ164" s="105"/>
      <c r="HR164" s="105"/>
      <c r="HS164" s="105"/>
      <c r="HT164" s="105"/>
      <c r="HU164" s="105"/>
      <c r="HV164" s="105"/>
      <c r="HW164" s="105"/>
      <c r="HX164" s="105"/>
      <c r="HY164" s="105"/>
      <c r="HZ164" s="105"/>
      <c r="IA164" s="105"/>
      <c r="IB164" s="105"/>
      <c r="IC164" s="105"/>
      <c r="ID164" s="105"/>
      <c r="IE164" s="105"/>
      <c r="IF164" s="105"/>
      <c r="IG164" s="105"/>
      <c r="IH164" s="105"/>
      <c r="II164" s="105"/>
      <c r="IJ164" s="105"/>
      <c r="IK164" s="105"/>
      <c r="IL164" s="105"/>
      <c r="IM164" s="105"/>
      <c r="IN164" s="105"/>
      <c r="IO164" s="105"/>
      <c r="IP164" s="105"/>
      <c r="IQ164" s="105"/>
      <c r="IR164" s="105"/>
      <c r="IS164" s="105"/>
      <c r="IT164" s="105"/>
      <c r="IU164" s="105"/>
      <c r="IV164" s="105"/>
    </row>
    <row r="165" spans="1:256" ht="15.5" x14ac:dyDescent="0.25">
      <c r="A165" s="306"/>
      <c r="B165" s="307"/>
      <c r="C165" s="308"/>
      <c r="D165" s="309"/>
      <c r="E165" s="303"/>
      <c r="F165" s="110"/>
      <c r="G165" s="303"/>
      <c r="H165" s="310"/>
      <c r="I165" s="303"/>
      <c r="J165" s="311"/>
      <c r="K165" s="306"/>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c r="DK165" s="105"/>
      <c r="DL165" s="105"/>
      <c r="DM165" s="105"/>
      <c r="DN165" s="105"/>
      <c r="DO165" s="105"/>
      <c r="DP165" s="105"/>
      <c r="DQ165" s="105"/>
      <c r="DR165" s="105"/>
      <c r="DS165" s="105"/>
      <c r="DT165" s="105"/>
      <c r="DU165" s="105"/>
      <c r="DV165" s="105"/>
      <c r="DW165" s="105"/>
      <c r="DX165" s="105"/>
      <c r="DY165" s="105"/>
      <c r="DZ165" s="105"/>
      <c r="EA165" s="105"/>
      <c r="EB165" s="105"/>
      <c r="EC165" s="105"/>
      <c r="ED165" s="105"/>
      <c r="EE165" s="105"/>
      <c r="EF165" s="105"/>
      <c r="EG165" s="105"/>
      <c r="EH165" s="105"/>
      <c r="EI165" s="105"/>
      <c r="EJ165" s="105"/>
      <c r="EK165" s="105"/>
      <c r="EL165" s="105"/>
      <c r="EM165" s="105"/>
      <c r="EN165" s="105"/>
      <c r="EO165" s="105"/>
      <c r="EP165" s="105"/>
      <c r="EQ165" s="105"/>
      <c r="ER165" s="105"/>
      <c r="ES165" s="105"/>
      <c r="ET165" s="105"/>
      <c r="EU165" s="105"/>
      <c r="EV165" s="105"/>
      <c r="EW165" s="105"/>
      <c r="EX165" s="105"/>
      <c r="EY165" s="105"/>
      <c r="EZ165" s="105"/>
      <c r="FA165" s="105"/>
      <c r="FB165" s="105"/>
      <c r="FC165" s="105"/>
      <c r="FD165" s="105"/>
      <c r="FE165" s="105"/>
      <c r="FF165" s="105"/>
      <c r="FG165" s="105"/>
      <c r="FH165" s="105"/>
      <c r="FI165" s="105"/>
      <c r="FJ165" s="105"/>
      <c r="FK165" s="105"/>
      <c r="FL165" s="105"/>
      <c r="FM165" s="105"/>
      <c r="FN165" s="105"/>
      <c r="FO165" s="105"/>
      <c r="FP165" s="105"/>
      <c r="FQ165" s="105"/>
      <c r="FR165" s="105"/>
      <c r="FS165" s="105"/>
      <c r="FT165" s="105"/>
      <c r="FU165" s="105"/>
      <c r="FV165" s="105"/>
      <c r="FW165" s="105"/>
      <c r="FX165" s="105"/>
      <c r="FY165" s="105"/>
      <c r="FZ165" s="105"/>
      <c r="GA165" s="105"/>
      <c r="GB165" s="105"/>
      <c r="GC165" s="105"/>
      <c r="GD165" s="105"/>
      <c r="GE165" s="105"/>
      <c r="GF165" s="105"/>
      <c r="GG165" s="105"/>
      <c r="GH165" s="105"/>
      <c r="GI165" s="105"/>
      <c r="GJ165" s="105"/>
      <c r="GK165" s="105"/>
      <c r="GL165" s="105"/>
      <c r="GM165" s="105"/>
      <c r="GN165" s="105"/>
      <c r="GO165" s="105"/>
      <c r="GP165" s="105"/>
      <c r="GQ165" s="105"/>
      <c r="GR165" s="105"/>
      <c r="GS165" s="105"/>
      <c r="GT165" s="105"/>
      <c r="GU165" s="105"/>
      <c r="GV165" s="105"/>
      <c r="GW165" s="105"/>
      <c r="GX165" s="105"/>
      <c r="GY165" s="105"/>
      <c r="GZ165" s="105"/>
      <c r="HA165" s="105"/>
      <c r="HB165" s="105"/>
      <c r="HC165" s="105"/>
      <c r="HD165" s="105"/>
      <c r="HE165" s="105"/>
      <c r="HF165" s="105"/>
      <c r="HG165" s="105"/>
      <c r="HH165" s="105"/>
      <c r="HI165" s="105"/>
      <c r="HJ165" s="105"/>
      <c r="HK165" s="105"/>
      <c r="HL165" s="105"/>
      <c r="HM165" s="105"/>
      <c r="HN165" s="105"/>
      <c r="HO165" s="105"/>
      <c r="HP165" s="105"/>
      <c r="HQ165" s="105"/>
      <c r="HR165" s="105"/>
      <c r="HS165" s="105"/>
      <c r="HT165" s="105"/>
      <c r="HU165" s="105"/>
      <c r="HV165" s="105"/>
      <c r="HW165" s="105"/>
      <c r="HX165" s="105"/>
      <c r="HY165" s="105"/>
      <c r="HZ165" s="105"/>
      <c r="IA165" s="105"/>
      <c r="IB165" s="105"/>
      <c r="IC165" s="105"/>
      <c r="ID165" s="105"/>
      <c r="IE165" s="105"/>
      <c r="IF165" s="105"/>
      <c r="IG165" s="105"/>
      <c r="IH165" s="105"/>
      <c r="II165" s="105"/>
      <c r="IJ165" s="105"/>
      <c r="IK165" s="105"/>
      <c r="IL165" s="105"/>
      <c r="IM165" s="105"/>
      <c r="IN165" s="105"/>
      <c r="IO165" s="105"/>
      <c r="IP165" s="105"/>
      <c r="IQ165" s="105"/>
      <c r="IR165" s="105"/>
      <c r="IS165" s="105"/>
      <c r="IT165" s="105"/>
      <c r="IU165" s="105"/>
      <c r="IV165" s="105"/>
    </row>
    <row r="166" spans="1:256" ht="15.5" x14ac:dyDescent="0.25">
      <c r="A166" s="306"/>
      <c r="B166" s="307"/>
      <c r="C166" s="308"/>
      <c r="D166" s="309"/>
      <c r="E166" s="303"/>
      <c r="F166" s="110"/>
      <c r="G166" s="303"/>
      <c r="H166" s="310"/>
      <c r="I166" s="303"/>
      <c r="J166" s="311"/>
      <c r="K166" s="306"/>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5"/>
      <c r="DE166" s="105"/>
      <c r="DF166" s="105"/>
      <c r="DG166" s="105"/>
      <c r="DH166" s="105"/>
      <c r="DI166" s="105"/>
      <c r="DJ166" s="105"/>
      <c r="DK166" s="105"/>
      <c r="DL166" s="105"/>
      <c r="DM166" s="105"/>
      <c r="DN166" s="105"/>
      <c r="DO166" s="105"/>
      <c r="DP166" s="105"/>
      <c r="DQ166" s="105"/>
      <c r="DR166" s="105"/>
      <c r="DS166" s="105"/>
      <c r="DT166" s="105"/>
      <c r="DU166" s="105"/>
      <c r="DV166" s="105"/>
      <c r="DW166" s="105"/>
      <c r="DX166" s="105"/>
      <c r="DY166" s="105"/>
      <c r="DZ166" s="105"/>
      <c r="EA166" s="105"/>
      <c r="EB166" s="105"/>
      <c r="EC166" s="105"/>
      <c r="ED166" s="105"/>
      <c r="EE166" s="105"/>
      <c r="EF166" s="105"/>
      <c r="EG166" s="105"/>
      <c r="EH166" s="105"/>
      <c r="EI166" s="105"/>
      <c r="EJ166" s="105"/>
      <c r="EK166" s="105"/>
      <c r="EL166" s="105"/>
      <c r="EM166" s="105"/>
      <c r="EN166" s="105"/>
      <c r="EO166" s="105"/>
      <c r="EP166" s="105"/>
      <c r="EQ166" s="105"/>
      <c r="ER166" s="105"/>
      <c r="ES166" s="105"/>
      <c r="ET166" s="105"/>
      <c r="EU166" s="105"/>
      <c r="EV166" s="105"/>
      <c r="EW166" s="105"/>
      <c r="EX166" s="105"/>
      <c r="EY166" s="105"/>
      <c r="EZ166" s="105"/>
      <c r="FA166" s="105"/>
      <c r="FB166" s="105"/>
      <c r="FC166" s="105"/>
      <c r="FD166" s="105"/>
      <c r="FE166" s="105"/>
      <c r="FF166" s="105"/>
      <c r="FG166" s="105"/>
      <c r="FH166" s="105"/>
      <c r="FI166" s="105"/>
      <c r="FJ166" s="105"/>
      <c r="FK166" s="105"/>
      <c r="FL166" s="105"/>
      <c r="FM166" s="105"/>
      <c r="FN166" s="105"/>
      <c r="FO166" s="105"/>
      <c r="FP166" s="105"/>
      <c r="FQ166" s="105"/>
      <c r="FR166" s="105"/>
      <c r="FS166" s="105"/>
      <c r="FT166" s="105"/>
      <c r="FU166" s="105"/>
      <c r="FV166" s="105"/>
      <c r="FW166" s="105"/>
      <c r="FX166" s="105"/>
      <c r="FY166" s="105"/>
      <c r="FZ166" s="105"/>
      <c r="GA166" s="105"/>
      <c r="GB166" s="105"/>
      <c r="GC166" s="105"/>
      <c r="GD166" s="105"/>
      <c r="GE166" s="105"/>
      <c r="GF166" s="105"/>
      <c r="GG166" s="105"/>
      <c r="GH166" s="105"/>
      <c r="GI166" s="105"/>
      <c r="GJ166" s="105"/>
      <c r="GK166" s="105"/>
      <c r="GL166" s="105"/>
      <c r="GM166" s="105"/>
      <c r="GN166" s="105"/>
      <c r="GO166" s="105"/>
      <c r="GP166" s="105"/>
      <c r="GQ166" s="105"/>
      <c r="GR166" s="105"/>
      <c r="GS166" s="105"/>
      <c r="GT166" s="105"/>
      <c r="GU166" s="105"/>
      <c r="GV166" s="105"/>
      <c r="GW166" s="105"/>
      <c r="GX166" s="105"/>
      <c r="GY166" s="105"/>
      <c r="GZ166" s="105"/>
      <c r="HA166" s="105"/>
      <c r="HB166" s="105"/>
      <c r="HC166" s="105"/>
      <c r="HD166" s="105"/>
      <c r="HE166" s="105"/>
      <c r="HF166" s="105"/>
      <c r="HG166" s="105"/>
      <c r="HH166" s="105"/>
      <c r="HI166" s="105"/>
      <c r="HJ166" s="105"/>
      <c r="HK166" s="105"/>
      <c r="HL166" s="105"/>
      <c r="HM166" s="105"/>
      <c r="HN166" s="105"/>
      <c r="HO166" s="105"/>
      <c r="HP166" s="105"/>
      <c r="HQ166" s="105"/>
      <c r="HR166" s="105"/>
      <c r="HS166" s="105"/>
      <c r="HT166" s="105"/>
      <c r="HU166" s="105"/>
      <c r="HV166" s="105"/>
      <c r="HW166" s="105"/>
      <c r="HX166" s="105"/>
      <c r="HY166" s="105"/>
      <c r="HZ166" s="105"/>
      <c r="IA166" s="105"/>
      <c r="IB166" s="105"/>
      <c r="IC166" s="105"/>
      <c r="ID166" s="105"/>
      <c r="IE166" s="105"/>
      <c r="IF166" s="105"/>
      <c r="IG166" s="105"/>
      <c r="IH166" s="105"/>
      <c r="II166" s="105"/>
      <c r="IJ166" s="105"/>
      <c r="IK166" s="105"/>
      <c r="IL166" s="105"/>
      <c r="IM166" s="105"/>
      <c r="IN166" s="105"/>
      <c r="IO166" s="105"/>
      <c r="IP166" s="105"/>
      <c r="IQ166" s="105"/>
      <c r="IR166" s="105"/>
      <c r="IS166" s="105"/>
      <c r="IT166" s="105"/>
      <c r="IU166" s="105"/>
      <c r="IV166" s="105"/>
    </row>
    <row r="167" spans="1:256" ht="15.5" x14ac:dyDescent="0.25">
      <c r="A167" s="306"/>
      <c r="B167" s="307"/>
      <c r="C167" s="308"/>
      <c r="D167" s="309"/>
      <c r="E167" s="303"/>
      <c r="F167" s="110"/>
      <c r="G167" s="303"/>
      <c r="H167" s="310"/>
      <c r="I167" s="303"/>
      <c r="J167" s="311"/>
      <c r="K167" s="306"/>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c r="CR167" s="105"/>
      <c r="CS167" s="105"/>
      <c r="CT167" s="105"/>
      <c r="CU167" s="105"/>
      <c r="CV167" s="105"/>
      <c r="CW167" s="105"/>
      <c r="CX167" s="105"/>
      <c r="CY167" s="105"/>
      <c r="CZ167" s="105"/>
      <c r="DA167" s="105"/>
      <c r="DB167" s="105"/>
      <c r="DC167" s="105"/>
      <c r="DD167" s="105"/>
      <c r="DE167" s="105"/>
      <c r="DF167" s="105"/>
      <c r="DG167" s="105"/>
      <c r="DH167" s="105"/>
      <c r="DI167" s="105"/>
      <c r="DJ167" s="105"/>
      <c r="DK167" s="105"/>
      <c r="DL167" s="105"/>
      <c r="DM167" s="105"/>
      <c r="DN167" s="105"/>
      <c r="DO167" s="105"/>
      <c r="DP167" s="105"/>
      <c r="DQ167" s="105"/>
      <c r="DR167" s="105"/>
      <c r="DS167" s="105"/>
      <c r="DT167" s="105"/>
      <c r="DU167" s="105"/>
      <c r="DV167" s="105"/>
      <c r="DW167" s="105"/>
      <c r="DX167" s="105"/>
      <c r="DY167" s="105"/>
      <c r="DZ167" s="105"/>
      <c r="EA167" s="105"/>
      <c r="EB167" s="105"/>
      <c r="EC167" s="105"/>
      <c r="ED167" s="105"/>
      <c r="EE167" s="105"/>
      <c r="EF167" s="105"/>
      <c r="EG167" s="105"/>
      <c r="EH167" s="105"/>
      <c r="EI167" s="105"/>
      <c r="EJ167" s="105"/>
      <c r="EK167" s="105"/>
      <c r="EL167" s="105"/>
      <c r="EM167" s="105"/>
      <c r="EN167" s="105"/>
      <c r="EO167" s="105"/>
      <c r="EP167" s="105"/>
      <c r="EQ167" s="105"/>
      <c r="ER167" s="105"/>
      <c r="ES167" s="105"/>
      <c r="ET167" s="105"/>
      <c r="EU167" s="105"/>
      <c r="EV167" s="105"/>
      <c r="EW167" s="105"/>
      <c r="EX167" s="105"/>
      <c r="EY167" s="105"/>
      <c r="EZ167" s="105"/>
      <c r="FA167" s="105"/>
      <c r="FB167" s="105"/>
      <c r="FC167" s="105"/>
      <c r="FD167" s="105"/>
      <c r="FE167" s="105"/>
      <c r="FF167" s="105"/>
      <c r="FG167" s="105"/>
      <c r="FH167" s="105"/>
      <c r="FI167" s="105"/>
      <c r="FJ167" s="105"/>
      <c r="FK167" s="105"/>
      <c r="FL167" s="105"/>
      <c r="FM167" s="105"/>
      <c r="FN167" s="105"/>
      <c r="FO167" s="105"/>
      <c r="FP167" s="105"/>
      <c r="FQ167" s="105"/>
      <c r="FR167" s="105"/>
      <c r="FS167" s="105"/>
      <c r="FT167" s="105"/>
      <c r="FU167" s="105"/>
      <c r="FV167" s="105"/>
      <c r="FW167" s="105"/>
      <c r="FX167" s="105"/>
      <c r="FY167" s="105"/>
      <c r="FZ167" s="105"/>
      <c r="GA167" s="105"/>
      <c r="GB167" s="105"/>
      <c r="GC167" s="105"/>
      <c r="GD167" s="105"/>
      <c r="GE167" s="105"/>
      <c r="GF167" s="105"/>
      <c r="GG167" s="105"/>
      <c r="GH167" s="105"/>
      <c r="GI167" s="105"/>
      <c r="GJ167" s="105"/>
      <c r="GK167" s="105"/>
      <c r="GL167" s="105"/>
      <c r="GM167" s="105"/>
      <c r="GN167" s="105"/>
      <c r="GO167" s="105"/>
      <c r="GP167" s="105"/>
      <c r="GQ167" s="105"/>
      <c r="GR167" s="105"/>
      <c r="GS167" s="105"/>
      <c r="GT167" s="105"/>
      <c r="GU167" s="105"/>
      <c r="GV167" s="105"/>
      <c r="GW167" s="105"/>
      <c r="GX167" s="105"/>
      <c r="GY167" s="105"/>
      <c r="GZ167" s="105"/>
      <c r="HA167" s="105"/>
      <c r="HB167" s="105"/>
      <c r="HC167" s="105"/>
      <c r="HD167" s="105"/>
      <c r="HE167" s="105"/>
      <c r="HF167" s="105"/>
      <c r="HG167" s="105"/>
      <c r="HH167" s="105"/>
      <c r="HI167" s="105"/>
      <c r="HJ167" s="105"/>
      <c r="HK167" s="105"/>
      <c r="HL167" s="105"/>
      <c r="HM167" s="105"/>
      <c r="HN167" s="105"/>
      <c r="HO167" s="105"/>
      <c r="HP167" s="105"/>
      <c r="HQ167" s="105"/>
      <c r="HR167" s="105"/>
      <c r="HS167" s="105"/>
      <c r="HT167" s="105"/>
      <c r="HU167" s="105"/>
      <c r="HV167" s="105"/>
      <c r="HW167" s="105"/>
      <c r="HX167" s="105"/>
      <c r="HY167" s="105"/>
      <c r="HZ167" s="105"/>
      <c r="IA167" s="105"/>
      <c r="IB167" s="105"/>
      <c r="IC167" s="105"/>
      <c r="ID167" s="105"/>
      <c r="IE167" s="105"/>
      <c r="IF167" s="105"/>
      <c r="IG167" s="105"/>
      <c r="IH167" s="105"/>
      <c r="II167" s="105"/>
      <c r="IJ167" s="105"/>
      <c r="IK167" s="105"/>
      <c r="IL167" s="105"/>
      <c r="IM167" s="105"/>
      <c r="IN167" s="105"/>
      <c r="IO167" s="105"/>
      <c r="IP167" s="105"/>
      <c r="IQ167" s="105"/>
      <c r="IR167" s="105"/>
      <c r="IS167" s="105"/>
      <c r="IT167" s="105"/>
      <c r="IU167" s="105"/>
      <c r="IV167" s="105"/>
    </row>
    <row r="168" spans="1:256" ht="15.5" x14ac:dyDescent="0.25">
      <c r="A168" s="306"/>
      <c r="B168" s="307"/>
      <c r="C168" s="308"/>
      <c r="D168" s="309"/>
      <c r="E168" s="303"/>
      <c r="F168" s="110"/>
      <c r="G168" s="303"/>
      <c r="H168" s="310"/>
      <c r="I168" s="303"/>
      <c r="J168" s="311"/>
      <c r="K168" s="306"/>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5"/>
      <c r="CY168" s="105"/>
      <c r="CZ168" s="105"/>
      <c r="DA168" s="105"/>
      <c r="DB168" s="105"/>
      <c r="DC168" s="105"/>
      <c r="DD168" s="105"/>
      <c r="DE168" s="105"/>
      <c r="DF168" s="105"/>
      <c r="DG168" s="105"/>
      <c r="DH168" s="105"/>
      <c r="DI168" s="105"/>
      <c r="DJ168" s="105"/>
      <c r="DK168" s="105"/>
      <c r="DL168" s="105"/>
      <c r="DM168" s="105"/>
      <c r="DN168" s="105"/>
      <c r="DO168" s="105"/>
      <c r="DP168" s="105"/>
      <c r="DQ168" s="105"/>
      <c r="DR168" s="105"/>
      <c r="DS168" s="105"/>
      <c r="DT168" s="105"/>
      <c r="DU168" s="105"/>
      <c r="DV168" s="105"/>
      <c r="DW168" s="105"/>
      <c r="DX168" s="105"/>
      <c r="DY168" s="105"/>
      <c r="DZ168" s="105"/>
      <c r="EA168" s="105"/>
      <c r="EB168" s="105"/>
      <c r="EC168" s="105"/>
      <c r="ED168" s="105"/>
      <c r="EE168" s="105"/>
      <c r="EF168" s="105"/>
      <c r="EG168" s="105"/>
      <c r="EH168" s="105"/>
      <c r="EI168" s="105"/>
      <c r="EJ168" s="105"/>
      <c r="EK168" s="105"/>
      <c r="EL168" s="105"/>
      <c r="EM168" s="105"/>
      <c r="EN168" s="105"/>
      <c r="EO168" s="105"/>
      <c r="EP168" s="105"/>
      <c r="EQ168" s="105"/>
      <c r="ER168" s="105"/>
      <c r="ES168" s="105"/>
      <c r="ET168" s="105"/>
      <c r="EU168" s="105"/>
      <c r="EV168" s="105"/>
      <c r="EW168" s="105"/>
      <c r="EX168" s="105"/>
      <c r="EY168" s="105"/>
      <c r="EZ168" s="105"/>
      <c r="FA168" s="105"/>
      <c r="FB168" s="105"/>
      <c r="FC168" s="105"/>
      <c r="FD168" s="105"/>
      <c r="FE168" s="105"/>
      <c r="FF168" s="105"/>
      <c r="FG168" s="105"/>
      <c r="FH168" s="105"/>
      <c r="FI168" s="105"/>
      <c r="FJ168" s="105"/>
      <c r="FK168" s="105"/>
      <c r="FL168" s="105"/>
      <c r="FM168" s="105"/>
      <c r="FN168" s="105"/>
      <c r="FO168" s="105"/>
      <c r="FP168" s="105"/>
      <c r="FQ168" s="105"/>
      <c r="FR168" s="105"/>
      <c r="FS168" s="105"/>
      <c r="FT168" s="105"/>
      <c r="FU168" s="105"/>
      <c r="FV168" s="105"/>
      <c r="FW168" s="105"/>
      <c r="FX168" s="105"/>
      <c r="FY168" s="105"/>
      <c r="FZ168" s="105"/>
      <c r="GA168" s="105"/>
      <c r="GB168" s="105"/>
      <c r="GC168" s="105"/>
      <c r="GD168" s="105"/>
      <c r="GE168" s="105"/>
      <c r="GF168" s="105"/>
      <c r="GG168" s="105"/>
      <c r="GH168" s="105"/>
      <c r="GI168" s="105"/>
      <c r="GJ168" s="105"/>
      <c r="GK168" s="105"/>
      <c r="GL168" s="105"/>
      <c r="GM168" s="105"/>
      <c r="GN168" s="105"/>
      <c r="GO168" s="105"/>
      <c r="GP168" s="105"/>
      <c r="GQ168" s="105"/>
      <c r="GR168" s="105"/>
      <c r="GS168" s="105"/>
      <c r="GT168" s="105"/>
      <c r="GU168" s="105"/>
      <c r="GV168" s="105"/>
      <c r="GW168" s="105"/>
      <c r="GX168" s="105"/>
      <c r="GY168" s="105"/>
      <c r="GZ168" s="105"/>
      <c r="HA168" s="105"/>
      <c r="HB168" s="105"/>
      <c r="HC168" s="105"/>
      <c r="HD168" s="105"/>
      <c r="HE168" s="105"/>
      <c r="HF168" s="105"/>
      <c r="HG168" s="105"/>
      <c r="HH168" s="105"/>
      <c r="HI168" s="105"/>
      <c r="HJ168" s="105"/>
      <c r="HK168" s="105"/>
      <c r="HL168" s="105"/>
      <c r="HM168" s="105"/>
      <c r="HN168" s="105"/>
      <c r="HO168" s="105"/>
      <c r="HP168" s="105"/>
      <c r="HQ168" s="105"/>
      <c r="HR168" s="105"/>
      <c r="HS168" s="105"/>
      <c r="HT168" s="105"/>
      <c r="HU168" s="105"/>
      <c r="HV168" s="105"/>
      <c r="HW168" s="105"/>
      <c r="HX168" s="105"/>
      <c r="HY168" s="105"/>
      <c r="HZ168" s="105"/>
      <c r="IA168" s="105"/>
      <c r="IB168" s="105"/>
      <c r="IC168" s="105"/>
      <c r="ID168" s="105"/>
      <c r="IE168" s="105"/>
      <c r="IF168" s="105"/>
      <c r="IG168" s="105"/>
      <c r="IH168" s="105"/>
      <c r="II168" s="105"/>
      <c r="IJ168" s="105"/>
      <c r="IK168" s="105"/>
      <c r="IL168" s="105"/>
      <c r="IM168" s="105"/>
      <c r="IN168" s="105"/>
      <c r="IO168" s="105"/>
      <c r="IP168" s="105"/>
      <c r="IQ168" s="105"/>
      <c r="IR168" s="105"/>
      <c r="IS168" s="105"/>
      <c r="IT168" s="105"/>
      <c r="IU168" s="105"/>
      <c r="IV168" s="105"/>
    </row>
    <row r="169" spans="1:256" ht="15.5" x14ac:dyDescent="0.25">
      <c r="A169" s="306"/>
      <c r="B169" s="307"/>
      <c r="C169" s="308"/>
      <c r="D169" s="309"/>
      <c r="E169" s="303"/>
      <c r="F169" s="110"/>
      <c r="G169" s="303"/>
      <c r="H169" s="310"/>
      <c r="I169" s="303"/>
      <c r="J169" s="311"/>
      <c r="K169" s="306"/>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c r="CR169" s="105"/>
      <c r="CS169" s="105"/>
      <c r="CT169" s="105"/>
      <c r="CU169" s="105"/>
      <c r="CV169" s="105"/>
      <c r="CW169" s="105"/>
      <c r="CX169" s="105"/>
      <c r="CY169" s="105"/>
      <c r="CZ169" s="105"/>
      <c r="DA169" s="105"/>
      <c r="DB169" s="105"/>
      <c r="DC169" s="105"/>
      <c r="DD169" s="105"/>
      <c r="DE169" s="105"/>
      <c r="DF169" s="105"/>
      <c r="DG169" s="105"/>
      <c r="DH169" s="105"/>
      <c r="DI169" s="105"/>
      <c r="DJ169" s="105"/>
      <c r="DK169" s="105"/>
      <c r="DL169" s="105"/>
      <c r="DM169" s="105"/>
      <c r="DN169" s="105"/>
      <c r="DO169" s="105"/>
      <c r="DP169" s="105"/>
      <c r="DQ169" s="105"/>
      <c r="DR169" s="105"/>
      <c r="DS169" s="105"/>
      <c r="DT169" s="105"/>
      <c r="DU169" s="105"/>
      <c r="DV169" s="105"/>
      <c r="DW169" s="105"/>
      <c r="DX169" s="105"/>
      <c r="DY169" s="105"/>
      <c r="DZ169" s="105"/>
      <c r="EA169" s="105"/>
      <c r="EB169" s="105"/>
      <c r="EC169" s="105"/>
      <c r="ED169" s="105"/>
      <c r="EE169" s="105"/>
      <c r="EF169" s="105"/>
      <c r="EG169" s="105"/>
      <c r="EH169" s="105"/>
      <c r="EI169" s="105"/>
      <c r="EJ169" s="105"/>
      <c r="EK169" s="105"/>
      <c r="EL169" s="105"/>
      <c r="EM169" s="105"/>
      <c r="EN169" s="105"/>
      <c r="EO169" s="105"/>
      <c r="EP169" s="105"/>
      <c r="EQ169" s="105"/>
      <c r="ER169" s="105"/>
      <c r="ES169" s="105"/>
      <c r="ET169" s="105"/>
      <c r="EU169" s="105"/>
      <c r="EV169" s="105"/>
      <c r="EW169" s="105"/>
      <c r="EX169" s="105"/>
      <c r="EY169" s="105"/>
      <c r="EZ169" s="105"/>
      <c r="FA169" s="105"/>
      <c r="FB169" s="105"/>
      <c r="FC169" s="105"/>
      <c r="FD169" s="105"/>
      <c r="FE169" s="105"/>
      <c r="FF169" s="105"/>
      <c r="FG169" s="105"/>
      <c r="FH169" s="105"/>
      <c r="FI169" s="105"/>
      <c r="FJ169" s="105"/>
      <c r="FK169" s="105"/>
      <c r="FL169" s="105"/>
      <c r="FM169" s="105"/>
      <c r="FN169" s="105"/>
      <c r="FO169" s="105"/>
      <c r="FP169" s="105"/>
      <c r="FQ169" s="105"/>
      <c r="FR169" s="105"/>
      <c r="FS169" s="105"/>
      <c r="FT169" s="105"/>
      <c r="FU169" s="105"/>
      <c r="FV169" s="105"/>
      <c r="FW169" s="105"/>
      <c r="FX169" s="105"/>
      <c r="FY169" s="105"/>
      <c r="FZ169" s="105"/>
      <c r="GA169" s="105"/>
      <c r="GB169" s="105"/>
      <c r="GC169" s="105"/>
      <c r="GD169" s="105"/>
      <c r="GE169" s="105"/>
      <c r="GF169" s="105"/>
      <c r="GG169" s="105"/>
      <c r="GH169" s="105"/>
      <c r="GI169" s="105"/>
      <c r="GJ169" s="105"/>
      <c r="GK169" s="105"/>
      <c r="GL169" s="105"/>
      <c r="GM169" s="105"/>
      <c r="GN169" s="105"/>
      <c r="GO169" s="105"/>
      <c r="GP169" s="105"/>
      <c r="GQ169" s="105"/>
      <c r="GR169" s="105"/>
      <c r="GS169" s="105"/>
      <c r="GT169" s="105"/>
      <c r="GU169" s="105"/>
      <c r="GV169" s="105"/>
      <c r="GW169" s="105"/>
      <c r="GX169" s="105"/>
      <c r="GY169" s="105"/>
      <c r="GZ169" s="105"/>
      <c r="HA169" s="105"/>
      <c r="HB169" s="105"/>
      <c r="HC169" s="105"/>
      <c r="HD169" s="105"/>
      <c r="HE169" s="105"/>
      <c r="HF169" s="105"/>
      <c r="HG169" s="105"/>
      <c r="HH169" s="105"/>
      <c r="HI169" s="105"/>
      <c r="HJ169" s="105"/>
      <c r="HK169" s="105"/>
      <c r="HL169" s="105"/>
      <c r="HM169" s="105"/>
      <c r="HN169" s="105"/>
      <c r="HO169" s="105"/>
      <c r="HP169" s="105"/>
      <c r="HQ169" s="105"/>
      <c r="HR169" s="105"/>
      <c r="HS169" s="105"/>
      <c r="HT169" s="105"/>
      <c r="HU169" s="105"/>
      <c r="HV169" s="105"/>
      <c r="HW169" s="105"/>
      <c r="HX169" s="105"/>
      <c r="HY169" s="105"/>
      <c r="HZ169" s="105"/>
      <c r="IA169" s="105"/>
      <c r="IB169" s="105"/>
      <c r="IC169" s="105"/>
      <c r="ID169" s="105"/>
      <c r="IE169" s="105"/>
      <c r="IF169" s="105"/>
      <c r="IG169" s="105"/>
      <c r="IH169" s="105"/>
      <c r="II169" s="105"/>
      <c r="IJ169" s="105"/>
      <c r="IK169" s="105"/>
      <c r="IL169" s="105"/>
      <c r="IM169" s="105"/>
      <c r="IN169" s="105"/>
      <c r="IO169" s="105"/>
      <c r="IP169" s="105"/>
      <c r="IQ169" s="105"/>
      <c r="IR169" s="105"/>
      <c r="IS169" s="105"/>
      <c r="IT169" s="105"/>
      <c r="IU169" s="105"/>
      <c r="IV169" s="105"/>
    </row>
    <row r="170" spans="1:256" ht="15.5" x14ac:dyDescent="0.25">
      <c r="A170" s="306"/>
      <c r="B170" s="307"/>
      <c r="C170" s="308"/>
      <c r="D170" s="309"/>
      <c r="E170" s="303"/>
      <c r="F170" s="110"/>
      <c r="G170" s="303"/>
      <c r="H170" s="310"/>
      <c r="I170" s="303"/>
      <c r="J170" s="311"/>
      <c r="K170" s="306"/>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05"/>
      <c r="DO170" s="105"/>
      <c r="DP170" s="105"/>
      <c r="DQ170" s="105"/>
      <c r="DR170" s="105"/>
      <c r="DS170" s="105"/>
      <c r="DT170" s="105"/>
      <c r="DU170" s="105"/>
      <c r="DV170" s="105"/>
      <c r="DW170" s="105"/>
      <c r="DX170" s="105"/>
      <c r="DY170" s="105"/>
      <c r="DZ170" s="105"/>
      <c r="EA170" s="105"/>
      <c r="EB170" s="105"/>
      <c r="EC170" s="105"/>
      <c r="ED170" s="105"/>
      <c r="EE170" s="105"/>
      <c r="EF170" s="105"/>
      <c r="EG170" s="105"/>
      <c r="EH170" s="105"/>
      <c r="EI170" s="105"/>
      <c r="EJ170" s="105"/>
      <c r="EK170" s="105"/>
      <c r="EL170" s="105"/>
      <c r="EM170" s="105"/>
      <c r="EN170" s="105"/>
      <c r="EO170" s="105"/>
      <c r="EP170" s="105"/>
      <c r="EQ170" s="105"/>
      <c r="ER170" s="105"/>
      <c r="ES170" s="105"/>
      <c r="ET170" s="105"/>
      <c r="EU170" s="105"/>
      <c r="EV170" s="105"/>
      <c r="EW170" s="105"/>
      <c r="EX170" s="105"/>
      <c r="EY170" s="105"/>
      <c r="EZ170" s="105"/>
      <c r="FA170" s="105"/>
      <c r="FB170" s="105"/>
      <c r="FC170" s="105"/>
      <c r="FD170" s="105"/>
      <c r="FE170" s="105"/>
      <c r="FF170" s="105"/>
      <c r="FG170" s="105"/>
      <c r="FH170" s="105"/>
      <c r="FI170" s="105"/>
      <c r="FJ170" s="105"/>
      <c r="FK170" s="105"/>
      <c r="FL170" s="105"/>
      <c r="FM170" s="105"/>
      <c r="FN170" s="105"/>
      <c r="FO170" s="105"/>
      <c r="FP170" s="105"/>
      <c r="FQ170" s="105"/>
      <c r="FR170" s="105"/>
      <c r="FS170" s="105"/>
      <c r="FT170" s="105"/>
      <c r="FU170" s="105"/>
      <c r="FV170" s="105"/>
      <c r="FW170" s="105"/>
      <c r="FX170" s="105"/>
      <c r="FY170" s="105"/>
      <c r="FZ170" s="105"/>
      <c r="GA170" s="105"/>
      <c r="GB170" s="105"/>
      <c r="GC170" s="105"/>
      <c r="GD170" s="105"/>
      <c r="GE170" s="105"/>
      <c r="GF170" s="105"/>
      <c r="GG170" s="105"/>
      <c r="GH170" s="105"/>
      <c r="GI170" s="105"/>
      <c r="GJ170" s="105"/>
      <c r="GK170" s="105"/>
      <c r="GL170" s="105"/>
      <c r="GM170" s="105"/>
      <c r="GN170" s="105"/>
      <c r="GO170" s="105"/>
      <c r="GP170" s="105"/>
      <c r="GQ170" s="105"/>
      <c r="GR170" s="105"/>
      <c r="GS170" s="105"/>
      <c r="GT170" s="105"/>
      <c r="GU170" s="105"/>
      <c r="GV170" s="105"/>
      <c r="GW170" s="105"/>
      <c r="GX170" s="105"/>
      <c r="GY170" s="105"/>
      <c r="GZ170" s="105"/>
      <c r="HA170" s="105"/>
      <c r="HB170" s="105"/>
      <c r="HC170" s="105"/>
      <c r="HD170" s="105"/>
      <c r="HE170" s="105"/>
      <c r="HF170" s="105"/>
      <c r="HG170" s="105"/>
      <c r="HH170" s="105"/>
      <c r="HI170" s="105"/>
      <c r="HJ170" s="105"/>
      <c r="HK170" s="105"/>
      <c r="HL170" s="105"/>
      <c r="HM170" s="105"/>
      <c r="HN170" s="105"/>
      <c r="HO170" s="105"/>
      <c r="HP170" s="105"/>
      <c r="HQ170" s="105"/>
      <c r="HR170" s="105"/>
      <c r="HS170" s="105"/>
      <c r="HT170" s="105"/>
      <c r="HU170" s="105"/>
      <c r="HV170" s="105"/>
      <c r="HW170" s="105"/>
      <c r="HX170" s="105"/>
      <c r="HY170" s="105"/>
      <c r="HZ170" s="105"/>
      <c r="IA170" s="105"/>
      <c r="IB170" s="105"/>
      <c r="IC170" s="105"/>
      <c r="ID170" s="105"/>
      <c r="IE170" s="105"/>
      <c r="IF170" s="105"/>
      <c r="IG170" s="105"/>
      <c r="IH170" s="105"/>
      <c r="II170" s="105"/>
      <c r="IJ170" s="105"/>
      <c r="IK170" s="105"/>
      <c r="IL170" s="105"/>
      <c r="IM170" s="105"/>
      <c r="IN170" s="105"/>
      <c r="IO170" s="105"/>
      <c r="IP170" s="105"/>
      <c r="IQ170" s="105"/>
      <c r="IR170" s="105"/>
      <c r="IS170" s="105"/>
      <c r="IT170" s="105"/>
      <c r="IU170" s="105"/>
      <c r="IV170" s="105"/>
    </row>
    <row r="171" spans="1:256" ht="15.5" x14ac:dyDescent="0.25">
      <c r="A171" s="306"/>
      <c r="B171" s="307"/>
      <c r="C171" s="308"/>
      <c r="D171" s="309"/>
      <c r="E171" s="303"/>
      <c r="F171" s="110"/>
      <c r="G171" s="303"/>
      <c r="H171" s="310"/>
      <c r="I171" s="303"/>
      <c r="J171" s="311"/>
      <c r="K171" s="306"/>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05"/>
      <c r="DO171" s="105"/>
      <c r="DP171" s="105"/>
      <c r="DQ171" s="105"/>
      <c r="DR171" s="105"/>
      <c r="DS171" s="105"/>
      <c r="DT171" s="105"/>
      <c r="DU171" s="105"/>
      <c r="DV171" s="105"/>
      <c r="DW171" s="105"/>
      <c r="DX171" s="105"/>
      <c r="DY171" s="105"/>
      <c r="DZ171" s="105"/>
      <c r="EA171" s="105"/>
      <c r="EB171" s="105"/>
      <c r="EC171" s="105"/>
      <c r="ED171" s="105"/>
      <c r="EE171" s="105"/>
      <c r="EF171" s="105"/>
      <c r="EG171" s="105"/>
      <c r="EH171" s="105"/>
      <c r="EI171" s="105"/>
      <c r="EJ171" s="105"/>
      <c r="EK171" s="105"/>
      <c r="EL171" s="105"/>
      <c r="EM171" s="105"/>
      <c r="EN171" s="105"/>
      <c r="EO171" s="105"/>
      <c r="EP171" s="105"/>
      <c r="EQ171" s="105"/>
      <c r="ER171" s="105"/>
      <c r="ES171" s="105"/>
      <c r="ET171" s="105"/>
      <c r="EU171" s="105"/>
      <c r="EV171" s="105"/>
      <c r="EW171" s="105"/>
      <c r="EX171" s="105"/>
      <c r="EY171" s="105"/>
      <c r="EZ171" s="105"/>
      <c r="FA171" s="105"/>
      <c r="FB171" s="105"/>
      <c r="FC171" s="105"/>
      <c r="FD171" s="105"/>
      <c r="FE171" s="105"/>
      <c r="FF171" s="105"/>
      <c r="FG171" s="105"/>
      <c r="FH171" s="105"/>
      <c r="FI171" s="105"/>
      <c r="FJ171" s="105"/>
      <c r="FK171" s="105"/>
      <c r="FL171" s="105"/>
      <c r="FM171" s="105"/>
      <c r="FN171" s="105"/>
      <c r="FO171" s="105"/>
      <c r="FP171" s="105"/>
      <c r="FQ171" s="105"/>
      <c r="FR171" s="105"/>
      <c r="FS171" s="105"/>
      <c r="FT171" s="105"/>
      <c r="FU171" s="105"/>
      <c r="FV171" s="105"/>
      <c r="FW171" s="105"/>
      <c r="FX171" s="105"/>
      <c r="FY171" s="105"/>
      <c r="FZ171" s="105"/>
      <c r="GA171" s="105"/>
      <c r="GB171" s="105"/>
      <c r="GC171" s="105"/>
      <c r="GD171" s="105"/>
      <c r="GE171" s="105"/>
      <c r="GF171" s="105"/>
      <c r="GG171" s="105"/>
      <c r="GH171" s="105"/>
      <c r="GI171" s="105"/>
      <c r="GJ171" s="105"/>
      <c r="GK171" s="105"/>
      <c r="GL171" s="105"/>
      <c r="GM171" s="105"/>
      <c r="GN171" s="105"/>
      <c r="GO171" s="105"/>
      <c r="GP171" s="105"/>
      <c r="GQ171" s="105"/>
      <c r="GR171" s="105"/>
      <c r="GS171" s="105"/>
      <c r="GT171" s="105"/>
      <c r="GU171" s="105"/>
      <c r="GV171" s="105"/>
      <c r="GW171" s="105"/>
      <c r="GX171" s="105"/>
      <c r="GY171" s="105"/>
      <c r="GZ171" s="105"/>
      <c r="HA171" s="105"/>
      <c r="HB171" s="105"/>
      <c r="HC171" s="105"/>
      <c r="HD171" s="105"/>
      <c r="HE171" s="105"/>
      <c r="HF171" s="105"/>
      <c r="HG171" s="105"/>
      <c r="HH171" s="105"/>
      <c r="HI171" s="105"/>
      <c r="HJ171" s="105"/>
      <c r="HK171" s="105"/>
      <c r="HL171" s="105"/>
      <c r="HM171" s="105"/>
      <c r="HN171" s="105"/>
      <c r="HO171" s="105"/>
      <c r="HP171" s="105"/>
      <c r="HQ171" s="105"/>
      <c r="HR171" s="105"/>
      <c r="HS171" s="105"/>
      <c r="HT171" s="105"/>
      <c r="HU171" s="105"/>
      <c r="HV171" s="105"/>
      <c r="HW171" s="105"/>
      <c r="HX171" s="105"/>
      <c r="HY171" s="105"/>
      <c r="HZ171" s="105"/>
      <c r="IA171" s="105"/>
      <c r="IB171" s="105"/>
      <c r="IC171" s="105"/>
      <c r="ID171" s="105"/>
      <c r="IE171" s="105"/>
      <c r="IF171" s="105"/>
      <c r="IG171" s="105"/>
      <c r="IH171" s="105"/>
      <c r="II171" s="105"/>
      <c r="IJ171" s="105"/>
      <c r="IK171" s="105"/>
      <c r="IL171" s="105"/>
      <c r="IM171" s="105"/>
      <c r="IN171" s="105"/>
      <c r="IO171" s="105"/>
      <c r="IP171" s="105"/>
      <c r="IQ171" s="105"/>
      <c r="IR171" s="105"/>
      <c r="IS171" s="105"/>
      <c r="IT171" s="105"/>
      <c r="IU171" s="105"/>
      <c r="IV171" s="105"/>
    </row>
    <row r="172" spans="1:256" ht="15.5" x14ac:dyDescent="0.25">
      <c r="A172" s="306"/>
      <c r="B172" s="307"/>
      <c r="C172" s="308"/>
      <c r="D172" s="309"/>
      <c r="E172" s="303"/>
      <c r="F172" s="110"/>
      <c r="G172" s="303"/>
      <c r="H172" s="310"/>
      <c r="I172" s="303"/>
      <c r="J172" s="311"/>
      <c r="K172" s="306"/>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c r="DA172" s="105"/>
      <c r="DB172" s="105"/>
      <c r="DC172" s="105"/>
      <c r="DD172" s="105"/>
      <c r="DE172" s="105"/>
      <c r="DF172" s="105"/>
      <c r="DG172" s="105"/>
      <c r="DH172" s="105"/>
      <c r="DI172" s="105"/>
      <c r="DJ172" s="105"/>
      <c r="DK172" s="105"/>
      <c r="DL172" s="105"/>
      <c r="DM172" s="105"/>
      <c r="DN172" s="105"/>
      <c r="DO172" s="105"/>
      <c r="DP172" s="105"/>
      <c r="DQ172" s="105"/>
      <c r="DR172" s="105"/>
      <c r="DS172" s="105"/>
      <c r="DT172" s="105"/>
      <c r="DU172" s="105"/>
      <c r="DV172" s="105"/>
      <c r="DW172" s="105"/>
      <c r="DX172" s="105"/>
      <c r="DY172" s="105"/>
      <c r="DZ172" s="105"/>
      <c r="EA172" s="105"/>
      <c r="EB172" s="105"/>
      <c r="EC172" s="105"/>
      <c r="ED172" s="105"/>
      <c r="EE172" s="105"/>
      <c r="EF172" s="105"/>
      <c r="EG172" s="105"/>
      <c r="EH172" s="105"/>
      <c r="EI172" s="105"/>
      <c r="EJ172" s="105"/>
      <c r="EK172" s="105"/>
      <c r="EL172" s="105"/>
      <c r="EM172" s="105"/>
      <c r="EN172" s="105"/>
      <c r="EO172" s="105"/>
      <c r="EP172" s="105"/>
      <c r="EQ172" s="105"/>
      <c r="ER172" s="105"/>
      <c r="ES172" s="105"/>
      <c r="ET172" s="105"/>
      <c r="EU172" s="105"/>
      <c r="EV172" s="105"/>
      <c r="EW172" s="105"/>
      <c r="EX172" s="105"/>
      <c r="EY172" s="105"/>
      <c r="EZ172" s="105"/>
      <c r="FA172" s="105"/>
      <c r="FB172" s="105"/>
      <c r="FC172" s="105"/>
      <c r="FD172" s="105"/>
      <c r="FE172" s="105"/>
      <c r="FF172" s="105"/>
      <c r="FG172" s="105"/>
      <c r="FH172" s="105"/>
      <c r="FI172" s="105"/>
      <c r="FJ172" s="105"/>
      <c r="FK172" s="105"/>
      <c r="FL172" s="105"/>
      <c r="FM172" s="105"/>
      <c r="FN172" s="105"/>
      <c r="FO172" s="105"/>
      <c r="FP172" s="105"/>
      <c r="FQ172" s="105"/>
      <c r="FR172" s="105"/>
      <c r="FS172" s="105"/>
      <c r="FT172" s="105"/>
      <c r="FU172" s="105"/>
      <c r="FV172" s="105"/>
      <c r="FW172" s="105"/>
      <c r="FX172" s="105"/>
      <c r="FY172" s="105"/>
      <c r="FZ172" s="105"/>
      <c r="GA172" s="105"/>
      <c r="GB172" s="105"/>
      <c r="GC172" s="105"/>
      <c r="GD172" s="105"/>
      <c r="GE172" s="105"/>
      <c r="GF172" s="105"/>
      <c r="GG172" s="105"/>
      <c r="GH172" s="105"/>
      <c r="GI172" s="105"/>
      <c r="GJ172" s="105"/>
      <c r="GK172" s="105"/>
      <c r="GL172" s="105"/>
      <c r="GM172" s="105"/>
      <c r="GN172" s="105"/>
      <c r="GO172" s="105"/>
      <c r="GP172" s="105"/>
      <c r="GQ172" s="105"/>
      <c r="GR172" s="105"/>
      <c r="GS172" s="105"/>
      <c r="GT172" s="105"/>
      <c r="GU172" s="105"/>
      <c r="GV172" s="105"/>
      <c r="GW172" s="105"/>
      <c r="GX172" s="105"/>
      <c r="GY172" s="105"/>
      <c r="GZ172" s="105"/>
      <c r="HA172" s="105"/>
      <c r="HB172" s="105"/>
      <c r="HC172" s="105"/>
      <c r="HD172" s="105"/>
      <c r="HE172" s="105"/>
      <c r="HF172" s="105"/>
      <c r="HG172" s="105"/>
      <c r="HH172" s="105"/>
      <c r="HI172" s="105"/>
      <c r="HJ172" s="105"/>
      <c r="HK172" s="105"/>
      <c r="HL172" s="105"/>
      <c r="HM172" s="105"/>
      <c r="HN172" s="105"/>
      <c r="HO172" s="105"/>
      <c r="HP172" s="105"/>
      <c r="HQ172" s="105"/>
      <c r="HR172" s="105"/>
      <c r="HS172" s="105"/>
      <c r="HT172" s="105"/>
      <c r="HU172" s="105"/>
      <c r="HV172" s="105"/>
      <c r="HW172" s="105"/>
      <c r="HX172" s="105"/>
      <c r="HY172" s="105"/>
      <c r="HZ172" s="105"/>
      <c r="IA172" s="105"/>
      <c r="IB172" s="105"/>
      <c r="IC172" s="105"/>
      <c r="ID172" s="105"/>
      <c r="IE172" s="105"/>
      <c r="IF172" s="105"/>
      <c r="IG172" s="105"/>
      <c r="IH172" s="105"/>
      <c r="II172" s="105"/>
      <c r="IJ172" s="105"/>
      <c r="IK172" s="105"/>
      <c r="IL172" s="105"/>
      <c r="IM172" s="105"/>
      <c r="IN172" s="105"/>
      <c r="IO172" s="105"/>
      <c r="IP172" s="105"/>
      <c r="IQ172" s="105"/>
      <c r="IR172" s="105"/>
      <c r="IS172" s="105"/>
      <c r="IT172" s="105"/>
      <c r="IU172" s="105"/>
      <c r="IV172" s="105"/>
    </row>
    <row r="173" spans="1:256" ht="15.5" x14ac:dyDescent="0.25">
      <c r="A173" s="306"/>
      <c r="B173" s="307"/>
      <c r="C173" s="308"/>
      <c r="D173" s="309"/>
      <c r="E173" s="303"/>
      <c r="F173" s="110"/>
      <c r="G173" s="303"/>
      <c r="H173" s="310"/>
      <c r="I173" s="303"/>
      <c r="J173" s="311"/>
      <c r="K173" s="306"/>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c r="CS173" s="105"/>
      <c r="CT173" s="105"/>
      <c r="CU173" s="105"/>
      <c r="CV173" s="105"/>
      <c r="CW173" s="105"/>
      <c r="CX173" s="105"/>
      <c r="CY173" s="105"/>
      <c r="CZ173" s="105"/>
      <c r="DA173" s="105"/>
      <c r="DB173" s="105"/>
      <c r="DC173" s="105"/>
      <c r="DD173" s="105"/>
      <c r="DE173" s="105"/>
      <c r="DF173" s="105"/>
      <c r="DG173" s="105"/>
      <c r="DH173" s="105"/>
      <c r="DI173" s="105"/>
      <c r="DJ173" s="105"/>
      <c r="DK173" s="105"/>
      <c r="DL173" s="105"/>
      <c r="DM173" s="105"/>
      <c r="DN173" s="105"/>
      <c r="DO173" s="105"/>
      <c r="DP173" s="105"/>
      <c r="DQ173" s="105"/>
      <c r="DR173" s="105"/>
      <c r="DS173" s="105"/>
      <c r="DT173" s="105"/>
      <c r="DU173" s="105"/>
      <c r="DV173" s="105"/>
      <c r="DW173" s="105"/>
      <c r="DX173" s="105"/>
      <c r="DY173" s="105"/>
      <c r="DZ173" s="105"/>
      <c r="EA173" s="105"/>
      <c r="EB173" s="105"/>
      <c r="EC173" s="105"/>
      <c r="ED173" s="105"/>
      <c r="EE173" s="105"/>
      <c r="EF173" s="105"/>
      <c r="EG173" s="105"/>
      <c r="EH173" s="105"/>
      <c r="EI173" s="105"/>
      <c r="EJ173" s="105"/>
      <c r="EK173" s="105"/>
      <c r="EL173" s="105"/>
      <c r="EM173" s="105"/>
      <c r="EN173" s="105"/>
      <c r="EO173" s="105"/>
      <c r="EP173" s="105"/>
      <c r="EQ173" s="105"/>
      <c r="ER173" s="105"/>
      <c r="ES173" s="105"/>
      <c r="ET173" s="105"/>
      <c r="EU173" s="105"/>
      <c r="EV173" s="105"/>
      <c r="EW173" s="105"/>
      <c r="EX173" s="105"/>
      <c r="EY173" s="105"/>
      <c r="EZ173" s="105"/>
      <c r="FA173" s="105"/>
      <c r="FB173" s="105"/>
      <c r="FC173" s="105"/>
      <c r="FD173" s="105"/>
      <c r="FE173" s="105"/>
      <c r="FF173" s="105"/>
      <c r="FG173" s="105"/>
      <c r="FH173" s="105"/>
      <c r="FI173" s="105"/>
      <c r="FJ173" s="105"/>
      <c r="FK173" s="105"/>
      <c r="FL173" s="105"/>
      <c r="FM173" s="105"/>
      <c r="FN173" s="105"/>
      <c r="FO173" s="105"/>
      <c r="FP173" s="105"/>
      <c r="FQ173" s="105"/>
      <c r="FR173" s="105"/>
      <c r="FS173" s="105"/>
      <c r="FT173" s="105"/>
      <c r="FU173" s="105"/>
      <c r="FV173" s="105"/>
      <c r="FW173" s="105"/>
      <c r="FX173" s="105"/>
      <c r="FY173" s="105"/>
      <c r="FZ173" s="105"/>
      <c r="GA173" s="105"/>
      <c r="GB173" s="105"/>
      <c r="GC173" s="105"/>
      <c r="GD173" s="105"/>
      <c r="GE173" s="105"/>
      <c r="GF173" s="105"/>
      <c r="GG173" s="105"/>
      <c r="GH173" s="105"/>
      <c r="GI173" s="105"/>
      <c r="GJ173" s="105"/>
      <c r="GK173" s="105"/>
      <c r="GL173" s="105"/>
      <c r="GM173" s="105"/>
      <c r="GN173" s="105"/>
      <c r="GO173" s="105"/>
      <c r="GP173" s="105"/>
      <c r="GQ173" s="105"/>
      <c r="GR173" s="105"/>
      <c r="GS173" s="105"/>
      <c r="GT173" s="105"/>
      <c r="GU173" s="105"/>
      <c r="GV173" s="105"/>
      <c r="GW173" s="105"/>
      <c r="GX173" s="105"/>
      <c r="GY173" s="105"/>
      <c r="GZ173" s="105"/>
      <c r="HA173" s="105"/>
      <c r="HB173" s="105"/>
      <c r="HC173" s="105"/>
      <c r="HD173" s="105"/>
      <c r="HE173" s="105"/>
      <c r="HF173" s="105"/>
      <c r="HG173" s="105"/>
      <c r="HH173" s="105"/>
      <c r="HI173" s="105"/>
      <c r="HJ173" s="105"/>
      <c r="HK173" s="105"/>
      <c r="HL173" s="105"/>
      <c r="HM173" s="105"/>
      <c r="HN173" s="105"/>
      <c r="HO173" s="105"/>
      <c r="HP173" s="105"/>
      <c r="HQ173" s="105"/>
      <c r="HR173" s="105"/>
      <c r="HS173" s="105"/>
      <c r="HT173" s="105"/>
      <c r="HU173" s="105"/>
      <c r="HV173" s="105"/>
      <c r="HW173" s="105"/>
      <c r="HX173" s="105"/>
      <c r="HY173" s="105"/>
      <c r="HZ173" s="105"/>
      <c r="IA173" s="105"/>
      <c r="IB173" s="105"/>
      <c r="IC173" s="105"/>
      <c r="ID173" s="105"/>
      <c r="IE173" s="105"/>
      <c r="IF173" s="105"/>
      <c r="IG173" s="105"/>
      <c r="IH173" s="105"/>
      <c r="II173" s="105"/>
      <c r="IJ173" s="105"/>
      <c r="IK173" s="105"/>
      <c r="IL173" s="105"/>
      <c r="IM173" s="105"/>
      <c r="IN173" s="105"/>
      <c r="IO173" s="105"/>
      <c r="IP173" s="105"/>
      <c r="IQ173" s="105"/>
      <c r="IR173" s="105"/>
      <c r="IS173" s="105"/>
      <c r="IT173" s="105"/>
      <c r="IU173" s="105"/>
      <c r="IV173" s="105"/>
    </row>
    <row r="174" spans="1:256" ht="15.5" x14ac:dyDescent="0.25">
      <c r="A174" s="306"/>
      <c r="B174" s="307"/>
      <c r="C174" s="308"/>
      <c r="D174" s="309"/>
      <c r="E174" s="303"/>
      <c r="F174" s="110"/>
      <c r="G174" s="303"/>
      <c r="H174" s="310"/>
      <c r="I174" s="303"/>
      <c r="J174" s="311"/>
      <c r="K174" s="306"/>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5"/>
      <c r="BX174" s="105"/>
      <c r="BY174" s="105"/>
      <c r="BZ174" s="105"/>
      <c r="CA174" s="105"/>
      <c r="CB174" s="105"/>
      <c r="CC174" s="105"/>
      <c r="CD174" s="105"/>
      <c r="CE174" s="105"/>
      <c r="CF174" s="105"/>
      <c r="CG174" s="105"/>
      <c r="CH174" s="105"/>
      <c r="CI174" s="105"/>
      <c r="CJ174" s="105"/>
      <c r="CK174" s="105"/>
      <c r="CL174" s="105"/>
      <c r="CM174" s="105"/>
      <c r="CN174" s="105"/>
      <c r="CO174" s="105"/>
      <c r="CP174" s="105"/>
      <c r="CQ174" s="105"/>
      <c r="CR174" s="105"/>
      <c r="CS174" s="105"/>
      <c r="CT174" s="105"/>
      <c r="CU174" s="105"/>
      <c r="CV174" s="105"/>
      <c r="CW174" s="105"/>
      <c r="CX174" s="105"/>
      <c r="CY174" s="105"/>
      <c r="CZ174" s="105"/>
      <c r="DA174" s="105"/>
      <c r="DB174" s="105"/>
      <c r="DC174" s="105"/>
      <c r="DD174" s="105"/>
      <c r="DE174" s="105"/>
      <c r="DF174" s="105"/>
      <c r="DG174" s="105"/>
      <c r="DH174" s="105"/>
      <c r="DI174" s="105"/>
      <c r="DJ174" s="105"/>
      <c r="DK174" s="105"/>
      <c r="DL174" s="105"/>
      <c r="DM174" s="105"/>
      <c r="DN174" s="105"/>
      <c r="DO174" s="105"/>
      <c r="DP174" s="105"/>
      <c r="DQ174" s="105"/>
      <c r="DR174" s="105"/>
      <c r="DS174" s="105"/>
      <c r="DT174" s="105"/>
      <c r="DU174" s="105"/>
      <c r="DV174" s="105"/>
      <c r="DW174" s="105"/>
      <c r="DX174" s="105"/>
      <c r="DY174" s="105"/>
      <c r="DZ174" s="105"/>
      <c r="EA174" s="105"/>
      <c r="EB174" s="105"/>
      <c r="EC174" s="105"/>
      <c r="ED174" s="105"/>
      <c r="EE174" s="105"/>
      <c r="EF174" s="105"/>
      <c r="EG174" s="105"/>
      <c r="EH174" s="105"/>
      <c r="EI174" s="105"/>
      <c r="EJ174" s="105"/>
      <c r="EK174" s="105"/>
      <c r="EL174" s="105"/>
      <c r="EM174" s="105"/>
      <c r="EN174" s="105"/>
      <c r="EO174" s="105"/>
      <c r="EP174" s="105"/>
      <c r="EQ174" s="105"/>
      <c r="ER174" s="105"/>
      <c r="ES174" s="105"/>
      <c r="ET174" s="105"/>
      <c r="EU174" s="105"/>
      <c r="EV174" s="105"/>
      <c r="EW174" s="105"/>
      <c r="EX174" s="105"/>
      <c r="EY174" s="105"/>
      <c r="EZ174" s="105"/>
      <c r="FA174" s="105"/>
      <c r="FB174" s="105"/>
      <c r="FC174" s="105"/>
      <c r="FD174" s="105"/>
      <c r="FE174" s="105"/>
      <c r="FF174" s="105"/>
      <c r="FG174" s="105"/>
      <c r="FH174" s="105"/>
      <c r="FI174" s="105"/>
      <c r="FJ174" s="105"/>
      <c r="FK174" s="105"/>
      <c r="FL174" s="105"/>
      <c r="FM174" s="105"/>
      <c r="FN174" s="105"/>
      <c r="FO174" s="105"/>
      <c r="FP174" s="105"/>
      <c r="FQ174" s="105"/>
      <c r="FR174" s="105"/>
      <c r="FS174" s="105"/>
      <c r="FT174" s="105"/>
      <c r="FU174" s="105"/>
      <c r="FV174" s="105"/>
      <c r="FW174" s="105"/>
      <c r="FX174" s="105"/>
      <c r="FY174" s="105"/>
      <c r="FZ174" s="105"/>
      <c r="GA174" s="105"/>
      <c r="GB174" s="105"/>
      <c r="GC174" s="105"/>
      <c r="GD174" s="105"/>
      <c r="GE174" s="105"/>
      <c r="GF174" s="105"/>
      <c r="GG174" s="105"/>
      <c r="GH174" s="105"/>
      <c r="GI174" s="105"/>
      <c r="GJ174" s="105"/>
      <c r="GK174" s="105"/>
      <c r="GL174" s="105"/>
      <c r="GM174" s="105"/>
      <c r="GN174" s="105"/>
      <c r="GO174" s="105"/>
      <c r="GP174" s="105"/>
      <c r="GQ174" s="105"/>
      <c r="GR174" s="105"/>
      <c r="GS174" s="105"/>
      <c r="GT174" s="105"/>
      <c r="GU174" s="105"/>
      <c r="GV174" s="105"/>
      <c r="GW174" s="105"/>
      <c r="GX174" s="105"/>
      <c r="GY174" s="105"/>
      <c r="GZ174" s="105"/>
      <c r="HA174" s="105"/>
      <c r="HB174" s="105"/>
      <c r="HC174" s="105"/>
      <c r="HD174" s="105"/>
      <c r="HE174" s="105"/>
      <c r="HF174" s="105"/>
      <c r="HG174" s="105"/>
      <c r="HH174" s="105"/>
      <c r="HI174" s="105"/>
      <c r="HJ174" s="105"/>
      <c r="HK174" s="105"/>
      <c r="HL174" s="105"/>
      <c r="HM174" s="105"/>
      <c r="HN174" s="105"/>
      <c r="HO174" s="105"/>
      <c r="HP174" s="105"/>
      <c r="HQ174" s="105"/>
      <c r="HR174" s="105"/>
      <c r="HS174" s="105"/>
      <c r="HT174" s="105"/>
      <c r="HU174" s="105"/>
      <c r="HV174" s="105"/>
      <c r="HW174" s="105"/>
      <c r="HX174" s="105"/>
      <c r="HY174" s="105"/>
      <c r="HZ174" s="105"/>
      <c r="IA174" s="105"/>
      <c r="IB174" s="105"/>
      <c r="IC174" s="105"/>
      <c r="ID174" s="105"/>
      <c r="IE174" s="105"/>
      <c r="IF174" s="105"/>
      <c r="IG174" s="105"/>
      <c r="IH174" s="105"/>
      <c r="II174" s="105"/>
      <c r="IJ174" s="105"/>
      <c r="IK174" s="105"/>
      <c r="IL174" s="105"/>
      <c r="IM174" s="105"/>
      <c r="IN174" s="105"/>
      <c r="IO174" s="105"/>
      <c r="IP174" s="105"/>
      <c r="IQ174" s="105"/>
      <c r="IR174" s="105"/>
      <c r="IS174" s="105"/>
      <c r="IT174" s="105"/>
      <c r="IU174" s="105"/>
      <c r="IV174" s="105"/>
    </row>
    <row r="175" spans="1:256" ht="15.5" x14ac:dyDescent="0.25">
      <c r="A175" s="306"/>
      <c r="B175" s="307"/>
      <c r="C175" s="308"/>
      <c r="D175" s="309"/>
      <c r="E175" s="303"/>
      <c r="F175" s="110"/>
      <c r="G175" s="303"/>
      <c r="H175" s="310"/>
      <c r="I175" s="303"/>
      <c r="J175" s="311"/>
      <c r="K175" s="306"/>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5"/>
      <c r="CL175" s="105"/>
      <c r="CM175" s="105"/>
      <c r="CN175" s="105"/>
      <c r="CO175" s="105"/>
      <c r="CP175" s="105"/>
      <c r="CQ175" s="105"/>
      <c r="CR175" s="105"/>
      <c r="CS175" s="105"/>
      <c r="CT175" s="105"/>
      <c r="CU175" s="105"/>
      <c r="CV175" s="105"/>
      <c r="CW175" s="105"/>
      <c r="CX175" s="105"/>
      <c r="CY175" s="105"/>
      <c r="CZ175" s="105"/>
      <c r="DA175" s="105"/>
      <c r="DB175" s="105"/>
      <c r="DC175" s="105"/>
      <c r="DD175" s="105"/>
      <c r="DE175" s="105"/>
      <c r="DF175" s="105"/>
      <c r="DG175" s="105"/>
      <c r="DH175" s="105"/>
      <c r="DI175" s="105"/>
      <c r="DJ175" s="105"/>
      <c r="DK175" s="105"/>
      <c r="DL175" s="105"/>
      <c r="DM175" s="105"/>
      <c r="DN175" s="105"/>
      <c r="DO175" s="105"/>
      <c r="DP175" s="105"/>
      <c r="DQ175" s="105"/>
      <c r="DR175" s="105"/>
      <c r="DS175" s="105"/>
      <c r="DT175" s="105"/>
      <c r="DU175" s="105"/>
      <c r="DV175" s="105"/>
      <c r="DW175" s="105"/>
      <c r="DX175" s="105"/>
      <c r="DY175" s="105"/>
      <c r="DZ175" s="105"/>
      <c r="EA175" s="105"/>
      <c r="EB175" s="105"/>
      <c r="EC175" s="105"/>
      <c r="ED175" s="105"/>
      <c r="EE175" s="105"/>
      <c r="EF175" s="105"/>
      <c r="EG175" s="105"/>
      <c r="EH175" s="105"/>
      <c r="EI175" s="105"/>
      <c r="EJ175" s="105"/>
      <c r="EK175" s="105"/>
      <c r="EL175" s="105"/>
      <c r="EM175" s="105"/>
      <c r="EN175" s="105"/>
      <c r="EO175" s="105"/>
      <c r="EP175" s="105"/>
      <c r="EQ175" s="105"/>
      <c r="ER175" s="105"/>
      <c r="ES175" s="105"/>
      <c r="ET175" s="105"/>
      <c r="EU175" s="105"/>
      <c r="EV175" s="105"/>
      <c r="EW175" s="105"/>
      <c r="EX175" s="105"/>
      <c r="EY175" s="105"/>
      <c r="EZ175" s="105"/>
      <c r="FA175" s="105"/>
      <c r="FB175" s="105"/>
      <c r="FC175" s="105"/>
      <c r="FD175" s="105"/>
      <c r="FE175" s="105"/>
      <c r="FF175" s="105"/>
      <c r="FG175" s="105"/>
      <c r="FH175" s="105"/>
      <c r="FI175" s="105"/>
      <c r="FJ175" s="105"/>
      <c r="FK175" s="105"/>
      <c r="FL175" s="105"/>
      <c r="FM175" s="105"/>
      <c r="FN175" s="105"/>
      <c r="FO175" s="105"/>
      <c r="FP175" s="105"/>
      <c r="FQ175" s="105"/>
      <c r="FR175" s="105"/>
      <c r="FS175" s="105"/>
      <c r="FT175" s="105"/>
      <c r="FU175" s="105"/>
      <c r="FV175" s="105"/>
      <c r="FW175" s="105"/>
      <c r="FX175" s="105"/>
      <c r="FY175" s="105"/>
      <c r="FZ175" s="105"/>
      <c r="GA175" s="105"/>
      <c r="GB175" s="105"/>
      <c r="GC175" s="105"/>
      <c r="GD175" s="105"/>
      <c r="GE175" s="105"/>
      <c r="GF175" s="105"/>
      <c r="GG175" s="105"/>
      <c r="GH175" s="105"/>
      <c r="GI175" s="105"/>
      <c r="GJ175" s="105"/>
      <c r="GK175" s="105"/>
      <c r="GL175" s="105"/>
      <c r="GM175" s="105"/>
      <c r="GN175" s="105"/>
      <c r="GO175" s="105"/>
      <c r="GP175" s="105"/>
      <c r="GQ175" s="105"/>
      <c r="GR175" s="105"/>
      <c r="GS175" s="105"/>
      <c r="GT175" s="105"/>
      <c r="GU175" s="105"/>
      <c r="GV175" s="105"/>
      <c r="GW175" s="105"/>
      <c r="GX175" s="105"/>
      <c r="GY175" s="105"/>
      <c r="GZ175" s="105"/>
      <c r="HA175" s="105"/>
      <c r="HB175" s="105"/>
      <c r="HC175" s="105"/>
      <c r="HD175" s="105"/>
      <c r="HE175" s="105"/>
      <c r="HF175" s="105"/>
      <c r="HG175" s="105"/>
      <c r="HH175" s="105"/>
      <c r="HI175" s="105"/>
      <c r="HJ175" s="105"/>
      <c r="HK175" s="105"/>
      <c r="HL175" s="105"/>
      <c r="HM175" s="105"/>
      <c r="HN175" s="105"/>
      <c r="HO175" s="105"/>
      <c r="HP175" s="105"/>
      <c r="HQ175" s="105"/>
      <c r="HR175" s="105"/>
      <c r="HS175" s="105"/>
      <c r="HT175" s="105"/>
      <c r="HU175" s="105"/>
      <c r="HV175" s="105"/>
      <c r="HW175" s="105"/>
      <c r="HX175" s="105"/>
      <c r="HY175" s="105"/>
      <c r="HZ175" s="105"/>
      <c r="IA175" s="105"/>
      <c r="IB175" s="105"/>
      <c r="IC175" s="105"/>
      <c r="ID175" s="105"/>
      <c r="IE175" s="105"/>
      <c r="IF175" s="105"/>
      <c r="IG175" s="105"/>
      <c r="IH175" s="105"/>
      <c r="II175" s="105"/>
      <c r="IJ175" s="105"/>
      <c r="IK175" s="105"/>
      <c r="IL175" s="105"/>
      <c r="IM175" s="105"/>
      <c r="IN175" s="105"/>
      <c r="IO175" s="105"/>
      <c r="IP175" s="105"/>
      <c r="IQ175" s="105"/>
      <c r="IR175" s="105"/>
      <c r="IS175" s="105"/>
      <c r="IT175" s="105"/>
      <c r="IU175" s="105"/>
      <c r="IV175" s="105"/>
    </row>
    <row r="176" spans="1:256" ht="15.5" x14ac:dyDescent="0.25">
      <c r="A176" s="306"/>
      <c r="B176" s="307"/>
      <c r="C176" s="308"/>
      <c r="D176" s="309"/>
      <c r="E176" s="303"/>
      <c r="F176" s="110"/>
      <c r="G176" s="303"/>
      <c r="H176" s="310"/>
      <c r="I176" s="303"/>
      <c r="J176" s="311"/>
      <c r="K176" s="306"/>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c r="CU176" s="105"/>
      <c r="CV176" s="105"/>
      <c r="CW176" s="105"/>
      <c r="CX176" s="105"/>
      <c r="CY176" s="105"/>
      <c r="CZ176" s="105"/>
      <c r="DA176" s="105"/>
      <c r="DB176" s="105"/>
      <c r="DC176" s="105"/>
      <c r="DD176" s="105"/>
      <c r="DE176" s="105"/>
      <c r="DF176" s="105"/>
      <c r="DG176" s="105"/>
      <c r="DH176" s="105"/>
      <c r="DI176" s="105"/>
      <c r="DJ176" s="105"/>
      <c r="DK176" s="105"/>
      <c r="DL176" s="105"/>
      <c r="DM176" s="105"/>
      <c r="DN176" s="105"/>
      <c r="DO176" s="105"/>
      <c r="DP176" s="105"/>
      <c r="DQ176" s="105"/>
      <c r="DR176" s="105"/>
      <c r="DS176" s="105"/>
      <c r="DT176" s="105"/>
      <c r="DU176" s="105"/>
      <c r="DV176" s="105"/>
      <c r="DW176" s="105"/>
      <c r="DX176" s="105"/>
      <c r="DY176" s="105"/>
      <c r="DZ176" s="105"/>
      <c r="EA176" s="105"/>
      <c r="EB176" s="105"/>
      <c r="EC176" s="105"/>
      <c r="ED176" s="105"/>
      <c r="EE176" s="105"/>
      <c r="EF176" s="105"/>
      <c r="EG176" s="105"/>
      <c r="EH176" s="105"/>
      <c r="EI176" s="105"/>
      <c r="EJ176" s="105"/>
      <c r="EK176" s="105"/>
      <c r="EL176" s="105"/>
      <c r="EM176" s="105"/>
      <c r="EN176" s="105"/>
      <c r="EO176" s="105"/>
      <c r="EP176" s="105"/>
      <c r="EQ176" s="105"/>
      <c r="ER176" s="105"/>
      <c r="ES176" s="105"/>
      <c r="ET176" s="105"/>
      <c r="EU176" s="105"/>
      <c r="EV176" s="105"/>
      <c r="EW176" s="105"/>
      <c r="EX176" s="105"/>
      <c r="EY176" s="105"/>
      <c r="EZ176" s="105"/>
      <c r="FA176" s="105"/>
      <c r="FB176" s="105"/>
      <c r="FC176" s="105"/>
      <c r="FD176" s="105"/>
      <c r="FE176" s="105"/>
      <c r="FF176" s="105"/>
      <c r="FG176" s="105"/>
      <c r="FH176" s="105"/>
      <c r="FI176" s="105"/>
      <c r="FJ176" s="105"/>
      <c r="FK176" s="105"/>
      <c r="FL176" s="105"/>
      <c r="FM176" s="105"/>
      <c r="FN176" s="105"/>
      <c r="FO176" s="105"/>
      <c r="FP176" s="105"/>
      <c r="FQ176" s="105"/>
      <c r="FR176" s="105"/>
      <c r="FS176" s="105"/>
      <c r="FT176" s="105"/>
      <c r="FU176" s="105"/>
      <c r="FV176" s="105"/>
      <c r="FW176" s="105"/>
      <c r="FX176" s="105"/>
      <c r="FY176" s="105"/>
      <c r="FZ176" s="105"/>
      <c r="GA176" s="105"/>
      <c r="GB176" s="105"/>
      <c r="GC176" s="105"/>
      <c r="GD176" s="105"/>
      <c r="GE176" s="105"/>
      <c r="GF176" s="105"/>
      <c r="GG176" s="105"/>
      <c r="GH176" s="105"/>
      <c r="GI176" s="105"/>
      <c r="GJ176" s="105"/>
      <c r="GK176" s="105"/>
      <c r="GL176" s="105"/>
      <c r="GM176" s="105"/>
      <c r="GN176" s="105"/>
      <c r="GO176" s="105"/>
      <c r="GP176" s="105"/>
      <c r="GQ176" s="105"/>
      <c r="GR176" s="105"/>
      <c r="GS176" s="105"/>
      <c r="GT176" s="105"/>
      <c r="GU176" s="105"/>
      <c r="GV176" s="105"/>
      <c r="GW176" s="105"/>
      <c r="GX176" s="105"/>
      <c r="GY176" s="105"/>
      <c r="GZ176" s="105"/>
      <c r="HA176" s="105"/>
      <c r="HB176" s="105"/>
      <c r="HC176" s="105"/>
      <c r="HD176" s="105"/>
      <c r="HE176" s="105"/>
      <c r="HF176" s="105"/>
      <c r="HG176" s="105"/>
      <c r="HH176" s="105"/>
      <c r="HI176" s="105"/>
      <c r="HJ176" s="105"/>
      <c r="HK176" s="105"/>
      <c r="HL176" s="105"/>
      <c r="HM176" s="105"/>
      <c r="HN176" s="105"/>
      <c r="HO176" s="105"/>
      <c r="HP176" s="105"/>
      <c r="HQ176" s="105"/>
      <c r="HR176" s="105"/>
      <c r="HS176" s="105"/>
      <c r="HT176" s="105"/>
      <c r="HU176" s="105"/>
      <c r="HV176" s="105"/>
      <c r="HW176" s="105"/>
      <c r="HX176" s="105"/>
      <c r="HY176" s="105"/>
      <c r="HZ176" s="105"/>
      <c r="IA176" s="105"/>
      <c r="IB176" s="105"/>
      <c r="IC176" s="105"/>
      <c r="ID176" s="105"/>
      <c r="IE176" s="105"/>
      <c r="IF176" s="105"/>
      <c r="IG176" s="105"/>
      <c r="IH176" s="105"/>
      <c r="II176" s="105"/>
      <c r="IJ176" s="105"/>
      <c r="IK176" s="105"/>
      <c r="IL176" s="105"/>
      <c r="IM176" s="105"/>
      <c r="IN176" s="105"/>
      <c r="IO176" s="105"/>
      <c r="IP176" s="105"/>
      <c r="IQ176" s="105"/>
      <c r="IR176" s="105"/>
      <c r="IS176" s="105"/>
      <c r="IT176" s="105"/>
      <c r="IU176" s="105"/>
      <c r="IV176" s="105"/>
    </row>
    <row r="177" spans="1:256" ht="15.5" x14ac:dyDescent="0.25">
      <c r="A177" s="306"/>
      <c r="B177" s="307"/>
      <c r="C177" s="308"/>
      <c r="D177" s="309"/>
      <c r="E177" s="303"/>
      <c r="F177" s="110"/>
      <c r="G177" s="303"/>
      <c r="H177" s="310"/>
      <c r="I177" s="303"/>
      <c r="J177" s="311"/>
      <c r="K177" s="306"/>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105"/>
      <c r="CT177" s="105"/>
      <c r="CU177" s="105"/>
      <c r="CV177" s="105"/>
      <c r="CW177" s="105"/>
      <c r="CX177" s="105"/>
      <c r="CY177" s="105"/>
      <c r="CZ177" s="105"/>
      <c r="DA177" s="105"/>
      <c r="DB177" s="105"/>
      <c r="DC177" s="105"/>
      <c r="DD177" s="105"/>
      <c r="DE177" s="105"/>
      <c r="DF177" s="105"/>
      <c r="DG177" s="105"/>
      <c r="DH177" s="105"/>
      <c r="DI177" s="105"/>
      <c r="DJ177" s="105"/>
      <c r="DK177" s="105"/>
      <c r="DL177" s="105"/>
      <c r="DM177" s="105"/>
      <c r="DN177" s="105"/>
      <c r="DO177" s="105"/>
      <c r="DP177" s="105"/>
      <c r="DQ177" s="105"/>
      <c r="DR177" s="105"/>
      <c r="DS177" s="105"/>
      <c r="DT177" s="105"/>
      <c r="DU177" s="105"/>
      <c r="DV177" s="105"/>
      <c r="DW177" s="105"/>
      <c r="DX177" s="105"/>
      <c r="DY177" s="105"/>
      <c r="DZ177" s="105"/>
      <c r="EA177" s="105"/>
      <c r="EB177" s="105"/>
      <c r="EC177" s="105"/>
      <c r="ED177" s="105"/>
      <c r="EE177" s="105"/>
      <c r="EF177" s="105"/>
      <c r="EG177" s="105"/>
      <c r="EH177" s="105"/>
      <c r="EI177" s="105"/>
      <c r="EJ177" s="105"/>
      <c r="EK177" s="105"/>
      <c r="EL177" s="105"/>
      <c r="EM177" s="105"/>
      <c r="EN177" s="105"/>
      <c r="EO177" s="105"/>
      <c r="EP177" s="105"/>
      <c r="EQ177" s="105"/>
      <c r="ER177" s="105"/>
      <c r="ES177" s="105"/>
      <c r="ET177" s="105"/>
      <c r="EU177" s="105"/>
      <c r="EV177" s="105"/>
      <c r="EW177" s="105"/>
      <c r="EX177" s="105"/>
      <c r="EY177" s="105"/>
      <c r="EZ177" s="105"/>
      <c r="FA177" s="105"/>
      <c r="FB177" s="105"/>
      <c r="FC177" s="105"/>
      <c r="FD177" s="105"/>
      <c r="FE177" s="105"/>
      <c r="FF177" s="105"/>
      <c r="FG177" s="105"/>
      <c r="FH177" s="105"/>
      <c r="FI177" s="105"/>
      <c r="FJ177" s="105"/>
      <c r="FK177" s="105"/>
      <c r="FL177" s="105"/>
      <c r="FM177" s="105"/>
      <c r="FN177" s="105"/>
      <c r="FO177" s="105"/>
      <c r="FP177" s="105"/>
      <c r="FQ177" s="105"/>
      <c r="FR177" s="105"/>
      <c r="FS177" s="105"/>
      <c r="FT177" s="105"/>
      <c r="FU177" s="105"/>
      <c r="FV177" s="105"/>
      <c r="FW177" s="105"/>
      <c r="FX177" s="105"/>
      <c r="FY177" s="105"/>
      <c r="FZ177" s="105"/>
      <c r="GA177" s="105"/>
      <c r="GB177" s="105"/>
      <c r="GC177" s="105"/>
      <c r="GD177" s="105"/>
      <c r="GE177" s="105"/>
      <c r="GF177" s="105"/>
      <c r="GG177" s="105"/>
      <c r="GH177" s="105"/>
      <c r="GI177" s="105"/>
      <c r="GJ177" s="105"/>
      <c r="GK177" s="105"/>
      <c r="GL177" s="105"/>
      <c r="GM177" s="105"/>
      <c r="GN177" s="105"/>
      <c r="GO177" s="105"/>
      <c r="GP177" s="105"/>
      <c r="GQ177" s="105"/>
      <c r="GR177" s="105"/>
      <c r="GS177" s="105"/>
      <c r="GT177" s="105"/>
      <c r="GU177" s="105"/>
      <c r="GV177" s="105"/>
      <c r="GW177" s="105"/>
      <c r="GX177" s="105"/>
      <c r="GY177" s="105"/>
      <c r="GZ177" s="105"/>
      <c r="HA177" s="105"/>
      <c r="HB177" s="105"/>
      <c r="HC177" s="105"/>
      <c r="HD177" s="105"/>
      <c r="HE177" s="105"/>
      <c r="HF177" s="105"/>
      <c r="HG177" s="105"/>
      <c r="HH177" s="105"/>
      <c r="HI177" s="105"/>
      <c r="HJ177" s="105"/>
      <c r="HK177" s="105"/>
      <c r="HL177" s="105"/>
      <c r="HM177" s="105"/>
      <c r="HN177" s="105"/>
      <c r="HO177" s="105"/>
      <c r="HP177" s="105"/>
      <c r="HQ177" s="105"/>
      <c r="HR177" s="105"/>
      <c r="HS177" s="105"/>
      <c r="HT177" s="105"/>
      <c r="HU177" s="105"/>
      <c r="HV177" s="105"/>
      <c r="HW177" s="105"/>
      <c r="HX177" s="105"/>
      <c r="HY177" s="105"/>
      <c r="HZ177" s="105"/>
      <c r="IA177" s="105"/>
      <c r="IB177" s="105"/>
      <c r="IC177" s="105"/>
      <c r="ID177" s="105"/>
      <c r="IE177" s="105"/>
      <c r="IF177" s="105"/>
      <c r="IG177" s="105"/>
      <c r="IH177" s="105"/>
      <c r="II177" s="105"/>
      <c r="IJ177" s="105"/>
      <c r="IK177" s="105"/>
      <c r="IL177" s="105"/>
      <c r="IM177" s="105"/>
      <c r="IN177" s="105"/>
      <c r="IO177" s="105"/>
      <c r="IP177" s="105"/>
      <c r="IQ177" s="105"/>
      <c r="IR177" s="105"/>
      <c r="IS177" s="105"/>
      <c r="IT177" s="105"/>
      <c r="IU177" s="105"/>
      <c r="IV177" s="105"/>
    </row>
    <row r="178" spans="1:256" ht="15.5" x14ac:dyDescent="0.25">
      <c r="A178" s="306"/>
      <c r="B178" s="307"/>
      <c r="C178" s="308"/>
      <c r="D178" s="309"/>
      <c r="E178" s="303"/>
      <c r="F178" s="110"/>
      <c r="G178" s="303"/>
      <c r="H178" s="310"/>
      <c r="I178" s="303"/>
      <c r="J178" s="311"/>
      <c r="K178" s="306"/>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c r="CR178" s="105"/>
      <c r="CS178" s="105"/>
      <c r="CT178" s="105"/>
      <c r="CU178" s="105"/>
      <c r="CV178" s="105"/>
      <c r="CW178" s="105"/>
      <c r="CX178" s="105"/>
      <c r="CY178" s="105"/>
      <c r="CZ178" s="105"/>
      <c r="DA178" s="105"/>
      <c r="DB178" s="105"/>
      <c r="DC178" s="105"/>
      <c r="DD178" s="105"/>
      <c r="DE178" s="105"/>
      <c r="DF178" s="105"/>
      <c r="DG178" s="105"/>
      <c r="DH178" s="105"/>
      <c r="DI178" s="105"/>
      <c r="DJ178" s="105"/>
      <c r="DK178" s="105"/>
      <c r="DL178" s="105"/>
      <c r="DM178" s="105"/>
      <c r="DN178" s="105"/>
      <c r="DO178" s="105"/>
      <c r="DP178" s="105"/>
      <c r="DQ178" s="105"/>
      <c r="DR178" s="105"/>
      <c r="DS178" s="105"/>
      <c r="DT178" s="105"/>
      <c r="DU178" s="105"/>
      <c r="DV178" s="105"/>
      <c r="DW178" s="105"/>
      <c r="DX178" s="105"/>
      <c r="DY178" s="105"/>
      <c r="DZ178" s="105"/>
      <c r="EA178" s="105"/>
      <c r="EB178" s="105"/>
      <c r="EC178" s="105"/>
      <c r="ED178" s="105"/>
      <c r="EE178" s="105"/>
      <c r="EF178" s="105"/>
      <c r="EG178" s="105"/>
      <c r="EH178" s="105"/>
      <c r="EI178" s="105"/>
      <c r="EJ178" s="105"/>
      <c r="EK178" s="105"/>
      <c r="EL178" s="105"/>
      <c r="EM178" s="105"/>
      <c r="EN178" s="105"/>
      <c r="EO178" s="105"/>
      <c r="EP178" s="105"/>
      <c r="EQ178" s="105"/>
      <c r="ER178" s="105"/>
      <c r="ES178" s="105"/>
      <c r="ET178" s="105"/>
      <c r="EU178" s="105"/>
      <c r="EV178" s="105"/>
      <c r="EW178" s="105"/>
      <c r="EX178" s="105"/>
      <c r="EY178" s="105"/>
      <c r="EZ178" s="105"/>
      <c r="FA178" s="105"/>
      <c r="FB178" s="105"/>
      <c r="FC178" s="105"/>
      <c r="FD178" s="105"/>
      <c r="FE178" s="105"/>
      <c r="FF178" s="105"/>
      <c r="FG178" s="105"/>
      <c r="FH178" s="105"/>
      <c r="FI178" s="105"/>
      <c r="FJ178" s="105"/>
      <c r="FK178" s="105"/>
      <c r="FL178" s="105"/>
      <c r="FM178" s="105"/>
      <c r="FN178" s="105"/>
      <c r="FO178" s="105"/>
      <c r="FP178" s="105"/>
      <c r="FQ178" s="105"/>
      <c r="FR178" s="105"/>
      <c r="FS178" s="105"/>
      <c r="FT178" s="105"/>
      <c r="FU178" s="105"/>
      <c r="FV178" s="105"/>
      <c r="FW178" s="105"/>
      <c r="FX178" s="105"/>
      <c r="FY178" s="105"/>
      <c r="FZ178" s="105"/>
      <c r="GA178" s="105"/>
      <c r="GB178" s="105"/>
      <c r="GC178" s="105"/>
      <c r="GD178" s="105"/>
      <c r="GE178" s="105"/>
      <c r="GF178" s="105"/>
      <c r="GG178" s="105"/>
      <c r="GH178" s="105"/>
      <c r="GI178" s="105"/>
      <c r="GJ178" s="105"/>
      <c r="GK178" s="105"/>
      <c r="GL178" s="105"/>
      <c r="GM178" s="105"/>
      <c r="GN178" s="105"/>
      <c r="GO178" s="105"/>
      <c r="GP178" s="105"/>
      <c r="GQ178" s="105"/>
      <c r="GR178" s="105"/>
      <c r="GS178" s="105"/>
      <c r="GT178" s="105"/>
      <c r="GU178" s="105"/>
      <c r="GV178" s="105"/>
      <c r="GW178" s="105"/>
      <c r="GX178" s="105"/>
      <c r="GY178" s="105"/>
      <c r="GZ178" s="105"/>
      <c r="HA178" s="105"/>
      <c r="HB178" s="105"/>
      <c r="HC178" s="105"/>
      <c r="HD178" s="105"/>
      <c r="HE178" s="105"/>
      <c r="HF178" s="105"/>
      <c r="HG178" s="105"/>
      <c r="HH178" s="105"/>
      <c r="HI178" s="105"/>
      <c r="HJ178" s="105"/>
      <c r="HK178" s="105"/>
      <c r="HL178" s="105"/>
      <c r="HM178" s="105"/>
      <c r="HN178" s="105"/>
      <c r="HO178" s="105"/>
      <c r="HP178" s="105"/>
      <c r="HQ178" s="105"/>
      <c r="HR178" s="105"/>
      <c r="HS178" s="105"/>
      <c r="HT178" s="105"/>
      <c r="HU178" s="105"/>
      <c r="HV178" s="105"/>
      <c r="HW178" s="105"/>
      <c r="HX178" s="105"/>
      <c r="HY178" s="105"/>
      <c r="HZ178" s="105"/>
      <c r="IA178" s="105"/>
      <c r="IB178" s="105"/>
      <c r="IC178" s="105"/>
      <c r="ID178" s="105"/>
      <c r="IE178" s="105"/>
      <c r="IF178" s="105"/>
      <c r="IG178" s="105"/>
      <c r="IH178" s="105"/>
      <c r="II178" s="105"/>
      <c r="IJ178" s="105"/>
      <c r="IK178" s="105"/>
      <c r="IL178" s="105"/>
      <c r="IM178" s="105"/>
      <c r="IN178" s="105"/>
      <c r="IO178" s="105"/>
      <c r="IP178" s="105"/>
      <c r="IQ178" s="105"/>
      <c r="IR178" s="105"/>
      <c r="IS178" s="105"/>
      <c r="IT178" s="105"/>
      <c r="IU178" s="105"/>
      <c r="IV178" s="105"/>
    </row>
    <row r="179" spans="1:256" ht="15.5" x14ac:dyDescent="0.25">
      <c r="A179" s="306"/>
      <c r="B179" s="307"/>
      <c r="C179" s="308"/>
      <c r="D179" s="309"/>
      <c r="E179" s="303"/>
      <c r="F179" s="110"/>
      <c r="G179" s="303"/>
      <c r="H179" s="310"/>
      <c r="I179" s="303"/>
      <c r="J179" s="311"/>
      <c r="K179" s="306"/>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c r="BI179" s="105"/>
      <c r="BJ179" s="105"/>
      <c r="BK179" s="105"/>
      <c r="BL179" s="105"/>
      <c r="BM179" s="105"/>
      <c r="BN179" s="105"/>
      <c r="BO179" s="105"/>
      <c r="BP179" s="105"/>
      <c r="BQ179" s="105"/>
      <c r="BR179" s="105"/>
      <c r="BS179" s="105"/>
      <c r="BT179" s="105"/>
      <c r="BU179" s="105"/>
      <c r="BV179" s="105"/>
      <c r="BW179" s="105"/>
      <c r="BX179" s="105"/>
      <c r="BY179" s="105"/>
      <c r="BZ179" s="105"/>
      <c r="CA179" s="105"/>
      <c r="CB179" s="105"/>
      <c r="CC179" s="105"/>
      <c r="CD179" s="105"/>
      <c r="CE179" s="105"/>
      <c r="CF179" s="105"/>
      <c r="CG179" s="105"/>
      <c r="CH179" s="105"/>
      <c r="CI179" s="105"/>
      <c r="CJ179" s="105"/>
      <c r="CK179" s="105"/>
      <c r="CL179" s="105"/>
      <c r="CM179" s="105"/>
      <c r="CN179" s="105"/>
      <c r="CO179" s="105"/>
      <c r="CP179" s="105"/>
      <c r="CQ179" s="105"/>
      <c r="CR179" s="105"/>
      <c r="CS179" s="105"/>
      <c r="CT179" s="105"/>
      <c r="CU179" s="105"/>
      <c r="CV179" s="105"/>
      <c r="CW179" s="105"/>
      <c r="CX179" s="105"/>
      <c r="CY179" s="105"/>
      <c r="CZ179" s="105"/>
      <c r="DA179" s="105"/>
      <c r="DB179" s="105"/>
      <c r="DC179" s="105"/>
      <c r="DD179" s="105"/>
      <c r="DE179" s="105"/>
      <c r="DF179" s="105"/>
      <c r="DG179" s="105"/>
      <c r="DH179" s="105"/>
      <c r="DI179" s="105"/>
      <c r="DJ179" s="105"/>
      <c r="DK179" s="105"/>
      <c r="DL179" s="105"/>
      <c r="DM179" s="105"/>
      <c r="DN179" s="105"/>
      <c r="DO179" s="105"/>
      <c r="DP179" s="105"/>
      <c r="DQ179" s="105"/>
      <c r="DR179" s="105"/>
      <c r="DS179" s="105"/>
      <c r="DT179" s="105"/>
      <c r="DU179" s="105"/>
      <c r="DV179" s="105"/>
      <c r="DW179" s="105"/>
      <c r="DX179" s="105"/>
      <c r="DY179" s="105"/>
      <c r="DZ179" s="105"/>
      <c r="EA179" s="105"/>
      <c r="EB179" s="105"/>
      <c r="EC179" s="105"/>
      <c r="ED179" s="105"/>
      <c r="EE179" s="105"/>
      <c r="EF179" s="105"/>
      <c r="EG179" s="105"/>
      <c r="EH179" s="105"/>
      <c r="EI179" s="105"/>
      <c r="EJ179" s="105"/>
      <c r="EK179" s="105"/>
      <c r="EL179" s="105"/>
      <c r="EM179" s="105"/>
      <c r="EN179" s="105"/>
      <c r="EO179" s="105"/>
      <c r="EP179" s="105"/>
      <c r="EQ179" s="105"/>
      <c r="ER179" s="105"/>
      <c r="ES179" s="105"/>
      <c r="ET179" s="105"/>
      <c r="EU179" s="105"/>
      <c r="EV179" s="105"/>
      <c r="EW179" s="105"/>
      <c r="EX179" s="105"/>
      <c r="EY179" s="105"/>
      <c r="EZ179" s="105"/>
      <c r="FA179" s="105"/>
      <c r="FB179" s="105"/>
      <c r="FC179" s="105"/>
      <c r="FD179" s="105"/>
      <c r="FE179" s="105"/>
      <c r="FF179" s="105"/>
      <c r="FG179" s="105"/>
      <c r="FH179" s="105"/>
      <c r="FI179" s="105"/>
      <c r="FJ179" s="105"/>
      <c r="FK179" s="105"/>
      <c r="FL179" s="105"/>
      <c r="FM179" s="105"/>
      <c r="FN179" s="105"/>
      <c r="FO179" s="105"/>
      <c r="FP179" s="105"/>
      <c r="FQ179" s="105"/>
      <c r="FR179" s="105"/>
      <c r="FS179" s="105"/>
      <c r="FT179" s="105"/>
      <c r="FU179" s="105"/>
      <c r="FV179" s="105"/>
      <c r="FW179" s="105"/>
      <c r="FX179" s="105"/>
      <c r="FY179" s="105"/>
      <c r="FZ179" s="105"/>
      <c r="GA179" s="105"/>
      <c r="GB179" s="105"/>
      <c r="GC179" s="105"/>
      <c r="GD179" s="105"/>
      <c r="GE179" s="105"/>
      <c r="GF179" s="105"/>
      <c r="GG179" s="105"/>
      <c r="GH179" s="105"/>
      <c r="GI179" s="105"/>
      <c r="GJ179" s="105"/>
      <c r="GK179" s="105"/>
      <c r="GL179" s="105"/>
      <c r="GM179" s="105"/>
      <c r="GN179" s="105"/>
      <c r="GO179" s="105"/>
      <c r="GP179" s="105"/>
      <c r="GQ179" s="105"/>
      <c r="GR179" s="105"/>
      <c r="GS179" s="105"/>
      <c r="GT179" s="105"/>
      <c r="GU179" s="105"/>
      <c r="GV179" s="105"/>
      <c r="GW179" s="105"/>
      <c r="GX179" s="105"/>
      <c r="GY179" s="105"/>
      <c r="GZ179" s="105"/>
      <c r="HA179" s="105"/>
      <c r="HB179" s="105"/>
      <c r="HC179" s="105"/>
      <c r="HD179" s="105"/>
      <c r="HE179" s="105"/>
      <c r="HF179" s="105"/>
      <c r="HG179" s="105"/>
      <c r="HH179" s="105"/>
      <c r="HI179" s="105"/>
      <c r="HJ179" s="105"/>
      <c r="HK179" s="105"/>
      <c r="HL179" s="105"/>
      <c r="HM179" s="105"/>
      <c r="HN179" s="105"/>
      <c r="HO179" s="105"/>
      <c r="HP179" s="105"/>
      <c r="HQ179" s="105"/>
      <c r="HR179" s="105"/>
      <c r="HS179" s="105"/>
      <c r="HT179" s="105"/>
      <c r="HU179" s="105"/>
      <c r="HV179" s="105"/>
      <c r="HW179" s="105"/>
      <c r="HX179" s="105"/>
      <c r="HY179" s="105"/>
      <c r="HZ179" s="105"/>
      <c r="IA179" s="105"/>
      <c r="IB179" s="105"/>
      <c r="IC179" s="105"/>
      <c r="ID179" s="105"/>
      <c r="IE179" s="105"/>
      <c r="IF179" s="105"/>
      <c r="IG179" s="105"/>
      <c r="IH179" s="105"/>
      <c r="II179" s="105"/>
      <c r="IJ179" s="105"/>
      <c r="IK179" s="105"/>
      <c r="IL179" s="105"/>
      <c r="IM179" s="105"/>
      <c r="IN179" s="105"/>
      <c r="IO179" s="105"/>
      <c r="IP179" s="105"/>
      <c r="IQ179" s="105"/>
      <c r="IR179" s="105"/>
      <c r="IS179" s="105"/>
      <c r="IT179" s="105"/>
      <c r="IU179" s="105"/>
      <c r="IV179" s="105"/>
    </row>
    <row r="180" spans="1:256" ht="15.5" x14ac:dyDescent="0.25">
      <c r="A180" s="306"/>
      <c r="B180" s="307"/>
      <c r="C180" s="308"/>
      <c r="D180" s="309"/>
      <c r="E180" s="303"/>
      <c r="F180" s="110"/>
      <c r="G180" s="303"/>
      <c r="H180" s="310"/>
      <c r="I180" s="303"/>
      <c r="J180" s="311"/>
      <c r="K180" s="306"/>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5"/>
      <c r="CR180" s="105"/>
      <c r="CS180" s="105"/>
      <c r="CT180" s="105"/>
      <c r="CU180" s="105"/>
      <c r="CV180" s="105"/>
      <c r="CW180" s="105"/>
      <c r="CX180" s="105"/>
      <c r="CY180" s="105"/>
      <c r="CZ180" s="105"/>
      <c r="DA180" s="105"/>
      <c r="DB180" s="105"/>
      <c r="DC180" s="105"/>
      <c r="DD180" s="105"/>
      <c r="DE180" s="105"/>
      <c r="DF180" s="105"/>
      <c r="DG180" s="105"/>
      <c r="DH180" s="105"/>
      <c r="DI180" s="105"/>
      <c r="DJ180" s="105"/>
      <c r="DK180" s="105"/>
      <c r="DL180" s="105"/>
      <c r="DM180" s="105"/>
      <c r="DN180" s="105"/>
      <c r="DO180" s="105"/>
      <c r="DP180" s="105"/>
      <c r="DQ180" s="105"/>
      <c r="DR180" s="105"/>
      <c r="DS180" s="105"/>
      <c r="DT180" s="105"/>
      <c r="DU180" s="105"/>
      <c r="DV180" s="105"/>
      <c r="DW180" s="105"/>
      <c r="DX180" s="105"/>
      <c r="DY180" s="105"/>
      <c r="DZ180" s="105"/>
      <c r="EA180" s="105"/>
      <c r="EB180" s="105"/>
      <c r="EC180" s="105"/>
      <c r="ED180" s="105"/>
      <c r="EE180" s="105"/>
      <c r="EF180" s="105"/>
      <c r="EG180" s="105"/>
      <c r="EH180" s="105"/>
      <c r="EI180" s="105"/>
      <c r="EJ180" s="105"/>
      <c r="EK180" s="105"/>
      <c r="EL180" s="105"/>
      <c r="EM180" s="105"/>
      <c r="EN180" s="105"/>
      <c r="EO180" s="105"/>
      <c r="EP180" s="105"/>
      <c r="EQ180" s="105"/>
      <c r="ER180" s="105"/>
      <c r="ES180" s="105"/>
      <c r="ET180" s="105"/>
      <c r="EU180" s="105"/>
      <c r="EV180" s="105"/>
      <c r="EW180" s="105"/>
      <c r="EX180" s="105"/>
      <c r="EY180" s="105"/>
      <c r="EZ180" s="105"/>
      <c r="FA180" s="105"/>
      <c r="FB180" s="105"/>
      <c r="FC180" s="105"/>
      <c r="FD180" s="105"/>
      <c r="FE180" s="105"/>
      <c r="FF180" s="105"/>
      <c r="FG180" s="105"/>
      <c r="FH180" s="105"/>
      <c r="FI180" s="105"/>
      <c r="FJ180" s="105"/>
      <c r="FK180" s="105"/>
      <c r="FL180" s="105"/>
      <c r="FM180" s="105"/>
      <c r="FN180" s="105"/>
      <c r="FO180" s="105"/>
      <c r="FP180" s="105"/>
      <c r="FQ180" s="105"/>
      <c r="FR180" s="105"/>
      <c r="FS180" s="105"/>
      <c r="FT180" s="105"/>
      <c r="FU180" s="105"/>
      <c r="FV180" s="105"/>
      <c r="FW180" s="105"/>
      <c r="FX180" s="105"/>
      <c r="FY180" s="105"/>
      <c r="FZ180" s="105"/>
      <c r="GA180" s="105"/>
      <c r="GB180" s="105"/>
      <c r="GC180" s="105"/>
      <c r="GD180" s="105"/>
      <c r="GE180" s="105"/>
      <c r="GF180" s="105"/>
      <c r="GG180" s="105"/>
      <c r="GH180" s="105"/>
      <c r="GI180" s="105"/>
      <c r="GJ180" s="105"/>
      <c r="GK180" s="105"/>
      <c r="GL180" s="105"/>
      <c r="GM180" s="105"/>
      <c r="GN180" s="105"/>
      <c r="GO180" s="105"/>
      <c r="GP180" s="105"/>
      <c r="GQ180" s="105"/>
      <c r="GR180" s="105"/>
      <c r="GS180" s="105"/>
      <c r="GT180" s="105"/>
      <c r="GU180" s="105"/>
      <c r="GV180" s="105"/>
      <c r="GW180" s="105"/>
      <c r="GX180" s="105"/>
      <c r="GY180" s="105"/>
      <c r="GZ180" s="105"/>
      <c r="HA180" s="105"/>
      <c r="HB180" s="105"/>
      <c r="HC180" s="105"/>
      <c r="HD180" s="105"/>
      <c r="HE180" s="105"/>
      <c r="HF180" s="105"/>
      <c r="HG180" s="105"/>
      <c r="HH180" s="105"/>
      <c r="HI180" s="105"/>
      <c r="HJ180" s="105"/>
      <c r="HK180" s="105"/>
      <c r="HL180" s="105"/>
      <c r="HM180" s="105"/>
      <c r="HN180" s="105"/>
      <c r="HO180" s="105"/>
      <c r="HP180" s="105"/>
      <c r="HQ180" s="105"/>
      <c r="HR180" s="105"/>
      <c r="HS180" s="105"/>
      <c r="HT180" s="105"/>
      <c r="HU180" s="105"/>
      <c r="HV180" s="105"/>
      <c r="HW180" s="105"/>
      <c r="HX180" s="105"/>
      <c r="HY180" s="105"/>
      <c r="HZ180" s="105"/>
      <c r="IA180" s="105"/>
      <c r="IB180" s="105"/>
      <c r="IC180" s="105"/>
      <c r="ID180" s="105"/>
      <c r="IE180" s="105"/>
      <c r="IF180" s="105"/>
      <c r="IG180" s="105"/>
      <c r="IH180" s="105"/>
      <c r="II180" s="105"/>
      <c r="IJ180" s="105"/>
      <c r="IK180" s="105"/>
      <c r="IL180" s="105"/>
      <c r="IM180" s="105"/>
      <c r="IN180" s="105"/>
      <c r="IO180" s="105"/>
      <c r="IP180" s="105"/>
      <c r="IQ180" s="105"/>
      <c r="IR180" s="105"/>
      <c r="IS180" s="105"/>
      <c r="IT180" s="105"/>
      <c r="IU180" s="105"/>
      <c r="IV180" s="105"/>
    </row>
    <row r="181" spans="1:256" ht="15.5" x14ac:dyDescent="0.25">
      <c r="A181" s="306"/>
      <c r="B181" s="307"/>
      <c r="C181" s="308"/>
      <c r="D181" s="309"/>
      <c r="E181" s="303"/>
      <c r="F181" s="110"/>
      <c r="G181" s="303"/>
      <c r="H181" s="310"/>
      <c r="I181" s="303"/>
      <c r="J181" s="311"/>
      <c r="K181" s="306"/>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c r="BI181" s="105"/>
      <c r="BJ181" s="105"/>
      <c r="BK181" s="105"/>
      <c r="BL181" s="105"/>
      <c r="BM181" s="105"/>
      <c r="BN181" s="105"/>
      <c r="BO181" s="105"/>
      <c r="BP181" s="105"/>
      <c r="BQ181" s="105"/>
      <c r="BR181" s="105"/>
      <c r="BS181" s="105"/>
      <c r="BT181" s="105"/>
      <c r="BU181" s="105"/>
      <c r="BV181" s="105"/>
      <c r="BW181" s="105"/>
      <c r="BX181" s="105"/>
      <c r="BY181" s="105"/>
      <c r="BZ181" s="105"/>
      <c r="CA181" s="105"/>
      <c r="CB181" s="105"/>
      <c r="CC181" s="105"/>
      <c r="CD181" s="105"/>
      <c r="CE181" s="105"/>
      <c r="CF181" s="105"/>
      <c r="CG181" s="105"/>
      <c r="CH181" s="105"/>
      <c r="CI181" s="105"/>
      <c r="CJ181" s="105"/>
      <c r="CK181" s="105"/>
      <c r="CL181" s="105"/>
      <c r="CM181" s="105"/>
      <c r="CN181" s="105"/>
      <c r="CO181" s="105"/>
      <c r="CP181" s="105"/>
      <c r="CQ181" s="105"/>
      <c r="CR181" s="105"/>
      <c r="CS181" s="105"/>
      <c r="CT181" s="105"/>
      <c r="CU181" s="105"/>
      <c r="CV181" s="105"/>
      <c r="CW181" s="105"/>
      <c r="CX181" s="105"/>
      <c r="CY181" s="105"/>
      <c r="CZ181" s="105"/>
      <c r="DA181" s="105"/>
      <c r="DB181" s="105"/>
      <c r="DC181" s="105"/>
      <c r="DD181" s="105"/>
      <c r="DE181" s="105"/>
      <c r="DF181" s="105"/>
      <c r="DG181" s="105"/>
      <c r="DH181" s="105"/>
      <c r="DI181" s="105"/>
      <c r="DJ181" s="105"/>
      <c r="DK181" s="105"/>
      <c r="DL181" s="105"/>
      <c r="DM181" s="105"/>
      <c r="DN181" s="105"/>
      <c r="DO181" s="105"/>
      <c r="DP181" s="105"/>
      <c r="DQ181" s="105"/>
      <c r="DR181" s="105"/>
      <c r="DS181" s="105"/>
      <c r="DT181" s="105"/>
      <c r="DU181" s="105"/>
      <c r="DV181" s="105"/>
      <c r="DW181" s="105"/>
      <c r="DX181" s="105"/>
      <c r="DY181" s="105"/>
      <c r="DZ181" s="105"/>
      <c r="EA181" s="105"/>
      <c r="EB181" s="105"/>
      <c r="EC181" s="105"/>
      <c r="ED181" s="105"/>
      <c r="EE181" s="105"/>
      <c r="EF181" s="105"/>
      <c r="EG181" s="105"/>
      <c r="EH181" s="105"/>
      <c r="EI181" s="105"/>
      <c r="EJ181" s="105"/>
      <c r="EK181" s="105"/>
      <c r="EL181" s="105"/>
      <c r="EM181" s="105"/>
      <c r="EN181" s="105"/>
      <c r="EO181" s="105"/>
      <c r="EP181" s="105"/>
      <c r="EQ181" s="105"/>
      <c r="ER181" s="105"/>
      <c r="ES181" s="105"/>
      <c r="ET181" s="105"/>
      <c r="EU181" s="105"/>
      <c r="EV181" s="105"/>
      <c r="EW181" s="105"/>
      <c r="EX181" s="105"/>
      <c r="EY181" s="105"/>
      <c r="EZ181" s="105"/>
      <c r="FA181" s="105"/>
      <c r="FB181" s="105"/>
      <c r="FC181" s="105"/>
      <c r="FD181" s="105"/>
      <c r="FE181" s="105"/>
      <c r="FF181" s="105"/>
      <c r="FG181" s="105"/>
      <c r="FH181" s="105"/>
      <c r="FI181" s="105"/>
      <c r="FJ181" s="105"/>
      <c r="FK181" s="105"/>
      <c r="FL181" s="105"/>
      <c r="FM181" s="105"/>
      <c r="FN181" s="105"/>
      <c r="FO181" s="105"/>
      <c r="FP181" s="105"/>
      <c r="FQ181" s="105"/>
      <c r="FR181" s="105"/>
      <c r="FS181" s="105"/>
      <c r="FT181" s="105"/>
      <c r="FU181" s="105"/>
      <c r="FV181" s="105"/>
      <c r="FW181" s="105"/>
      <c r="FX181" s="105"/>
      <c r="FY181" s="105"/>
      <c r="FZ181" s="105"/>
      <c r="GA181" s="105"/>
      <c r="GB181" s="105"/>
      <c r="GC181" s="105"/>
      <c r="GD181" s="105"/>
      <c r="GE181" s="105"/>
      <c r="GF181" s="105"/>
      <c r="GG181" s="105"/>
      <c r="GH181" s="105"/>
      <c r="GI181" s="105"/>
      <c r="GJ181" s="105"/>
      <c r="GK181" s="105"/>
      <c r="GL181" s="105"/>
      <c r="GM181" s="105"/>
      <c r="GN181" s="105"/>
      <c r="GO181" s="105"/>
      <c r="GP181" s="105"/>
      <c r="GQ181" s="105"/>
      <c r="GR181" s="105"/>
      <c r="GS181" s="105"/>
      <c r="GT181" s="105"/>
      <c r="GU181" s="105"/>
      <c r="GV181" s="105"/>
      <c r="GW181" s="105"/>
      <c r="GX181" s="105"/>
      <c r="GY181" s="105"/>
      <c r="GZ181" s="105"/>
      <c r="HA181" s="105"/>
      <c r="HB181" s="105"/>
      <c r="HC181" s="105"/>
      <c r="HD181" s="105"/>
      <c r="HE181" s="105"/>
      <c r="HF181" s="105"/>
      <c r="HG181" s="105"/>
      <c r="HH181" s="105"/>
      <c r="HI181" s="105"/>
      <c r="HJ181" s="105"/>
      <c r="HK181" s="105"/>
      <c r="HL181" s="105"/>
      <c r="HM181" s="105"/>
      <c r="HN181" s="105"/>
      <c r="HO181" s="105"/>
      <c r="HP181" s="105"/>
      <c r="HQ181" s="105"/>
      <c r="HR181" s="105"/>
      <c r="HS181" s="105"/>
      <c r="HT181" s="105"/>
      <c r="HU181" s="105"/>
      <c r="HV181" s="105"/>
      <c r="HW181" s="105"/>
      <c r="HX181" s="105"/>
      <c r="HY181" s="105"/>
      <c r="HZ181" s="105"/>
      <c r="IA181" s="105"/>
      <c r="IB181" s="105"/>
      <c r="IC181" s="105"/>
      <c r="ID181" s="105"/>
      <c r="IE181" s="105"/>
      <c r="IF181" s="105"/>
      <c r="IG181" s="105"/>
      <c r="IH181" s="105"/>
      <c r="II181" s="105"/>
      <c r="IJ181" s="105"/>
      <c r="IK181" s="105"/>
      <c r="IL181" s="105"/>
      <c r="IM181" s="105"/>
      <c r="IN181" s="105"/>
      <c r="IO181" s="105"/>
      <c r="IP181" s="105"/>
      <c r="IQ181" s="105"/>
      <c r="IR181" s="105"/>
      <c r="IS181" s="105"/>
      <c r="IT181" s="105"/>
      <c r="IU181" s="105"/>
      <c r="IV181" s="105"/>
    </row>
    <row r="182" spans="1:256" ht="15.5" x14ac:dyDescent="0.25">
      <c r="A182" s="306"/>
      <c r="B182" s="307"/>
      <c r="C182" s="308"/>
      <c r="D182" s="309"/>
      <c r="E182" s="303"/>
      <c r="F182" s="110"/>
      <c r="G182" s="303"/>
      <c r="H182" s="310"/>
      <c r="I182" s="303"/>
      <c r="J182" s="311"/>
      <c r="K182" s="306"/>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c r="BI182" s="105"/>
      <c r="BJ182" s="105"/>
      <c r="BK182" s="105"/>
      <c r="BL182" s="105"/>
      <c r="BM182" s="105"/>
      <c r="BN182" s="105"/>
      <c r="BO182" s="105"/>
      <c r="BP182" s="105"/>
      <c r="BQ182" s="105"/>
      <c r="BR182" s="105"/>
      <c r="BS182" s="105"/>
      <c r="BT182" s="105"/>
      <c r="BU182" s="105"/>
      <c r="BV182" s="105"/>
      <c r="BW182" s="105"/>
      <c r="BX182" s="105"/>
      <c r="BY182" s="105"/>
      <c r="BZ182" s="105"/>
      <c r="CA182" s="105"/>
      <c r="CB182" s="105"/>
      <c r="CC182" s="105"/>
      <c r="CD182" s="105"/>
      <c r="CE182" s="105"/>
      <c r="CF182" s="105"/>
      <c r="CG182" s="105"/>
      <c r="CH182" s="105"/>
      <c r="CI182" s="105"/>
      <c r="CJ182" s="105"/>
      <c r="CK182" s="105"/>
      <c r="CL182" s="105"/>
      <c r="CM182" s="105"/>
      <c r="CN182" s="105"/>
      <c r="CO182" s="105"/>
      <c r="CP182" s="105"/>
      <c r="CQ182" s="105"/>
      <c r="CR182" s="105"/>
      <c r="CS182" s="105"/>
      <c r="CT182" s="105"/>
      <c r="CU182" s="105"/>
      <c r="CV182" s="105"/>
      <c r="CW182" s="105"/>
      <c r="CX182" s="105"/>
      <c r="CY182" s="105"/>
      <c r="CZ182" s="105"/>
      <c r="DA182" s="105"/>
      <c r="DB182" s="105"/>
      <c r="DC182" s="105"/>
      <c r="DD182" s="105"/>
      <c r="DE182" s="105"/>
      <c r="DF182" s="105"/>
      <c r="DG182" s="105"/>
      <c r="DH182" s="105"/>
      <c r="DI182" s="105"/>
      <c r="DJ182" s="105"/>
      <c r="DK182" s="105"/>
      <c r="DL182" s="105"/>
      <c r="DM182" s="105"/>
      <c r="DN182" s="105"/>
      <c r="DO182" s="105"/>
      <c r="DP182" s="105"/>
      <c r="DQ182" s="105"/>
      <c r="DR182" s="105"/>
      <c r="DS182" s="105"/>
      <c r="DT182" s="105"/>
      <c r="DU182" s="105"/>
      <c r="DV182" s="105"/>
      <c r="DW182" s="105"/>
      <c r="DX182" s="105"/>
      <c r="DY182" s="105"/>
      <c r="DZ182" s="105"/>
      <c r="EA182" s="105"/>
      <c r="EB182" s="105"/>
      <c r="EC182" s="105"/>
      <c r="ED182" s="105"/>
      <c r="EE182" s="105"/>
      <c r="EF182" s="105"/>
      <c r="EG182" s="105"/>
      <c r="EH182" s="105"/>
      <c r="EI182" s="105"/>
      <c r="EJ182" s="105"/>
      <c r="EK182" s="105"/>
      <c r="EL182" s="105"/>
      <c r="EM182" s="105"/>
      <c r="EN182" s="105"/>
      <c r="EO182" s="105"/>
      <c r="EP182" s="105"/>
      <c r="EQ182" s="105"/>
      <c r="ER182" s="105"/>
      <c r="ES182" s="105"/>
      <c r="ET182" s="105"/>
      <c r="EU182" s="105"/>
      <c r="EV182" s="105"/>
      <c r="EW182" s="105"/>
      <c r="EX182" s="105"/>
      <c r="EY182" s="105"/>
      <c r="EZ182" s="105"/>
      <c r="FA182" s="105"/>
      <c r="FB182" s="105"/>
      <c r="FC182" s="105"/>
      <c r="FD182" s="105"/>
      <c r="FE182" s="105"/>
      <c r="FF182" s="105"/>
      <c r="FG182" s="105"/>
      <c r="FH182" s="105"/>
      <c r="FI182" s="105"/>
      <c r="FJ182" s="105"/>
      <c r="FK182" s="105"/>
      <c r="FL182" s="105"/>
      <c r="FM182" s="105"/>
      <c r="FN182" s="105"/>
      <c r="FO182" s="105"/>
      <c r="FP182" s="105"/>
      <c r="FQ182" s="105"/>
      <c r="FR182" s="105"/>
      <c r="FS182" s="105"/>
      <c r="FT182" s="105"/>
      <c r="FU182" s="105"/>
      <c r="FV182" s="105"/>
      <c r="FW182" s="105"/>
      <c r="FX182" s="105"/>
      <c r="FY182" s="105"/>
      <c r="FZ182" s="105"/>
      <c r="GA182" s="105"/>
      <c r="GB182" s="105"/>
      <c r="GC182" s="105"/>
      <c r="GD182" s="105"/>
      <c r="GE182" s="105"/>
      <c r="GF182" s="105"/>
      <c r="GG182" s="105"/>
      <c r="GH182" s="105"/>
      <c r="GI182" s="105"/>
      <c r="GJ182" s="105"/>
      <c r="GK182" s="105"/>
      <c r="GL182" s="105"/>
      <c r="GM182" s="105"/>
      <c r="GN182" s="105"/>
      <c r="GO182" s="105"/>
      <c r="GP182" s="105"/>
      <c r="GQ182" s="105"/>
      <c r="GR182" s="105"/>
      <c r="GS182" s="105"/>
      <c r="GT182" s="105"/>
      <c r="GU182" s="105"/>
      <c r="GV182" s="105"/>
      <c r="GW182" s="105"/>
      <c r="GX182" s="105"/>
      <c r="GY182" s="105"/>
      <c r="GZ182" s="105"/>
      <c r="HA182" s="105"/>
      <c r="HB182" s="105"/>
      <c r="HC182" s="105"/>
      <c r="HD182" s="105"/>
      <c r="HE182" s="105"/>
      <c r="HF182" s="105"/>
      <c r="HG182" s="105"/>
      <c r="HH182" s="105"/>
      <c r="HI182" s="105"/>
      <c r="HJ182" s="105"/>
      <c r="HK182" s="105"/>
      <c r="HL182" s="105"/>
      <c r="HM182" s="105"/>
      <c r="HN182" s="105"/>
      <c r="HO182" s="105"/>
      <c r="HP182" s="105"/>
      <c r="HQ182" s="105"/>
      <c r="HR182" s="105"/>
      <c r="HS182" s="105"/>
      <c r="HT182" s="105"/>
      <c r="HU182" s="105"/>
      <c r="HV182" s="105"/>
      <c r="HW182" s="105"/>
      <c r="HX182" s="105"/>
      <c r="HY182" s="105"/>
      <c r="HZ182" s="105"/>
      <c r="IA182" s="105"/>
      <c r="IB182" s="105"/>
      <c r="IC182" s="105"/>
      <c r="ID182" s="105"/>
      <c r="IE182" s="105"/>
      <c r="IF182" s="105"/>
      <c r="IG182" s="105"/>
      <c r="IH182" s="105"/>
      <c r="II182" s="105"/>
      <c r="IJ182" s="105"/>
      <c r="IK182" s="105"/>
      <c r="IL182" s="105"/>
      <c r="IM182" s="105"/>
      <c r="IN182" s="105"/>
      <c r="IO182" s="105"/>
      <c r="IP182" s="105"/>
      <c r="IQ182" s="105"/>
      <c r="IR182" s="105"/>
      <c r="IS182" s="105"/>
      <c r="IT182" s="105"/>
      <c r="IU182" s="105"/>
      <c r="IV182" s="105"/>
    </row>
    <row r="183" spans="1:256" ht="15.5" x14ac:dyDescent="0.25">
      <c r="A183" s="306"/>
      <c r="B183" s="307"/>
      <c r="C183" s="308"/>
      <c r="D183" s="309"/>
      <c r="E183" s="303"/>
      <c r="F183" s="110"/>
      <c r="G183" s="303"/>
      <c r="H183" s="310"/>
      <c r="I183" s="303"/>
      <c r="J183" s="311"/>
      <c r="K183" s="306"/>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c r="BI183" s="105"/>
      <c r="BJ183" s="105"/>
      <c r="BK183" s="105"/>
      <c r="BL183" s="105"/>
      <c r="BM183" s="105"/>
      <c r="BN183" s="105"/>
      <c r="BO183" s="105"/>
      <c r="BP183" s="105"/>
      <c r="BQ183" s="105"/>
      <c r="BR183" s="105"/>
      <c r="BS183" s="105"/>
      <c r="BT183" s="105"/>
      <c r="BU183" s="105"/>
      <c r="BV183" s="105"/>
      <c r="BW183" s="105"/>
      <c r="BX183" s="105"/>
      <c r="BY183" s="105"/>
      <c r="BZ183" s="105"/>
      <c r="CA183" s="105"/>
      <c r="CB183" s="105"/>
      <c r="CC183" s="105"/>
      <c r="CD183" s="105"/>
      <c r="CE183" s="105"/>
      <c r="CF183" s="105"/>
      <c r="CG183" s="105"/>
      <c r="CH183" s="105"/>
      <c r="CI183" s="105"/>
      <c r="CJ183" s="105"/>
      <c r="CK183" s="105"/>
      <c r="CL183" s="105"/>
      <c r="CM183" s="105"/>
      <c r="CN183" s="105"/>
      <c r="CO183" s="105"/>
      <c r="CP183" s="105"/>
      <c r="CQ183" s="105"/>
      <c r="CR183" s="105"/>
      <c r="CS183" s="105"/>
      <c r="CT183" s="105"/>
      <c r="CU183" s="105"/>
      <c r="CV183" s="105"/>
      <c r="CW183" s="105"/>
      <c r="CX183" s="105"/>
      <c r="CY183" s="105"/>
      <c r="CZ183" s="105"/>
      <c r="DA183" s="105"/>
      <c r="DB183" s="105"/>
      <c r="DC183" s="105"/>
      <c r="DD183" s="105"/>
      <c r="DE183" s="105"/>
      <c r="DF183" s="105"/>
      <c r="DG183" s="105"/>
      <c r="DH183" s="105"/>
      <c r="DI183" s="105"/>
      <c r="DJ183" s="105"/>
      <c r="DK183" s="105"/>
      <c r="DL183" s="105"/>
      <c r="DM183" s="105"/>
      <c r="DN183" s="105"/>
      <c r="DO183" s="105"/>
      <c r="DP183" s="105"/>
      <c r="DQ183" s="105"/>
      <c r="DR183" s="105"/>
      <c r="DS183" s="105"/>
      <c r="DT183" s="105"/>
      <c r="DU183" s="105"/>
      <c r="DV183" s="105"/>
      <c r="DW183" s="105"/>
      <c r="DX183" s="105"/>
      <c r="DY183" s="105"/>
      <c r="DZ183" s="105"/>
      <c r="EA183" s="105"/>
      <c r="EB183" s="105"/>
      <c r="EC183" s="105"/>
      <c r="ED183" s="105"/>
      <c r="EE183" s="105"/>
      <c r="EF183" s="105"/>
      <c r="EG183" s="105"/>
      <c r="EH183" s="105"/>
      <c r="EI183" s="105"/>
      <c r="EJ183" s="105"/>
      <c r="EK183" s="105"/>
      <c r="EL183" s="105"/>
      <c r="EM183" s="105"/>
      <c r="EN183" s="105"/>
      <c r="EO183" s="105"/>
      <c r="EP183" s="105"/>
      <c r="EQ183" s="105"/>
      <c r="ER183" s="105"/>
      <c r="ES183" s="105"/>
      <c r="ET183" s="105"/>
      <c r="EU183" s="105"/>
      <c r="EV183" s="105"/>
      <c r="EW183" s="105"/>
      <c r="EX183" s="105"/>
      <c r="EY183" s="105"/>
      <c r="EZ183" s="105"/>
      <c r="FA183" s="105"/>
      <c r="FB183" s="105"/>
      <c r="FC183" s="105"/>
      <c r="FD183" s="105"/>
      <c r="FE183" s="105"/>
      <c r="FF183" s="105"/>
      <c r="FG183" s="105"/>
      <c r="FH183" s="105"/>
      <c r="FI183" s="105"/>
      <c r="FJ183" s="105"/>
      <c r="FK183" s="105"/>
      <c r="FL183" s="105"/>
      <c r="FM183" s="105"/>
      <c r="FN183" s="105"/>
      <c r="FO183" s="105"/>
      <c r="FP183" s="105"/>
      <c r="FQ183" s="105"/>
      <c r="FR183" s="105"/>
      <c r="FS183" s="105"/>
      <c r="FT183" s="105"/>
      <c r="FU183" s="105"/>
      <c r="FV183" s="105"/>
      <c r="FW183" s="105"/>
      <c r="FX183" s="105"/>
      <c r="FY183" s="105"/>
      <c r="FZ183" s="105"/>
      <c r="GA183" s="105"/>
      <c r="GB183" s="105"/>
      <c r="GC183" s="105"/>
      <c r="GD183" s="105"/>
      <c r="GE183" s="105"/>
      <c r="GF183" s="105"/>
      <c r="GG183" s="105"/>
      <c r="GH183" s="105"/>
      <c r="GI183" s="105"/>
      <c r="GJ183" s="105"/>
      <c r="GK183" s="105"/>
      <c r="GL183" s="105"/>
      <c r="GM183" s="105"/>
      <c r="GN183" s="105"/>
      <c r="GO183" s="105"/>
      <c r="GP183" s="105"/>
      <c r="GQ183" s="105"/>
      <c r="GR183" s="105"/>
      <c r="GS183" s="105"/>
      <c r="GT183" s="105"/>
      <c r="GU183" s="105"/>
      <c r="GV183" s="105"/>
      <c r="GW183" s="105"/>
      <c r="GX183" s="105"/>
      <c r="GY183" s="105"/>
      <c r="GZ183" s="105"/>
      <c r="HA183" s="105"/>
      <c r="HB183" s="105"/>
      <c r="HC183" s="105"/>
      <c r="HD183" s="105"/>
      <c r="HE183" s="105"/>
      <c r="HF183" s="105"/>
      <c r="HG183" s="105"/>
      <c r="HH183" s="105"/>
      <c r="HI183" s="105"/>
      <c r="HJ183" s="105"/>
      <c r="HK183" s="105"/>
      <c r="HL183" s="105"/>
      <c r="HM183" s="105"/>
      <c r="HN183" s="105"/>
      <c r="HO183" s="105"/>
      <c r="HP183" s="105"/>
      <c r="HQ183" s="105"/>
      <c r="HR183" s="105"/>
      <c r="HS183" s="105"/>
      <c r="HT183" s="105"/>
      <c r="HU183" s="105"/>
      <c r="HV183" s="105"/>
      <c r="HW183" s="105"/>
      <c r="HX183" s="105"/>
      <c r="HY183" s="105"/>
      <c r="HZ183" s="105"/>
      <c r="IA183" s="105"/>
      <c r="IB183" s="105"/>
      <c r="IC183" s="105"/>
      <c r="ID183" s="105"/>
      <c r="IE183" s="105"/>
      <c r="IF183" s="105"/>
      <c r="IG183" s="105"/>
      <c r="IH183" s="105"/>
      <c r="II183" s="105"/>
      <c r="IJ183" s="105"/>
      <c r="IK183" s="105"/>
      <c r="IL183" s="105"/>
      <c r="IM183" s="105"/>
      <c r="IN183" s="105"/>
      <c r="IO183" s="105"/>
      <c r="IP183" s="105"/>
      <c r="IQ183" s="105"/>
      <c r="IR183" s="105"/>
      <c r="IS183" s="105"/>
      <c r="IT183" s="105"/>
      <c r="IU183" s="105"/>
      <c r="IV183" s="105"/>
    </row>
    <row r="184" spans="1:256" ht="15.5" x14ac:dyDescent="0.25">
      <c r="A184" s="306"/>
      <c r="B184" s="307"/>
      <c r="C184" s="308"/>
      <c r="D184" s="309"/>
      <c r="E184" s="303"/>
      <c r="F184" s="110"/>
      <c r="G184" s="303"/>
      <c r="H184" s="310"/>
      <c r="I184" s="303"/>
      <c r="J184" s="311"/>
      <c r="K184" s="306"/>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5"/>
      <c r="CL184" s="105"/>
      <c r="CM184" s="105"/>
      <c r="CN184" s="105"/>
      <c r="CO184" s="105"/>
      <c r="CP184" s="105"/>
      <c r="CQ184" s="105"/>
      <c r="CR184" s="105"/>
      <c r="CS184" s="105"/>
      <c r="CT184" s="105"/>
      <c r="CU184" s="105"/>
      <c r="CV184" s="105"/>
      <c r="CW184" s="105"/>
      <c r="CX184" s="105"/>
      <c r="CY184" s="105"/>
      <c r="CZ184" s="105"/>
      <c r="DA184" s="105"/>
      <c r="DB184" s="105"/>
      <c r="DC184" s="105"/>
      <c r="DD184" s="105"/>
      <c r="DE184" s="105"/>
      <c r="DF184" s="105"/>
      <c r="DG184" s="105"/>
      <c r="DH184" s="105"/>
      <c r="DI184" s="105"/>
      <c r="DJ184" s="105"/>
      <c r="DK184" s="105"/>
      <c r="DL184" s="105"/>
      <c r="DM184" s="105"/>
      <c r="DN184" s="105"/>
      <c r="DO184" s="105"/>
      <c r="DP184" s="105"/>
      <c r="DQ184" s="105"/>
      <c r="DR184" s="105"/>
      <c r="DS184" s="105"/>
      <c r="DT184" s="105"/>
      <c r="DU184" s="105"/>
      <c r="DV184" s="105"/>
      <c r="DW184" s="105"/>
      <c r="DX184" s="105"/>
      <c r="DY184" s="105"/>
      <c r="DZ184" s="105"/>
      <c r="EA184" s="105"/>
      <c r="EB184" s="105"/>
      <c r="EC184" s="105"/>
      <c r="ED184" s="105"/>
      <c r="EE184" s="105"/>
      <c r="EF184" s="105"/>
      <c r="EG184" s="105"/>
      <c r="EH184" s="105"/>
      <c r="EI184" s="105"/>
      <c r="EJ184" s="105"/>
      <c r="EK184" s="105"/>
      <c r="EL184" s="105"/>
      <c r="EM184" s="105"/>
      <c r="EN184" s="105"/>
      <c r="EO184" s="105"/>
      <c r="EP184" s="105"/>
      <c r="EQ184" s="105"/>
      <c r="ER184" s="105"/>
      <c r="ES184" s="105"/>
      <c r="ET184" s="105"/>
      <c r="EU184" s="105"/>
      <c r="EV184" s="105"/>
      <c r="EW184" s="105"/>
      <c r="EX184" s="105"/>
      <c r="EY184" s="105"/>
      <c r="EZ184" s="105"/>
      <c r="FA184" s="105"/>
      <c r="FB184" s="105"/>
      <c r="FC184" s="105"/>
      <c r="FD184" s="105"/>
      <c r="FE184" s="105"/>
      <c r="FF184" s="105"/>
      <c r="FG184" s="105"/>
      <c r="FH184" s="105"/>
      <c r="FI184" s="105"/>
      <c r="FJ184" s="105"/>
      <c r="FK184" s="105"/>
      <c r="FL184" s="105"/>
      <c r="FM184" s="105"/>
      <c r="FN184" s="105"/>
      <c r="FO184" s="105"/>
      <c r="FP184" s="105"/>
      <c r="FQ184" s="105"/>
      <c r="FR184" s="105"/>
      <c r="FS184" s="105"/>
      <c r="FT184" s="105"/>
      <c r="FU184" s="105"/>
      <c r="FV184" s="105"/>
      <c r="FW184" s="105"/>
      <c r="FX184" s="105"/>
      <c r="FY184" s="105"/>
      <c r="FZ184" s="105"/>
      <c r="GA184" s="105"/>
      <c r="GB184" s="105"/>
      <c r="GC184" s="105"/>
      <c r="GD184" s="105"/>
      <c r="GE184" s="105"/>
      <c r="GF184" s="105"/>
      <c r="GG184" s="105"/>
      <c r="GH184" s="105"/>
      <c r="GI184" s="105"/>
      <c r="GJ184" s="105"/>
      <c r="GK184" s="105"/>
      <c r="GL184" s="105"/>
      <c r="GM184" s="105"/>
      <c r="GN184" s="105"/>
      <c r="GO184" s="105"/>
      <c r="GP184" s="105"/>
      <c r="GQ184" s="105"/>
      <c r="GR184" s="105"/>
      <c r="GS184" s="105"/>
      <c r="GT184" s="105"/>
      <c r="GU184" s="105"/>
      <c r="GV184" s="105"/>
      <c r="GW184" s="105"/>
      <c r="GX184" s="105"/>
      <c r="GY184" s="105"/>
      <c r="GZ184" s="105"/>
      <c r="HA184" s="105"/>
      <c r="HB184" s="105"/>
      <c r="HC184" s="105"/>
      <c r="HD184" s="105"/>
      <c r="HE184" s="105"/>
      <c r="HF184" s="105"/>
      <c r="HG184" s="105"/>
      <c r="HH184" s="105"/>
      <c r="HI184" s="105"/>
      <c r="HJ184" s="105"/>
      <c r="HK184" s="105"/>
      <c r="HL184" s="105"/>
      <c r="HM184" s="105"/>
      <c r="HN184" s="105"/>
      <c r="HO184" s="105"/>
      <c r="HP184" s="105"/>
      <c r="HQ184" s="105"/>
      <c r="HR184" s="105"/>
      <c r="HS184" s="105"/>
      <c r="HT184" s="105"/>
      <c r="HU184" s="105"/>
      <c r="HV184" s="105"/>
      <c r="HW184" s="105"/>
      <c r="HX184" s="105"/>
      <c r="HY184" s="105"/>
      <c r="HZ184" s="105"/>
      <c r="IA184" s="105"/>
      <c r="IB184" s="105"/>
      <c r="IC184" s="105"/>
      <c r="ID184" s="105"/>
      <c r="IE184" s="105"/>
      <c r="IF184" s="105"/>
      <c r="IG184" s="105"/>
      <c r="IH184" s="105"/>
      <c r="II184" s="105"/>
      <c r="IJ184" s="105"/>
      <c r="IK184" s="105"/>
      <c r="IL184" s="105"/>
      <c r="IM184" s="105"/>
      <c r="IN184" s="105"/>
      <c r="IO184" s="105"/>
      <c r="IP184" s="105"/>
      <c r="IQ184" s="105"/>
      <c r="IR184" s="105"/>
      <c r="IS184" s="105"/>
      <c r="IT184" s="105"/>
      <c r="IU184" s="105"/>
      <c r="IV184" s="105"/>
    </row>
    <row r="185" spans="1:256" ht="15.5" x14ac:dyDescent="0.25">
      <c r="A185" s="306"/>
      <c r="B185" s="307"/>
      <c r="C185" s="308"/>
      <c r="D185" s="309"/>
      <c r="E185" s="303"/>
      <c r="F185" s="110"/>
      <c r="G185" s="303"/>
      <c r="H185" s="310"/>
      <c r="I185" s="303"/>
      <c r="J185" s="311"/>
      <c r="K185" s="306"/>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c r="CS185" s="105"/>
      <c r="CT185" s="105"/>
      <c r="CU185" s="105"/>
      <c r="CV185" s="105"/>
      <c r="CW185" s="105"/>
      <c r="CX185" s="105"/>
      <c r="CY185" s="105"/>
      <c r="CZ185" s="105"/>
      <c r="DA185" s="105"/>
      <c r="DB185" s="105"/>
      <c r="DC185" s="105"/>
      <c r="DD185" s="105"/>
      <c r="DE185" s="105"/>
      <c r="DF185" s="105"/>
      <c r="DG185" s="105"/>
      <c r="DH185" s="105"/>
      <c r="DI185" s="105"/>
      <c r="DJ185" s="105"/>
      <c r="DK185" s="105"/>
      <c r="DL185" s="105"/>
      <c r="DM185" s="105"/>
      <c r="DN185" s="105"/>
      <c r="DO185" s="105"/>
      <c r="DP185" s="105"/>
      <c r="DQ185" s="105"/>
      <c r="DR185" s="105"/>
      <c r="DS185" s="105"/>
      <c r="DT185" s="105"/>
      <c r="DU185" s="105"/>
      <c r="DV185" s="105"/>
      <c r="DW185" s="105"/>
      <c r="DX185" s="105"/>
      <c r="DY185" s="105"/>
      <c r="DZ185" s="105"/>
      <c r="EA185" s="105"/>
      <c r="EB185" s="105"/>
      <c r="EC185" s="105"/>
      <c r="ED185" s="105"/>
      <c r="EE185" s="105"/>
      <c r="EF185" s="105"/>
      <c r="EG185" s="105"/>
      <c r="EH185" s="105"/>
      <c r="EI185" s="105"/>
      <c r="EJ185" s="105"/>
      <c r="EK185" s="105"/>
      <c r="EL185" s="105"/>
      <c r="EM185" s="105"/>
      <c r="EN185" s="105"/>
      <c r="EO185" s="105"/>
      <c r="EP185" s="105"/>
      <c r="EQ185" s="105"/>
      <c r="ER185" s="105"/>
      <c r="ES185" s="105"/>
      <c r="ET185" s="105"/>
      <c r="EU185" s="105"/>
      <c r="EV185" s="105"/>
      <c r="EW185" s="105"/>
      <c r="EX185" s="105"/>
      <c r="EY185" s="105"/>
      <c r="EZ185" s="105"/>
      <c r="FA185" s="105"/>
      <c r="FB185" s="105"/>
      <c r="FC185" s="105"/>
      <c r="FD185" s="105"/>
      <c r="FE185" s="105"/>
      <c r="FF185" s="105"/>
      <c r="FG185" s="105"/>
      <c r="FH185" s="105"/>
      <c r="FI185" s="105"/>
      <c r="FJ185" s="105"/>
      <c r="FK185" s="105"/>
      <c r="FL185" s="105"/>
      <c r="FM185" s="105"/>
      <c r="FN185" s="105"/>
      <c r="FO185" s="105"/>
      <c r="FP185" s="105"/>
      <c r="FQ185" s="105"/>
      <c r="FR185" s="105"/>
      <c r="FS185" s="105"/>
      <c r="FT185" s="105"/>
      <c r="FU185" s="105"/>
      <c r="FV185" s="105"/>
      <c r="FW185" s="105"/>
      <c r="FX185" s="105"/>
      <c r="FY185" s="105"/>
      <c r="FZ185" s="105"/>
      <c r="GA185" s="105"/>
      <c r="GB185" s="105"/>
      <c r="GC185" s="105"/>
      <c r="GD185" s="105"/>
      <c r="GE185" s="105"/>
      <c r="GF185" s="105"/>
      <c r="GG185" s="105"/>
      <c r="GH185" s="105"/>
      <c r="GI185" s="105"/>
      <c r="GJ185" s="105"/>
      <c r="GK185" s="105"/>
      <c r="GL185" s="105"/>
      <c r="GM185" s="105"/>
      <c r="GN185" s="105"/>
      <c r="GO185" s="105"/>
      <c r="GP185" s="105"/>
      <c r="GQ185" s="105"/>
      <c r="GR185" s="105"/>
      <c r="GS185" s="105"/>
      <c r="GT185" s="105"/>
      <c r="GU185" s="105"/>
      <c r="GV185" s="105"/>
      <c r="GW185" s="105"/>
      <c r="GX185" s="105"/>
      <c r="GY185" s="105"/>
      <c r="GZ185" s="105"/>
      <c r="HA185" s="105"/>
      <c r="HB185" s="105"/>
      <c r="HC185" s="105"/>
      <c r="HD185" s="105"/>
      <c r="HE185" s="105"/>
      <c r="HF185" s="105"/>
      <c r="HG185" s="105"/>
      <c r="HH185" s="105"/>
      <c r="HI185" s="105"/>
      <c r="HJ185" s="105"/>
      <c r="HK185" s="105"/>
      <c r="HL185" s="105"/>
      <c r="HM185" s="105"/>
      <c r="HN185" s="105"/>
      <c r="HO185" s="105"/>
      <c r="HP185" s="105"/>
      <c r="HQ185" s="105"/>
      <c r="HR185" s="105"/>
      <c r="HS185" s="105"/>
      <c r="HT185" s="105"/>
      <c r="HU185" s="105"/>
      <c r="HV185" s="105"/>
      <c r="HW185" s="105"/>
      <c r="HX185" s="105"/>
      <c r="HY185" s="105"/>
      <c r="HZ185" s="105"/>
      <c r="IA185" s="105"/>
      <c r="IB185" s="105"/>
      <c r="IC185" s="105"/>
      <c r="ID185" s="105"/>
      <c r="IE185" s="105"/>
      <c r="IF185" s="105"/>
      <c r="IG185" s="105"/>
      <c r="IH185" s="105"/>
      <c r="II185" s="105"/>
      <c r="IJ185" s="105"/>
      <c r="IK185" s="105"/>
      <c r="IL185" s="105"/>
      <c r="IM185" s="105"/>
      <c r="IN185" s="105"/>
      <c r="IO185" s="105"/>
      <c r="IP185" s="105"/>
      <c r="IQ185" s="105"/>
      <c r="IR185" s="105"/>
      <c r="IS185" s="105"/>
      <c r="IT185" s="105"/>
      <c r="IU185" s="105"/>
      <c r="IV185" s="105"/>
    </row>
    <row r="186" spans="1:256" ht="15.5" x14ac:dyDescent="0.25">
      <c r="A186" s="306"/>
      <c r="B186" s="307"/>
      <c r="C186" s="308"/>
      <c r="D186" s="309"/>
      <c r="E186" s="303"/>
      <c r="F186" s="110"/>
      <c r="G186" s="303"/>
      <c r="H186" s="310"/>
      <c r="I186" s="303"/>
      <c r="J186" s="311"/>
      <c r="K186" s="306"/>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c r="BP186" s="105"/>
      <c r="BQ186" s="105"/>
      <c r="BR186" s="105"/>
      <c r="BS186" s="105"/>
      <c r="BT186" s="105"/>
      <c r="BU186" s="105"/>
      <c r="BV186" s="105"/>
      <c r="BW186" s="105"/>
      <c r="BX186" s="105"/>
      <c r="BY186" s="105"/>
      <c r="BZ186" s="105"/>
      <c r="CA186" s="105"/>
      <c r="CB186" s="105"/>
      <c r="CC186" s="105"/>
      <c r="CD186" s="105"/>
      <c r="CE186" s="105"/>
      <c r="CF186" s="105"/>
      <c r="CG186" s="105"/>
      <c r="CH186" s="105"/>
      <c r="CI186" s="105"/>
      <c r="CJ186" s="105"/>
      <c r="CK186" s="105"/>
      <c r="CL186" s="105"/>
      <c r="CM186" s="105"/>
      <c r="CN186" s="105"/>
      <c r="CO186" s="105"/>
      <c r="CP186" s="105"/>
      <c r="CQ186" s="105"/>
      <c r="CR186" s="105"/>
      <c r="CS186" s="105"/>
      <c r="CT186" s="105"/>
      <c r="CU186" s="105"/>
      <c r="CV186" s="105"/>
      <c r="CW186" s="105"/>
      <c r="CX186" s="105"/>
      <c r="CY186" s="105"/>
      <c r="CZ186" s="105"/>
      <c r="DA186" s="105"/>
      <c r="DB186" s="105"/>
      <c r="DC186" s="105"/>
      <c r="DD186" s="105"/>
      <c r="DE186" s="105"/>
      <c r="DF186" s="105"/>
      <c r="DG186" s="105"/>
      <c r="DH186" s="105"/>
      <c r="DI186" s="105"/>
      <c r="DJ186" s="105"/>
      <c r="DK186" s="105"/>
      <c r="DL186" s="105"/>
      <c r="DM186" s="105"/>
      <c r="DN186" s="105"/>
      <c r="DO186" s="105"/>
      <c r="DP186" s="105"/>
      <c r="DQ186" s="105"/>
      <c r="DR186" s="105"/>
      <c r="DS186" s="105"/>
      <c r="DT186" s="105"/>
      <c r="DU186" s="105"/>
      <c r="DV186" s="105"/>
      <c r="DW186" s="105"/>
      <c r="DX186" s="105"/>
      <c r="DY186" s="105"/>
      <c r="DZ186" s="105"/>
      <c r="EA186" s="105"/>
      <c r="EB186" s="105"/>
      <c r="EC186" s="105"/>
      <c r="ED186" s="105"/>
      <c r="EE186" s="105"/>
      <c r="EF186" s="105"/>
      <c r="EG186" s="105"/>
      <c r="EH186" s="105"/>
      <c r="EI186" s="105"/>
      <c r="EJ186" s="105"/>
      <c r="EK186" s="105"/>
      <c r="EL186" s="105"/>
      <c r="EM186" s="105"/>
      <c r="EN186" s="105"/>
      <c r="EO186" s="105"/>
      <c r="EP186" s="105"/>
      <c r="EQ186" s="105"/>
      <c r="ER186" s="105"/>
      <c r="ES186" s="105"/>
      <c r="ET186" s="105"/>
      <c r="EU186" s="105"/>
      <c r="EV186" s="105"/>
      <c r="EW186" s="105"/>
      <c r="EX186" s="105"/>
      <c r="EY186" s="105"/>
      <c r="EZ186" s="105"/>
      <c r="FA186" s="105"/>
      <c r="FB186" s="105"/>
      <c r="FC186" s="105"/>
      <c r="FD186" s="105"/>
      <c r="FE186" s="105"/>
      <c r="FF186" s="105"/>
      <c r="FG186" s="105"/>
      <c r="FH186" s="105"/>
      <c r="FI186" s="105"/>
      <c r="FJ186" s="105"/>
      <c r="FK186" s="105"/>
      <c r="FL186" s="105"/>
      <c r="FM186" s="105"/>
      <c r="FN186" s="105"/>
      <c r="FO186" s="105"/>
      <c r="FP186" s="105"/>
      <c r="FQ186" s="105"/>
      <c r="FR186" s="105"/>
      <c r="FS186" s="105"/>
      <c r="FT186" s="105"/>
      <c r="FU186" s="105"/>
      <c r="FV186" s="105"/>
      <c r="FW186" s="105"/>
      <c r="FX186" s="105"/>
      <c r="FY186" s="105"/>
      <c r="FZ186" s="105"/>
      <c r="GA186" s="105"/>
      <c r="GB186" s="105"/>
      <c r="GC186" s="105"/>
      <c r="GD186" s="105"/>
      <c r="GE186" s="105"/>
      <c r="GF186" s="105"/>
      <c r="GG186" s="105"/>
      <c r="GH186" s="105"/>
      <c r="GI186" s="105"/>
      <c r="GJ186" s="105"/>
      <c r="GK186" s="105"/>
      <c r="GL186" s="105"/>
      <c r="GM186" s="105"/>
      <c r="GN186" s="105"/>
      <c r="GO186" s="105"/>
      <c r="GP186" s="105"/>
      <c r="GQ186" s="105"/>
      <c r="GR186" s="105"/>
      <c r="GS186" s="105"/>
      <c r="GT186" s="105"/>
      <c r="GU186" s="105"/>
      <c r="GV186" s="105"/>
      <c r="GW186" s="105"/>
      <c r="GX186" s="105"/>
      <c r="GY186" s="105"/>
      <c r="GZ186" s="105"/>
      <c r="HA186" s="105"/>
      <c r="HB186" s="105"/>
      <c r="HC186" s="105"/>
      <c r="HD186" s="105"/>
      <c r="HE186" s="105"/>
      <c r="HF186" s="105"/>
      <c r="HG186" s="105"/>
      <c r="HH186" s="105"/>
      <c r="HI186" s="105"/>
      <c r="HJ186" s="105"/>
      <c r="HK186" s="105"/>
      <c r="HL186" s="105"/>
      <c r="HM186" s="105"/>
      <c r="HN186" s="105"/>
      <c r="HO186" s="105"/>
      <c r="HP186" s="105"/>
      <c r="HQ186" s="105"/>
      <c r="HR186" s="105"/>
      <c r="HS186" s="105"/>
      <c r="HT186" s="105"/>
      <c r="HU186" s="105"/>
      <c r="HV186" s="105"/>
      <c r="HW186" s="105"/>
      <c r="HX186" s="105"/>
      <c r="HY186" s="105"/>
      <c r="HZ186" s="105"/>
      <c r="IA186" s="105"/>
      <c r="IB186" s="105"/>
      <c r="IC186" s="105"/>
      <c r="ID186" s="105"/>
      <c r="IE186" s="105"/>
      <c r="IF186" s="105"/>
      <c r="IG186" s="105"/>
      <c r="IH186" s="105"/>
      <c r="II186" s="105"/>
      <c r="IJ186" s="105"/>
      <c r="IK186" s="105"/>
      <c r="IL186" s="105"/>
      <c r="IM186" s="105"/>
      <c r="IN186" s="105"/>
      <c r="IO186" s="105"/>
      <c r="IP186" s="105"/>
      <c r="IQ186" s="105"/>
      <c r="IR186" s="105"/>
      <c r="IS186" s="105"/>
      <c r="IT186" s="105"/>
      <c r="IU186" s="105"/>
      <c r="IV186" s="105"/>
    </row>
    <row r="187" spans="1:256" ht="15.5" x14ac:dyDescent="0.25">
      <c r="A187" s="306"/>
      <c r="B187" s="307"/>
      <c r="C187" s="308"/>
      <c r="D187" s="309"/>
      <c r="E187" s="303"/>
      <c r="F187" s="110"/>
      <c r="G187" s="303"/>
      <c r="H187" s="310"/>
      <c r="I187" s="303"/>
      <c r="J187" s="311"/>
      <c r="K187" s="306"/>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c r="BI187" s="105"/>
      <c r="BJ187" s="105"/>
      <c r="BK187" s="105"/>
      <c r="BL187" s="105"/>
      <c r="BM187" s="105"/>
      <c r="BN187" s="105"/>
      <c r="BO187" s="105"/>
      <c r="BP187" s="105"/>
      <c r="BQ187" s="105"/>
      <c r="BR187" s="105"/>
      <c r="BS187" s="105"/>
      <c r="BT187" s="105"/>
      <c r="BU187" s="105"/>
      <c r="BV187" s="105"/>
      <c r="BW187" s="105"/>
      <c r="BX187" s="105"/>
      <c r="BY187" s="105"/>
      <c r="BZ187" s="105"/>
      <c r="CA187" s="105"/>
      <c r="CB187" s="105"/>
      <c r="CC187" s="105"/>
      <c r="CD187" s="105"/>
      <c r="CE187" s="105"/>
      <c r="CF187" s="105"/>
      <c r="CG187" s="105"/>
      <c r="CH187" s="105"/>
      <c r="CI187" s="105"/>
      <c r="CJ187" s="105"/>
      <c r="CK187" s="105"/>
      <c r="CL187" s="105"/>
      <c r="CM187" s="105"/>
      <c r="CN187" s="105"/>
      <c r="CO187" s="105"/>
      <c r="CP187" s="105"/>
      <c r="CQ187" s="105"/>
      <c r="CR187" s="105"/>
      <c r="CS187" s="105"/>
      <c r="CT187" s="105"/>
      <c r="CU187" s="105"/>
      <c r="CV187" s="105"/>
      <c r="CW187" s="105"/>
      <c r="CX187" s="105"/>
      <c r="CY187" s="105"/>
      <c r="CZ187" s="105"/>
      <c r="DA187" s="105"/>
      <c r="DB187" s="105"/>
      <c r="DC187" s="105"/>
      <c r="DD187" s="105"/>
      <c r="DE187" s="105"/>
      <c r="DF187" s="105"/>
      <c r="DG187" s="105"/>
      <c r="DH187" s="105"/>
      <c r="DI187" s="105"/>
      <c r="DJ187" s="105"/>
      <c r="DK187" s="105"/>
      <c r="DL187" s="105"/>
      <c r="DM187" s="105"/>
      <c r="DN187" s="105"/>
      <c r="DO187" s="105"/>
      <c r="DP187" s="105"/>
      <c r="DQ187" s="105"/>
      <c r="DR187" s="105"/>
      <c r="DS187" s="105"/>
      <c r="DT187" s="105"/>
      <c r="DU187" s="105"/>
      <c r="DV187" s="105"/>
      <c r="DW187" s="105"/>
      <c r="DX187" s="105"/>
      <c r="DY187" s="105"/>
      <c r="DZ187" s="105"/>
      <c r="EA187" s="105"/>
      <c r="EB187" s="105"/>
      <c r="EC187" s="105"/>
      <c r="ED187" s="105"/>
      <c r="EE187" s="105"/>
      <c r="EF187" s="105"/>
      <c r="EG187" s="105"/>
      <c r="EH187" s="105"/>
      <c r="EI187" s="105"/>
      <c r="EJ187" s="105"/>
      <c r="EK187" s="105"/>
      <c r="EL187" s="105"/>
      <c r="EM187" s="105"/>
      <c r="EN187" s="105"/>
      <c r="EO187" s="105"/>
      <c r="EP187" s="105"/>
      <c r="EQ187" s="105"/>
      <c r="ER187" s="105"/>
      <c r="ES187" s="105"/>
      <c r="ET187" s="105"/>
      <c r="EU187" s="105"/>
      <c r="EV187" s="105"/>
      <c r="EW187" s="105"/>
      <c r="EX187" s="105"/>
      <c r="EY187" s="105"/>
      <c r="EZ187" s="105"/>
      <c r="FA187" s="105"/>
      <c r="FB187" s="105"/>
      <c r="FC187" s="105"/>
      <c r="FD187" s="105"/>
      <c r="FE187" s="105"/>
      <c r="FF187" s="105"/>
      <c r="FG187" s="105"/>
      <c r="FH187" s="105"/>
      <c r="FI187" s="105"/>
      <c r="FJ187" s="105"/>
      <c r="FK187" s="105"/>
      <c r="FL187" s="105"/>
      <c r="FM187" s="105"/>
      <c r="FN187" s="105"/>
      <c r="FO187" s="105"/>
      <c r="FP187" s="105"/>
      <c r="FQ187" s="105"/>
      <c r="FR187" s="105"/>
      <c r="FS187" s="105"/>
      <c r="FT187" s="105"/>
      <c r="FU187" s="105"/>
      <c r="FV187" s="105"/>
      <c r="FW187" s="105"/>
      <c r="FX187" s="105"/>
      <c r="FY187" s="105"/>
      <c r="FZ187" s="105"/>
      <c r="GA187" s="105"/>
      <c r="GB187" s="105"/>
      <c r="GC187" s="105"/>
      <c r="GD187" s="105"/>
      <c r="GE187" s="105"/>
      <c r="GF187" s="105"/>
      <c r="GG187" s="105"/>
      <c r="GH187" s="105"/>
      <c r="GI187" s="105"/>
      <c r="GJ187" s="105"/>
      <c r="GK187" s="105"/>
      <c r="GL187" s="105"/>
      <c r="GM187" s="105"/>
      <c r="GN187" s="105"/>
      <c r="GO187" s="105"/>
      <c r="GP187" s="105"/>
      <c r="GQ187" s="105"/>
      <c r="GR187" s="105"/>
      <c r="GS187" s="105"/>
      <c r="GT187" s="105"/>
      <c r="GU187" s="105"/>
      <c r="GV187" s="105"/>
      <c r="GW187" s="105"/>
      <c r="GX187" s="105"/>
      <c r="GY187" s="105"/>
      <c r="GZ187" s="105"/>
      <c r="HA187" s="105"/>
      <c r="HB187" s="105"/>
      <c r="HC187" s="105"/>
      <c r="HD187" s="105"/>
      <c r="HE187" s="105"/>
      <c r="HF187" s="105"/>
      <c r="HG187" s="105"/>
      <c r="HH187" s="105"/>
      <c r="HI187" s="105"/>
      <c r="HJ187" s="105"/>
      <c r="HK187" s="105"/>
      <c r="HL187" s="105"/>
      <c r="HM187" s="105"/>
      <c r="HN187" s="105"/>
      <c r="HO187" s="105"/>
      <c r="HP187" s="105"/>
      <c r="HQ187" s="105"/>
      <c r="HR187" s="105"/>
      <c r="HS187" s="105"/>
      <c r="HT187" s="105"/>
      <c r="HU187" s="105"/>
      <c r="HV187" s="105"/>
      <c r="HW187" s="105"/>
      <c r="HX187" s="105"/>
      <c r="HY187" s="105"/>
      <c r="HZ187" s="105"/>
      <c r="IA187" s="105"/>
      <c r="IB187" s="105"/>
      <c r="IC187" s="105"/>
      <c r="ID187" s="105"/>
      <c r="IE187" s="105"/>
      <c r="IF187" s="105"/>
      <c r="IG187" s="105"/>
      <c r="IH187" s="105"/>
      <c r="II187" s="105"/>
      <c r="IJ187" s="105"/>
      <c r="IK187" s="105"/>
      <c r="IL187" s="105"/>
      <c r="IM187" s="105"/>
      <c r="IN187" s="105"/>
      <c r="IO187" s="105"/>
      <c r="IP187" s="105"/>
      <c r="IQ187" s="105"/>
      <c r="IR187" s="105"/>
      <c r="IS187" s="105"/>
      <c r="IT187" s="105"/>
      <c r="IU187" s="105"/>
      <c r="IV187" s="105"/>
    </row>
    <row r="188" spans="1:256" ht="15.5" x14ac:dyDescent="0.25">
      <c r="A188" s="306"/>
      <c r="B188" s="307"/>
      <c r="C188" s="308"/>
      <c r="D188" s="309"/>
      <c r="E188" s="303"/>
      <c r="F188" s="110"/>
      <c r="G188" s="303"/>
      <c r="H188" s="310"/>
      <c r="I188" s="303"/>
      <c r="J188" s="311"/>
      <c r="K188" s="306"/>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c r="BO188" s="105"/>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5"/>
      <c r="CL188" s="105"/>
      <c r="CM188" s="105"/>
      <c r="CN188" s="105"/>
      <c r="CO188" s="105"/>
      <c r="CP188" s="105"/>
      <c r="CQ188" s="105"/>
      <c r="CR188" s="105"/>
      <c r="CS188" s="105"/>
      <c r="CT188" s="105"/>
      <c r="CU188" s="105"/>
      <c r="CV188" s="105"/>
      <c r="CW188" s="105"/>
      <c r="CX188" s="105"/>
      <c r="CY188" s="105"/>
      <c r="CZ188" s="105"/>
      <c r="DA188" s="105"/>
      <c r="DB188" s="105"/>
      <c r="DC188" s="105"/>
      <c r="DD188" s="105"/>
      <c r="DE188" s="105"/>
      <c r="DF188" s="105"/>
      <c r="DG188" s="105"/>
      <c r="DH188" s="105"/>
      <c r="DI188" s="105"/>
      <c r="DJ188" s="105"/>
      <c r="DK188" s="105"/>
      <c r="DL188" s="105"/>
      <c r="DM188" s="105"/>
      <c r="DN188" s="105"/>
      <c r="DO188" s="105"/>
      <c r="DP188" s="105"/>
      <c r="DQ188" s="105"/>
      <c r="DR188" s="105"/>
      <c r="DS188" s="105"/>
      <c r="DT188" s="105"/>
      <c r="DU188" s="105"/>
      <c r="DV188" s="105"/>
      <c r="DW188" s="105"/>
      <c r="DX188" s="105"/>
      <c r="DY188" s="105"/>
      <c r="DZ188" s="105"/>
      <c r="EA188" s="105"/>
      <c r="EB188" s="105"/>
      <c r="EC188" s="105"/>
      <c r="ED188" s="105"/>
      <c r="EE188" s="105"/>
      <c r="EF188" s="105"/>
      <c r="EG188" s="105"/>
      <c r="EH188" s="105"/>
      <c r="EI188" s="105"/>
      <c r="EJ188" s="105"/>
      <c r="EK188" s="105"/>
      <c r="EL188" s="105"/>
      <c r="EM188" s="105"/>
      <c r="EN188" s="105"/>
      <c r="EO188" s="105"/>
      <c r="EP188" s="105"/>
      <c r="EQ188" s="105"/>
      <c r="ER188" s="105"/>
      <c r="ES188" s="105"/>
      <c r="ET188" s="105"/>
      <c r="EU188" s="105"/>
      <c r="EV188" s="105"/>
      <c r="EW188" s="105"/>
      <c r="EX188" s="105"/>
      <c r="EY188" s="105"/>
      <c r="EZ188" s="105"/>
      <c r="FA188" s="105"/>
      <c r="FB188" s="105"/>
      <c r="FC188" s="105"/>
      <c r="FD188" s="105"/>
      <c r="FE188" s="105"/>
      <c r="FF188" s="105"/>
      <c r="FG188" s="105"/>
      <c r="FH188" s="105"/>
      <c r="FI188" s="105"/>
      <c r="FJ188" s="105"/>
      <c r="FK188" s="105"/>
      <c r="FL188" s="105"/>
      <c r="FM188" s="105"/>
      <c r="FN188" s="105"/>
      <c r="FO188" s="105"/>
      <c r="FP188" s="105"/>
      <c r="FQ188" s="105"/>
      <c r="FR188" s="105"/>
      <c r="FS188" s="105"/>
      <c r="FT188" s="105"/>
      <c r="FU188" s="105"/>
      <c r="FV188" s="105"/>
      <c r="FW188" s="105"/>
      <c r="FX188" s="105"/>
      <c r="FY188" s="105"/>
      <c r="FZ188" s="105"/>
      <c r="GA188" s="105"/>
      <c r="GB188" s="105"/>
      <c r="GC188" s="105"/>
      <c r="GD188" s="105"/>
      <c r="GE188" s="105"/>
      <c r="GF188" s="105"/>
      <c r="GG188" s="105"/>
      <c r="GH188" s="105"/>
      <c r="GI188" s="105"/>
      <c r="GJ188" s="105"/>
      <c r="GK188" s="105"/>
      <c r="GL188" s="105"/>
      <c r="GM188" s="105"/>
      <c r="GN188" s="105"/>
      <c r="GO188" s="105"/>
      <c r="GP188" s="105"/>
      <c r="GQ188" s="105"/>
      <c r="GR188" s="105"/>
      <c r="GS188" s="105"/>
      <c r="GT188" s="105"/>
      <c r="GU188" s="105"/>
      <c r="GV188" s="105"/>
      <c r="GW188" s="105"/>
      <c r="GX188" s="105"/>
      <c r="GY188" s="105"/>
      <c r="GZ188" s="105"/>
      <c r="HA188" s="105"/>
      <c r="HB188" s="105"/>
      <c r="HC188" s="105"/>
      <c r="HD188" s="105"/>
      <c r="HE188" s="105"/>
      <c r="HF188" s="105"/>
      <c r="HG188" s="105"/>
      <c r="HH188" s="105"/>
      <c r="HI188" s="105"/>
      <c r="HJ188" s="105"/>
      <c r="HK188" s="105"/>
      <c r="HL188" s="105"/>
      <c r="HM188" s="105"/>
      <c r="HN188" s="105"/>
      <c r="HO188" s="105"/>
      <c r="HP188" s="105"/>
      <c r="HQ188" s="105"/>
      <c r="HR188" s="105"/>
      <c r="HS188" s="105"/>
      <c r="HT188" s="105"/>
      <c r="HU188" s="105"/>
      <c r="HV188" s="105"/>
      <c r="HW188" s="105"/>
      <c r="HX188" s="105"/>
      <c r="HY188" s="105"/>
      <c r="HZ188" s="105"/>
      <c r="IA188" s="105"/>
      <c r="IB188" s="105"/>
      <c r="IC188" s="105"/>
      <c r="ID188" s="105"/>
      <c r="IE188" s="105"/>
      <c r="IF188" s="105"/>
      <c r="IG188" s="105"/>
      <c r="IH188" s="105"/>
      <c r="II188" s="105"/>
      <c r="IJ188" s="105"/>
      <c r="IK188" s="105"/>
      <c r="IL188" s="105"/>
      <c r="IM188" s="105"/>
      <c r="IN188" s="105"/>
      <c r="IO188" s="105"/>
      <c r="IP188" s="105"/>
      <c r="IQ188" s="105"/>
      <c r="IR188" s="105"/>
      <c r="IS188" s="105"/>
      <c r="IT188" s="105"/>
      <c r="IU188" s="105"/>
      <c r="IV188" s="105"/>
    </row>
    <row r="189" spans="1:256" ht="15.5" x14ac:dyDescent="0.25">
      <c r="A189" s="306"/>
      <c r="B189" s="307"/>
      <c r="C189" s="308"/>
      <c r="D189" s="309"/>
      <c r="E189" s="303"/>
      <c r="F189" s="110"/>
      <c r="G189" s="303"/>
      <c r="H189" s="310"/>
      <c r="I189" s="303"/>
      <c r="J189" s="311"/>
      <c r="K189" s="306"/>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c r="BI189" s="105"/>
      <c r="BJ189" s="105"/>
      <c r="BK189" s="105"/>
      <c r="BL189" s="105"/>
      <c r="BM189" s="105"/>
      <c r="BN189" s="105"/>
      <c r="BO189" s="105"/>
      <c r="BP189" s="105"/>
      <c r="BQ189" s="105"/>
      <c r="BR189" s="105"/>
      <c r="BS189" s="105"/>
      <c r="BT189" s="105"/>
      <c r="BU189" s="105"/>
      <c r="BV189" s="105"/>
      <c r="BW189" s="105"/>
      <c r="BX189" s="105"/>
      <c r="BY189" s="105"/>
      <c r="BZ189" s="105"/>
      <c r="CA189" s="105"/>
      <c r="CB189" s="105"/>
      <c r="CC189" s="105"/>
      <c r="CD189" s="105"/>
      <c r="CE189" s="105"/>
      <c r="CF189" s="105"/>
      <c r="CG189" s="105"/>
      <c r="CH189" s="105"/>
      <c r="CI189" s="105"/>
      <c r="CJ189" s="105"/>
      <c r="CK189" s="105"/>
      <c r="CL189" s="105"/>
      <c r="CM189" s="105"/>
      <c r="CN189" s="105"/>
      <c r="CO189" s="105"/>
      <c r="CP189" s="105"/>
      <c r="CQ189" s="105"/>
      <c r="CR189" s="105"/>
      <c r="CS189" s="105"/>
      <c r="CT189" s="105"/>
      <c r="CU189" s="105"/>
      <c r="CV189" s="105"/>
      <c r="CW189" s="105"/>
      <c r="CX189" s="105"/>
      <c r="CY189" s="105"/>
      <c r="CZ189" s="105"/>
      <c r="DA189" s="105"/>
      <c r="DB189" s="105"/>
      <c r="DC189" s="105"/>
      <c r="DD189" s="105"/>
      <c r="DE189" s="105"/>
      <c r="DF189" s="105"/>
      <c r="DG189" s="105"/>
      <c r="DH189" s="105"/>
      <c r="DI189" s="105"/>
      <c r="DJ189" s="105"/>
      <c r="DK189" s="105"/>
      <c r="DL189" s="105"/>
      <c r="DM189" s="105"/>
      <c r="DN189" s="105"/>
      <c r="DO189" s="105"/>
      <c r="DP189" s="105"/>
      <c r="DQ189" s="105"/>
      <c r="DR189" s="105"/>
      <c r="DS189" s="105"/>
      <c r="DT189" s="105"/>
      <c r="DU189" s="105"/>
      <c r="DV189" s="105"/>
      <c r="DW189" s="105"/>
      <c r="DX189" s="105"/>
      <c r="DY189" s="105"/>
      <c r="DZ189" s="105"/>
      <c r="EA189" s="105"/>
      <c r="EB189" s="105"/>
      <c r="EC189" s="105"/>
      <c r="ED189" s="105"/>
      <c r="EE189" s="105"/>
      <c r="EF189" s="105"/>
      <c r="EG189" s="105"/>
      <c r="EH189" s="105"/>
      <c r="EI189" s="105"/>
      <c r="EJ189" s="105"/>
      <c r="EK189" s="105"/>
      <c r="EL189" s="105"/>
      <c r="EM189" s="105"/>
      <c r="EN189" s="105"/>
      <c r="EO189" s="105"/>
      <c r="EP189" s="105"/>
      <c r="EQ189" s="105"/>
      <c r="ER189" s="105"/>
      <c r="ES189" s="105"/>
      <c r="ET189" s="105"/>
      <c r="EU189" s="105"/>
      <c r="EV189" s="105"/>
      <c r="EW189" s="105"/>
      <c r="EX189" s="105"/>
      <c r="EY189" s="105"/>
      <c r="EZ189" s="105"/>
      <c r="FA189" s="105"/>
      <c r="FB189" s="105"/>
      <c r="FC189" s="105"/>
      <c r="FD189" s="105"/>
      <c r="FE189" s="105"/>
      <c r="FF189" s="105"/>
      <c r="FG189" s="105"/>
      <c r="FH189" s="105"/>
      <c r="FI189" s="105"/>
      <c r="FJ189" s="105"/>
      <c r="FK189" s="105"/>
      <c r="FL189" s="105"/>
      <c r="FM189" s="105"/>
      <c r="FN189" s="105"/>
      <c r="FO189" s="105"/>
      <c r="FP189" s="105"/>
      <c r="FQ189" s="105"/>
      <c r="FR189" s="105"/>
      <c r="FS189" s="105"/>
      <c r="FT189" s="105"/>
      <c r="FU189" s="105"/>
      <c r="FV189" s="105"/>
      <c r="FW189" s="105"/>
      <c r="FX189" s="105"/>
      <c r="FY189" s="105"/>
      <c r="FZ189" s="105"/>
      <c r="GA189" s="105"/>
      <c r="GB189" s="105"/>
      <c r="GC189" s="105"/>
      <c r="GD189" s="105"/>
      <c r="GE189" s="105"/>
      <c r="GF189" s="105"/>
      <c r="GG189" s="105"/>
      <c r="GH189" s="105"/>
      <c r="GI189" s="105"/>
      <c r="GJ189" s="105"/>
      <c r="GK189" s="105"/>
      <c r="GL189" s="105"/>
      <c r="GM189" s="105"/>
      <c r="GN189" s="105"/>
      <c r="GO189" s="105"/>
      <c r="GP189" s="105"/>
      <c r="GQ189" s="105"/>
      <c r="GR189" s="105"/>
      <c r="GS189" s="105"/>
      <c r="GT189" s="105"/>
      <c r="GU189" s="105"/>
      <c r="GV189" s="105"/>
      <c r="GW189" s="105"/>
      <c r="GX189" s="105"/>
      <c r="GY189" s="105"/>
      <c r="GZ189" s="105"/>
      <c r="HA189" s="105"/>
      <c r="HB189" s="105"/>
      <c r="HC189" s="105"/>
      <c r="HD189" s="105"/>
      <c r="HE189" s="105"/>
      <c r="HF189" s="105"/>
      <c r="HG189" s="105"/>
      <c r="HH189" s="105"/>
      <c r="HI189" s="105"/>
      <c r="HJ189" s="105"/>
      <c r="HK189" s="105"/>
      <c r="HL189" s="105"/>
      <c r="HM189" s="105"/>
      <c r="HN189" s="105"/>
      <c r="HO189" s="105"/>
      <c r="HP189" s="105"/>
      <c r="HQ189" s="105"/>
      <c r="HR189" s="105"/>
      <c r="HS189" s="105"/>
      <c r="HT189" s="105"/>
      <c r="HU189" s="105"/>
      <c r="HV189" s="105"/>
      <c r="HW189" s="105"/>
      <c r="HX189" s="105"/>
      <c r="HY189" s="105"/>
      <c r="HZ189" s="105"/>
      <c r="IA189" s="105"/>
      <c r="IB189" s="105"/>
      <c r="IC189" s="105"/>
      <c r="ID189" s="105"/>
      <c r="IE189" s="105"/>
      <c r="IF189" s="105"/>
      <c r="IG189" s="105"/>
      <c r="IH189" s="105"/>
      <c r="II189" s="105"/>
      <c r="IJ189" s="105"/>
      <c r="IK189" s="105"/>
      <c r="IL189" s="105"/>
      <c r="IM189" s="105"/>
      <c r="IN189" s="105"/>
      <c r="IO189" s="105"/>
      <c r="IP189" s="105"/>
      <c r="IQ189" s="105"/>
      <c r="IR189" s="105"/>
      <c r="IS189" s="105"/>
      <c r="IT189" s="105"/>
      <c r="IU189" s="105"/>
      <c r="IV189" s="105"/>
    </row>
    <row r="190" spans="1:256" ht="15.5" x14ac:dyDescent="0.25">
      <c r="A190" s="306"/>
      <c r="B190" s="307"/>
      <c r="C190" s="308"/>
      <c r="D190" s="309"/>
      <c r="E190" s="303"/>
      <c r="F190" s="110"/>
      <c r="G190" s="303"/>
      <c r="H190" s="310"/>
      <c r="I190" s="303"/>
      <c r="J190" s="311"/>
      <c r="K190" s="306"/>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c r="BI190" s="105"/>
      <c r="BJ190" s="105"/>
      <c r="BK190" s="105"/>
      <c r="BL190" s="105"/>
      <c r="BM190" s="105"/>
      <c r="BN190" s="105"/>
      <c r="BO190" s="105"/>
      <c r="BP190" s="105"/>
      <c r="BQ190" s="105"/>
      <c r="BR190" s="105"/>
      <c r="BS190" s="105"/>
      <c r="BT190" s="105"/>
      <c r="BU190" s="105"/>
      <c r="BV190" s="105"/>
      <c r="BW190" s="105"/>
      <c r="BX190" s="105"/>
      <c r="BY190" s="105"/>
      <c r="BZ190" s="105"/>
      <c r="CA190" s="105"/>
      <c r="CB190" s="105"/>
      <c r="CC190" s="105"/>
      <c r="CD190" s="105"/>
      <c r="CE190" s="105"/>
      <c r="CF190" s="105"/>
      <c r="CG190" s="105"/>
      <c r="CH190" s="105"/>
      <c r="CI190" s="105"/>
      <c r="CJ190" s="105"/>
      <c r="CK190" s="105"/>
      <c r="CL190" s="105"/>
      <c r="CM190" s="105"/>
      <c r="CN190" s="105"/>
      <c r="CO190" s="105"/>
      <c r="CP190" s="105"/>
      <c r="CQ190" s="105"/>
      <c r="CR190" s="105"/>
      <c r="CS190" s="105"/>
      <c r="CT190" s="105"/>
      <c r="CU190" s="105"/>
      <c r="CV190" s="105"/>
      <c r="CW190" s="105"/>
      <c r="CX190" s="105"/>
      <c r="CY190" s="105"/>
      <c r="CZ190" s="105"/>
      <c r="DA190" s="105"/>
      <c r="DB190" s="105"/>
      <c r="DC190" s="105"/>
      <c r="DD190" s="105"/>
      <c r="DE190" s="105"/>
      <c r="DF190" s="105"/>
      <c r="DG190" s="105"/>
      <c r="DH190" s="105"/>
      <c r="DI190" s="105"/>
      <c r="DJ190" s="105"/>
      <c r="DK190" s="105"/>
      <c r="DL190" s="105"/>
      <c r="DM190" s="105"/>
      <c r="DN190" s="105"/>
      <c r="DO190" s="105"/>
      <c r="DP190" s="105"/>
      <c r="DQ190" s="105"/>
      <c r="DR190" s="105"/>
      <c r="DS190" s="105"/>
      <c r="DT190" s="105"/>
      <c r="DU190" s="105"/>
      <c r="DV190" s="105"/>
      <c r="DW190" s="105"/>
      <c r="DX190" s="105"/>
      <c r="DY190" s="105"/>
      <c r="DZ190" s="105"/>
      <c r="EA190" s="105"/>
      <c r="EB190" s="105"/>
      <c r="EC190" s="105"/>
      <c r="ED190" s="105"/>
      <c r="EE190" s="105"/>
      <c r="EF190" s="105"/>
      <c r="EG190" s="105"/>
      <c r="EH190" s="105"/>
      <c r="EI190" s="105"/>
      <c r="EJ190" s="105"/>
      <c r="EK190" s="105"/>
      <c r="EL190" s="105"/>
      <c r="EM190" s="105"/>
      <c r="EN190" s="105"/>
      <c r="EO190" s="105"/>
      <c r="EP190" s="105"/>
      <c r="EQ190" s="105"/>
      <c r="ER190" s="105"/>
      <c r="ES190" s="105"/>
      <c r="ET190" s="105"/>
      <c r="EU190" s="105"/>
      <c r="EV190" s="105"/>
      <c r="EW190" s="105"/>
      <c r="EX190" s="105"/>
      <c r="EY190" s="105"/>
      <c r="EZ190" s="105"/>
      <c r="FA190" s="105"/>
      <c r="FB190" s="105"/>
      <c r="FC190" s="105"/>
      <c r="FD190" s="105"/>
      <c r="FE190" s="105"/>
      <c r="FF190" s="105"/>
      <c r="FG190" s="105"/>
      <c r="FH190" s="105"/>
      <c r="FI190" s="105"/>
      <c r="FJ190" s="105"/>
      <c r="FK190" s="105"/>
      <c r="FL190" s="105"/>
      <c r="FM190" s="105"/>
      <c r="FN190" s="105"/>
      <c r="FO190" s="105"/>
      <c r="FP190" s="105"/>
      <c r="FQ190" s="105"/>
      <c r="FR190" s="105"/>
      <c r="FS190" s="105"/>
      <c r="FT190" s="105"/>
      <c r="FU190" s="105"/>
      <c r="FV190" s="105"/>
      <c r="FW190" s="105"/>
      <c r="FX190" s="105"/>
      <c r="FY190" s="105"/>
      <c r="FZ190" s="105"/>
      <c r="GA190" s="105"/>
      <c r="GB190" s="105"/>
      <c r="GC190" s="105"/>
      <c r="GD190" s="105"/>
      <c r="GE190" s="105"/>
      <c r="GF190" s="105"/>
      <c r="GG190" s="105"/>
      <c r="GH190" s="105"/>
      <c r="GI190" s="105"/>
      <c r="GJ190" s="105"/>
      <c r="GK190" s="105"/>
      <c r="GL190" s="105"/>
      <c r="GM190" s="105"/>
      <c r="GN190" s="105"/>
      <c r="GO190" s="105"/>
      <c r="GP190" s="105"/>
      <c r="GQ190" s="105"/>
      <c r="GR190" s="105"/>
      <c r="GS190" s="105"/>
      <c r="GT190" s="105"/>
      <c r="GU190" s="105"/>
      <c r="GV190" s="105"/>
      <c r="GW190" s="105"/>
      <c r="GX190" s="105"/>
      <c r="GY190" s="105"/>
      <c r="GZ190" s="105"/>
      <c r="HA190" s="105"/>
      <c r="HB190" s="105"/>
      <c r="HC190" s="105"/>
      <c r="HD190" s="105"/>
      <c r="HE190" s="105"/>
      <c r="HF190" s="105"/>
      <c r="HG190" s="105"/>
      <c r="HH190" s="105"/>
      <c r="HI190" s="105"/>
      <c r="HJ190" s="105"/>
      <c r="HK190" s="105"/>
      <c r="HL190" s="105"/>
      <c r="HM190" s="105"/>
      <c r="HN190" s="105"/>
      <c r="HO190" s="105"/>
      <c r="HP190" s="105"/>
      <c r="HQ190" s="105"/>
      <c r="HR190" s="105"/>
      <c r="HS190" s="105"/>
      <c r="HT190" s="105"/>
      <c r="HU190" s="105"/>
      <c r="HV190" s="105"/>
      <c r="HW190" s="105"/>
      <c r="HX190" s="105"/>
      <c r="HY190" s="105"/>
      <c r="HZ190" s="105"/>
      <c r="IA190" s="105"/>
      <c r="IB190" s="105"/>
      <c r="IC190" s="105"/>
      <c r="ID190" s="105"/>
      <c r="IE190" s="105"/>
      <c r="IF190" s="105"/>
      <c r="IG190" s="105"/>
      <c r="IH190" s="105"/>
      <c r="II190" s="105"/>
      <c r="IJ190" s="105"/>
      <c r="IK190" s="105"/>
      <c r="IL190" s="105"/>
      <c r="IM190" s="105"/>
      <c r="IN190" s="105"/>
      <c r="IO190" s="105"/>
      <c r="IP190" s="105"/>
      <c r="IQ190" s="105"/>
      <c r="IR190" s="105"/>
      <c r="IS190" s="105"/>
      <c r="IT190" s="105"/>
      <c r="IU190" s="105"/>
      <c r="IV190" s="105"/>
    </row>
    <row r="191" spans="1:256" ht="15.5" x14ac:dyDescent="0.25">
      <c r="A191" s="306"/>
      <c r="B191" s="307"/>
      <c r="C191" s="308"/>
      <c r="D191" s="309"/>
      <c r="E191" s="303"/>
      <c r="F191" s="110"/>
      <c r="G191" s="303"/>
      <c r="H191" s="310"/>
      <c r="I191" s="303"/>
      <c r="J191" s="311"/>
      <c r="K191" s="306"/>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c r="BI191" s="105"/>
      <c r="BJ191" s="105"/>
      <c r="BK191" s="105"/>
      <c r="BL191" s="105"/>
      <c r="BM191" s="105"/>
      <c r="BN191" s="105"/>
      <c r="BO191" s="105"/>
      <c r="BP191" s="105"/>
      <c r="BQ191" s="105"/>
      <c r="BR191" s="105"/>
      <c r="BS191" s="105"/>
      <c r="BT191" s="105"/>
      <c r="BU191" s="105"/>
      <c r="BV191" s="105"/>
      <c r="BW191" s="105"/>
      <c r="BX191" s="105"/>
      <c r="BY191" s="105"/>
      <c r="BZ191" s="105"/>
      <c r="CA191" s="105"/>
      <c r="CB191" s="105"/>
      <c r="CC191" s="105"/>
      <c r="CD191" s="105"/>
      <c r="CE191" s="105"/>
      <c r="CF191" s="105"/>
      <c r="CG191" s="105"/>
      <c r="CH191" s="105"/>
      <c r="CI191" s="105"/>
      <c r="CJ191" s="105"/>
      <c r="CK191" s="105"/>
      <c r="CL191" s="105"/>
      <c r="CM191" s="105"/>
      <c r="CN191" s="105"/>
      <c r="CO191" s="105"/>
      <c r="CP191" s="105"/>
      <c r="CQ191" s="105"/>
      <c r="CR191" s="105"/>
      <c r="CS191" s="105"/>
      <c r="CT191" s="105"/>
      <c r="CU191" s="105"/>
      <c r="CV191" s="105"/>
      <c r="CW191" s="105"/>
      <c r="CX191" s="105"/>
      <c r="CY191" s="105"/>
      <c r="CZ191" s="105"/>
      <c r="DA191" s="105"/>
      <c r="DB191" s="105"/>
      <c r="DC191" s="105"/>
      <c r="DD191" s="105"/>
      <c r="DE191" s="105"/>
      <c r="DF191" s="105"/>
      <c r="DG191" s="105"/>
      <c r="DH191" s="105"/>
      <c r="DI191" s="105"/>
      <c r="DJ191" s="105"/>
      <c r="DK191" s="105"/>
      <c r="DL191" s="105"/>
      <c r="DM191" s="105"/>
      <c r="DN191" s="105"/>
      <c r="DO191" s="105"/>
      <c r="DP191" s="105"/>
      <c r="DQ191" s="105"/>
      <c r="DR191" s="105"/>
      <c r="DS191" s="105"/>
      <c r="DT191" s="105"/>
      <c r="DU191" s="105"/>
      <c r="DV191" s="105"/>
      <c r="DW191" s="105"/>
      <c r="DX191" s="105"/>
      <c r="DY191" s="105"/>
      <c r="DZ191" s="105"/>
      <c r="EA191" s="105"/>
      <c r="EB191" s="105"/>
      <c r="EC191" s="105"/>
      <c r="ED191" s="105"/>
      <c r="EE191" s="105"/>
      <c r="EF191" s="105"/>
      <c r="EG191" s="105"/>
      <c r="EH191" s="105"/>
      <c r="EI191" s="105"/>
      <c r="EJ191" s="105"/>
      <c r="EK191" s="105"/>
      <c r="EL191" s="105"/>
      <c r="EM191" s="105"/>
      <c r="EN191" s="105"/>
      <c r="EO191" s="105"/>
      <c r="EP191" s="105"/>
      <c r="EQ191" s="105"/>
      <c r="ER191" s="105"/>
      <c r="ES191" s="105"/>
      <c r="ET191" s="105"/>
      <c r="EU191" s="105"/>
      <c r="EV191" s="105"/>
      <c r="EW191" s="105"/>
      <c r="EX191" s="105"/>
      <c r="EY191" s="105"/>
      <c r="EZ191" s="105"/>
      <c r="FA191" s="105"/>
      <c r="FB191" s="105"/>
      <c r="FC191" s="105"/>
      <c r="FD191" s="105"/>
      <c r="FE191" s="105"/>
      <c r="FF191" s="105"/>
      <c r="FG191" s="105"/>
      <c r="FH191" s="105"/>
      <c r="FI191" s="105"/>
      <c r="FJ191" s="105"/>
      <c r="FK191" s="105"/>
      <c r="FL191" s="105"/>
      <c r="FM191" s="105"/>
      <c r="FN191" s="105"/>
      <c r="FO191" s="105"/>
      <c r="FP191" s="105"/>
      <c r="FQ191" s="105"/>
      <c r="FR191" s="105"/>
      <c r="FS191" s="105"/>
      <c r="FT191" s="105"/>
      <c r="FU191" s="105"/>
      <c r="FV191" s="105"/>
      <c r="FW191" s="105"/>
      <c r="FX191" s="105"/>
      <c r="FY191" s="105"/>
      <c r="FZ191" s="105"/>
      <c r="GA191" s="105"/>
      <c r="GB191" s="105"/>
      <c r="GC191" s="105"/>
      <c r="GD191" s="105"/>
      <c r="GE191" s="105"/>
      <c r="GF191" s="105"/>
      <c r="GG191" s="105"/>
      <c r="GH191" s="105"/>
      <c r="GI191" s="105"/>
      <c r="GJ191" s="105"/>
      <c r="GK191" s="105"/>
      <c r="GL191" s="105"/>
      <c r="GM191" s="105"/>
      <c r="GN191" s="105"/>
      <c r="GO191" s="105"/>
      <c r="GP191" s="105"/>
      <c r="GQ191" s="105"/>
      <c r="GR191" s="105"/>
      <c r="GS191" s="105"/>
      <c r="GT191" s="105"/>
      <c r="GU191" s="105"/>
      <c r="GV191" s="105"/>
      <c r="GW191" s="105"/>
      <c r="GX191" s="105"/>
      <c r="GY191" s="105"/>
      <c r="GZ191" s="105"/>
      <c r="HA191" s="105"/>
      <c r="HB191" s="105"/>
      <c r="HC191" s="105"/>
      <c r="HD191" s="105"/>
      <c r="HE191" s="105"/>
      <c r="HF191" s="105"/>
      <c r="HG191" s="105"/>
      <c r="HH191" s="105"/>
      <c r="HI191" s="105"/>
      <c r="HJ191" s="105"/>
      <c r="HK191" s="105"/>
      <c r="HL191" s="105"/>
      <c r="HM191" s="105"/>
      <c r="HN191" s="105"/>
      <c r="HO191" s="105"/>
      <c r="HP191" s="105"/>
      <c r="HQ191" s="105"/>
      <c r="HR191" s="105"/>
      <c r="HS191" s="105"/>
      <c r="HT191" s="105"/>
      <c r="HU191" s="105"/>
      <c r="HV191" s="105"/>
      <c r="HW191" s="105"/>
      <c r="HX191" s="105"/>
      <c r="HY191" s="105"/>
      <c r="HZ191" s="105"/>
      <c r="IA191" s="105"/>
      <c r="IB191" s="105"/>
      <c r="IC191" s="105"/>
      <c r="ID191" s="105"/>
      <c r="IE191" s="105"/>
      <c r="IF191" s="105"/>
      <c r="IG191" s="105"/>
      <c r="IH191" s="105"/>
      <c r="II191" s="105"/>
      <c r="IJ191" s="105"/>
      <c r="IK191" s="105"/>
      <c r="IL191" s="105"/>
      <c r="IM191" s="105"/>
      <c r="IN191" s="105"/>
      <c r="IO191" s="105"/>
      <c r="IP191" s="105"/>
      <c r="IQ191" s="105"/>
      <c r="IR191" s="105"/>
      <c r="IS191" s="105"/>
      <c r="IT191" s="105"/>
      <c r="IU191" s="105"/>
      <c r="IV191" s="105"/>
    </row>
    <row r="192" spans="1:256" ht="15.5" x14ac:dyDescent="0.25">
      <c r="A192" s="306"/>
      <c r="B192" s="307"/>
      <c r="C192" s="308"/>
      <c r="D192" s="309"/>
      <c r="E192" s="303"/>
      <c r="F192" s="110"/>
      <c r="G192" s="303"/>
      <c r="H192" s="310"/>
      <c r="I192" s="303"/>
      <c r="J192" s="311"/>
      <c r="K192" s="306"/>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c r="BI192" s="105"/>
      <c r="BJ192" s="105"/>
      <c r="BK192" s="105"/>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c r="CS192" s="105"/>
      <c r="CT192" s="105"/>
      <c r="CU192" s="105"/>
      <c r="CV192" s="105"/>
      <c r="CW192" s="105"/>
      <c r="CX192" s="105"/>
      <c r="CY192" s="105"/>
      <c r="CZ192" s="105"/>
      <c r="DA192" s="105"/>
      <c r="DB192" s="105"/>
      <c r="DC192" s="105"/>
      <c r="DD192" s="105"/>
      <c r="DE192" s="105"/>
      <c r="DF192" s="105"/>
      <c r="DG192" s="105"/>
      <c r="DH192" s="105"/>
      <c r="DI192" s="105"/>
      <c r="DJ192" s="105"/>
      <c r="DK192" s="105"/>
      <c r="DL192" s="105"/>
      <c r="DM192" s="105"/>
      <c r="DN192" s="105"/>
      <c r="DO192" s="105"/>
      <c r="DP192" s="105"/>
      <c r="DQ192" s="105"/>
      <c r="DR192" s="105"/>
      <c r="DS192" s="105"/>
      <c r="DT192" s="105"/>
      <c r="DU192" s="105"/>
      <c r="DV192" s="105"/>
      <c r="DW192" s="105"/>
      <c r="DX192" s="105"/>
      <c r="DY192" s="105"/>
      <c r="DZ192" s="105"/>
      <c r="EA192" s="105"/>
      <c r="EB192" s="105"/>
      <c r="EC192" s="105"/>
      <c r="ED192" s="105"/>
      <c r="EE192" s="105"/>
      <c r="EF192" s="105"/>
      <c r="EG192" s="105"/>
      <c r="EH192" s="105"/>
      <c r="EI192" s="105"/>
      <c r="EJ192" s="105"/>
      <c r="EK192" s="105"/>
      <c r="EL192" s="105"/>
      <c r="EM192" s="105"/>
      <c r="EN192" s="105"/>
      <c r="EO192" s="105"/>
      <c r="EP192" s="105"/>
      <c r="EQ192" s="105"/>
      <c r="ER192" s="105"/>
      <c r="ES192" s="105"/>
      <c r="ET192" s="105"/>
      <c r="EU192" s="105"/>
      <c r="EV192" s="105"/>
      <c r="EW192" s="105"/>
      <c r="EX192" s="105"/>
      <c r="EY192" s="105"/>
      <c r="EZ192" s="105"/>
      <c r="FA192" s="105"/>
      <c r="FB192" s="105"/>
      <c r="FC192" s="105"/>
      <c r="FD192" s="105"/>
      <c r="FE192" s="105"/>
      <c r="FF192" s="105"/>
      <c r="FG192" s="105"/>
      <c r="FH192" s="105"/>
      <c r="FI192" s="105"/>
      <c r="FJ192" s="105"/>
      <c r="FK192" s="105"/>
      <c r="FL192" s="105"/>
      <c r="FM192" s="105"/>
      <c r="FN192" s="105"/>
      <c r="FO192" s="105"/>
      <c r="FP192" s="105"/>
      <c r="FQ192" s="105"/>
      <c r="FR192" s="105"/>
      <c r="FS192" s="105"/>
      <c r="FT192" s="105"/>
      <c r="FU192" s="105"/>
      <c r="FV192" s="105"/>
      <c r="FW192" s="105"/>
      <c r="FX192" s="105"/>
      <c r="FY192" s="105"/>
      <c r="FZ192" s="105"/>
      <c r="GA192" s="105"/>
      <c r="GB192" s="105"/>
      <c r="GC192" s="105"/>
      <c r="GD192" s="105"/>
      <c r="GE192" s="105"/>
      <c r="GF192" s="105"/>
      <c r="GG192" s="105"/>
      <c r="GH192" s="105"/>
      <c r="GI192" s="105"/>
      <c r="GJ192" s="105"/>
      <c r="GK192" s="105"/>
      <c r="GL192" s="105"/>
      <c r="GM192" s="105"/>
      <c r="GN192" s="105"/>
      <c r="GO192" s="105"/>
      <c r="GP192" s="105"/>
      <c r="GQ192" s="105"/>
      <c r="GR192" s="105"/>
      <c r="GS192" s="105"/>
      <c r="GT192" s="105"/>
      <c r="GU192" s="105"/>
      <c r="GV192" s="105"/>
      <c r="GW192" s="105"/>
      <c r="GX192" s="105"/>
      <c r="GY192" s="105"/>
      <c r="GZ192" s="105"/>
      <c r="HA192" s="105"/>
      <c r="HB192" s="105"/>
      <c r="HC192" s="105"/>
      <c r="HD192" s="105"/>
      <c r="HE192" s="105"/>
      <c r="HF192" s="105"/>
      <c r="HG192" s="105"/>
      <c r="HH192" s="105"/>
      <c r="HI192" s="105"/>
      <c r="HJ192" s="105"/>
      <c r="HK192" s="105"/>
      <c r="HL192" s="105"/>
      <c r="HM192" s="105"/>
      <c r="HN192" s="105"/>
      <c r="HO192" s="105"/>
      <c r="HP192" s="105"/>
      <c r="HQ192" s="105"/>
      <c r="HR192" s="105"/>
      <c r="HS192" s="105"/>
      <c r="HT192" s="105"/>
      <c r="HU192" s="105"/>
      <c r="HV192" s="105"/>
      <c r="HW192" s="105"/>
      <c r="HX192" s="105"/>
      <c r="HY192" s="105"/>
      <c r="HZ192" s="105"/>
      <c r="IA192" s="105"/>
      <c r="IB192" s="105"/>
      <c r="IC192" s="105"/>
      <c r="ID192" s="105"/>
      <c r="IE192" s="105"/>
      <c r="IF192" s="105"/>
      <c r="IG192" s="105"/>
      <c r="IH192" s="105"/>
      <c r="II192" s="105"/>
      <c r="IJ192" s="105"/>
      <c r="IK192" s="105"/>
      <c r="IL192" s="105"/>
      <c r="IM192" s="105"/>
      <c r="IN192" s="105"/>
      <c r="IO192" s="105"/>
      <c r="IP192" s="105"/>
      <c r="IQ192" s="105"/>
      <c r="IR192" s="105"/>
      <c r="IS192" s="105"/>
      <c r="IT192" s="105"/>
      <c r="IU192" s="105"/>
      <c r="IV192" s="105"/>
    </row>
    <row r="193" spans="1:256" ht="15.5" x14ac:dyDescent="0.25">
      <c r="A193" s="306"/>
      <c r="B193" s="307"/>
      <c r="C193" s="308"/>
      <c r="D193" s="309"/>
      <c r="E193" s="303"/>
      <c r="F193" s="110"/>
      <c r="G193" s="303"/>
      <c r="H193" s="310"/>
      <c r="I193" s="303"/>
      <c r="J193" s="311"/>
      <c r="K193" s="306"/>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c r="CS193" s="105"/>
      <c r="CT193" s="105"/>
      <c r="CU193" s="105"/>
      <c r="CV193" s="105"/>
      <c r="CW193" s="105"/>
      <c r="CX193" s="105"/>
      <c r="CY193" s="105"/>
      <c r="CZ193" s="105"/>
      <c r="DA193" s="105"/>
      <c r="DB193" s="105"/>
      <c r="DC193" s="105"/>
      <c r="DD193" s="105"/>
      <c r="DE193" s="105"/>
      <c r="DF193" s="105"/>
      <c r="DG193" s="105"/>
      <c r="DH193" s="105"/>
      <c r="DI193" s="105"/>
      <c r="DJ193" s="105"/>
      <c r="DK193" s="105"/>
      <c r="DL193" s="105"/>
      <c r="DM193" s="105"/>
      <c r="DN193" s="105"/>
      <c r="DO193" s="105"/>
      <c r="DP193" s="105"/>
      <c r="DQ193" s="105"/>
      <c r="DR193" s="105"/>
      <c r="DS193" s="105"/>
      <c r="DT193" s="105"/>
      <c r="DU193" s="105"/>
      <c r="DV193" s="105"/>
      <c r="DW193" s="105"/>
      <c r="DX193" s="105"/>
      <c r="DY193" s="105"/>
      <c r="DZ193" s="105"/>
      <c r="EA193" s="105"/>
      <c r="EB193" s="105"/>
      <c r="EC193" s="105"/>
      <c r="ED193" s="105"/>
      <c r="EE193" s="105"/>
      <c r="EF193" s="105"/>
      <c r="EG193" s="105"/>
      <c r="EH193" s="105"/>
      <c r="EI193" s="105"/>
      <c r="EJ193" s="105"/>
      <c r="EK193" s="105"/>
      <c r="EL193" s="105"/>
      <c r="EM193" s="105"/>
      <c r="EN193" s="105"/>
      <c r="EO193" s="105"/>
      <c r="EP193" s="105"/>
      <c r="EQ193" s="105"/>
      <c r="ER193" s="105"/>
      <c r="ES193" s="105"/>
      <c r="ET193" s="105"/>
      <c r="EU193" s="105"/>
      <c r="EV193" s="105"/>
      <c r="EW193" s="105"/>
      <c r="EX193" s="105"/>
      <c r="EY193" s="105"/>
      <c r="EZ193" s="105"/>
      <c r="FA193" s="105"/>
      <c r="FB193" s="105"/>
      <c r="FC193" s="105"/>
      <c r="FD193" s="105"/>
      <c r="FE193" s="105"/>
      <c r="FF193" s="105"/>
      <c r="FG193" s="105"/>
      <c r="FH193" s="105"/>
      <c r="FI193" s="105"/>
      <c r="FJ193" s="105"/>
      <c r="FK193" s="105"/>
      <c r="FL193" s="105"/>
      <c r="FM193" s="105"/>
      <c r="FN193" s="105"/>
      <c r="FO193" s="105"/>
      <c r="FP193" s="105"/>
      <c r="FQ193" s="105"/>
      <c r="FR193" s="105"/>
      <c r="FS193" s="105"/>
      <c r="FT193" s="105"/>
      <c r="FU193" s="105"/>
      <c r="FV193" s="105"/>
      <c r="FW193" s="105"/>
      <c r="FX193" s="105"/>
      <c r="FY193" s="105"/>
      <c r="FZ193" s="105"/>
      <c r="GA193" s="105"/>
      <c r="GB193" s="105"/>
      <c r="GC193" s="105"/>
      <c r="GD193" s="105"/>
      <c r="GE193" s="105"/>
      <c r="GF193" s="105"/>
      <c r="GG193" s="105"/>
      <c r="GH193" s="105"/>
      <c r="GI193" s="105"/>
      <c r="GJ193" s="105"/>
      <c r="GK193" s="105"/>
      <c r="GL193" s="105"/>
      <c r="GM193" s="105"/>
      <c r="GN193" s="105"/>
      <c r="GO193" s="105"/>
      <c r="GP193" s="105"/>
      <c r="GQ193" s="105"/>
      <c r="GR193" s="105"/>
      <c r="GS193" s="105"/>
      <c r="GT193" s="105"/>
      <c r="GU193" s="105"/>
      <c r="GV193" s="105"/>
      <c r="GW193" s="105"/>
      <c r="GX193" s="105"/>
      <c r="GY193" s="105"/>
      <c r="GZ193" s="105"/>
      <c r="HA193" s="105"/>
      <c r="HB193" s="105"/>
      <c r="HC193" s="105"/>
      <c r="HD193" s="105"/>
      <c r="HE193" s="105"/>
      <c r="HF193" s="105"/>
      <c r="HG193" s="105"/>
      <c r="HH193" s="105"/>
      <c r="HI193" s="105"/>
      <c r="HJ193" s="105"/>
      <c r="HK193" s="105"/>
      <c r="HL193" s="105"/>
      <c r="HM193" s="105"/>
      <c r="HN193" s="105"/>
      <c r="HO193" s="105"/>
      <c r="HP193" s="105"/>
      <c r="HQ193" s="105"/>
      <c r="HR193" s="105"/>
      <c r="HS193" s="105"/>
      <c r="HT193" s="105"/>
      <c r="HU193" s="105"/>
      <c r="HV193" s="105"/>
      <c r="HW193" s="105"/>
      <c r="HX193" s="105"/>
      <c r="HY193" s="105"/>
      <c r="HZ193" s="105"/>
      <c r="IA193" s="105"/>
      <c r="IB193" s="105"/>
      <c r="IC193" s="105"/>
      <c r="ID193" s="105"/>
      <c r="IE193" s="105"/>
      <c r="IF193" s="105"/>
      <c r="IG193" s="105"/>
      <c r="IH193" s="105"/>
      <c r="II193" s="105"/>
      <c r="IJ193" s="105"/>
      <c r="IK193" s="105"/>
      <c r="IL193" s="105"/>
      <c r="IM193" s="105"/>
      <c r="IN193" s="105"/>
      <c r="IO193" s="105"/>
      <c r="IP193" s="105"/>
      <c r="IQ193" s="105"/>
      <c r="IR193" s="105"/>
      <c r="IS193" s="105"/>
      <c r="IT193" s="105"/>
      <c r="IU193" s="105"/>
      <c r="IV193" s="105"/>
    </row>
    <row r="194" spans="1:256" ht="15.5" x14ac:dyDescent="0.25">
      <c r="A194" s="306"/>
      <c r="B194" s="307"/>
      <c r="C194" s="308"/>
      <c r="D194" s="309"/>
      <c r="E194" s="303"/>
      <c r="F194" s="110"/>
      <c r="G194" s="303"/>
      <c r="H194" s="310"/>
      <c r="I194" s="303"/>
      <c r="J194" s="311"/>
      <c r="K194" s="306"/>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c r="BI194" s="105"/>
      <c r="BJ194" s="105"/>
      <c r="BK194" s="105"/>
      <c r="BL194" s="105"/>
      <c r="BM194" s="105"/>
      <c r="BN194" s="105"/>
      <c r="BO194" s="105"/>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5"/>
      <c r="CL194" s="105"/>
      <c r="CM194" s="105"/>
      <c r="CN194" s="105"/>
      <c r="CO194" s="105"/>
      <c r="CP194" s="105"/>
      <c r="CQ194" s="105"/>
      <c r="CR194" s="105"/>
      <c r="CS194" s="105"/>
      <c r="CT194" s="105"/>
      <c r="CU194" s="105"/>
      <c r="CV194" s="105"/>
      <c r="CW194" s="105"/>
      <c r="CX194" s="105"/>
      <c r="CY194" s="105"/>
      <c r="CZ194" s="105"/>
      <c r="DA194" s="105"/>
      <c r="DB194" s="105"/>
      <c r="DC194" s="105"/>
      <c r="DD194" s="105"/>
      <c r="DE194" s="105"/>
      <c r="DF194" s="105"/>
      <c r="DG194" s="105"/>
      <c r="DH194" s="105"/>
      <c r="DI194" s="105"/>
      <c r="DJ194" s="105"/>
      <c r="DK194" s="105"/>
      <c r="DL194" s="105"/>
      <c r="DM194" s="105"/>
      <c r="DN194" s="105"/>
      <c r="DO194" s="105"/>
      <c r="DP194" s="105"/>
      <c r="DQ194" s="105"/>
      <c r="DR194" s="105"/>
      <c r="DS194" s="105"/>
      <c r="DT194" s="105"/>
      <c r="DU194" s="105"/>
      <c r="DV194" s="105"/>
      <c r="DW194" s="105"/>
      <c r="DX194" s="105"/>
      <c r="DY194" s="105"/>
      <c r="DZ194" s="105"/>
      <c r="EA194" s="105"/>
      <c r="EB194" s="105"/>
      <c r="EC194" s="105"/>
      <c r="ED194" s="105"/>
      <c r="EE194" s="105"/>
      <c r="EF194" s="105"/>
      <c r="EG194" s="105"/>
      <c r="EH194" s="105"/>
      <c r="EI194" s="105"/>
      <c r="EJ194" s="105"/>
      <c r="EK194" s="105"/>
      <c r="EL194" s="105"/>
      <c r="EM194" s="105"/>
      <c r="EN194" s="105"/>
      <c r="EO194" s="105"/>
      <c r="EP194" s="105"/>
      <c r="EQ194" s="105"/>
      <c r="ER194" s="105"/>
      <c r="ES194" s="105"/>
      <c r="ET194" s="105"/>
      <c r="EU194" s="105"/>
      <c r="EV194" s="105"/>
      <c r="EW194" s="105"/>
      <c r="EX194" s="105"/>
      <c r="EY194" s="105"/>
      <c r="EZ194" s="105"/>
      <c r="FA194" s="105"/>
      <c r="FB194" s="105"/>
      <c r="FC194" s="105"/>
      <c r="FD194" s="105"/>
      <c r="FE194" s="105"/>
      <c r="FF194" s="105"/>
      <c r="FG194" s="105"/>
      <c r="FH194" s="105"/>
      <c r="FI194" s="105"/>
      <c r="FJ194" s="105"/>
      <c r="FK194" s="105"/>
      <c r="FL194" s="105"/>
      <c r="FM194" s="105"/>
      <c r="FN194" s="105"/>
      <c r="FO194" s="105"/>
      <c r="FP194" s="105"/>
      <c r="FQ194" s="105"/>
      <c r="FR194" s="105"/>
      <c r="FS194" s="105"/>
      <c r="FT194" s="105"/>
      <c r="FU194" s="105"/>
      <c r="FV194" s="105"/>
      <c r="FW194" s="105"/>
      <c r="FX194" s="105"/>
      <c r="FY194" s="105"/>
      <c r="FZ194" s="105"/>
      <c r="GA194" s="105"/>
      <c r="GB194" s="105"/>
      <c r="GC194" s="105"/>
      <c r="GD194" s="105"/>
      <c r="GE194" s="105"/>
      <c r="GF194" s="105"/>
      <c r="GG194" s="105"/>
      <c r="GH194" s="105"/>
      <c r="GI194" s="105"/>
      <c r="GJ194" s="105"/>
      <c r="GK194" s="105"/>
      <c r="GL194" s="105"/>
      <c r="GM194" s="105"/>
      <c r="GN194" s="105"/>
      <c r="GO194" s="105"/>
      <c r="GP194" s="105"/>
      <c r="GQ194" s="105"/>
      <c r="GR194" s="105"/>
      <c r="GS194" s="105"/>
      <c r="GT194" s="105"/>
      <c r="GU194" s="105"/>
      <c r="GV194" s="105"/>
      <c r="GW194" s="105"/>
      <c r="GX194" s="105"/>
      <c r="GY194" s="105"/>
      <c r="GZ194" s="105"/>
      <c r="HA194" s="105"/>
      <c r="HB194" s="105"/>
      <c r="HC194" s="105"/>
      <c r="HD194" s="105"/>
      <c r="HE194" s="105"/>
      <c r="HF194" s="105"/>
      <c r="HG194" s="105"/>
      <c r="HH194" s="105"/>
      <c r="HI194" s="105"/>
      <c r="HJ194" s="105"/>
      <c r="HK194" s="105"/>
      <c r="HL194" s="105"/>
      <c r="HM194" s="105"/>
      <c r="HN194" s="105"/>
      <c r="HO194" s="105"/>
      <c r="HP194" s="105"/>
      <c r="HQ194" s="105"/>
      <c r="HR194" s="105"/>
      <c r="HS194" s="105"/>
      <c r="HT194" s="105"/>
      <c r="HU194" s="105"/>
      <c r="HV194" s="105"/>
      <c r="HW194" s="105"/>
      <c r="HX194" s="105"/>
      <c r="HY194" s="105"/>
      <c r="HZ194" s="105"/>
      <c r="IA194" s="105"/>
      <c r="IB194" s="105"/>
      <c r="IC194" s="105"/>
      <c r="ID194" s="105"/>
      <c r="IE194" s="105"/>
      <c r="IF194" s="105"/>
      <c r="IG194" s="105"/>
      <c r="IH194" s="105"/>
      <c r="II194" s="105"/>
      <c r="IJ194" s="105"/>
      <c r="IK194" s="105"/>
      <c r="IL194" s="105"/>
      <c r="IM194" s="105"/>
      <c r="IN194" s="105"/>
      <c r="IO194" s="105"/>
      <c r="IP194" s="105"/>
      <c r="IQ194" s="105"/>
      <c r="IR194" s="105"/>
      <c r="IS194" s="105"/>
      <c r="IT194" s="105"/>
      <c r="IU194" s="105"/>
      <c r="IV194" s="105"/>
    </row>
    <row r="195" spans="1:256" ht="15.5" x14ac:dyDescent="0.25">
      <c r="A195" s="306"/>
      <c r="B195" s="307"/>
      <c r="C195" s="308"/>
      <c r="D195" s="309"/>
      <c r="E195" s="303"/>
      <c r="F195" s="110"/>
      <c r="G195" s="303"/>
      <c r="H195" s="310"/>
      <c r="I195" s="303"/>
      <c r="J195" s="311"/>
      <c r="K195" s="306"/>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c r="BI195" s="105"/>
      <c r="BJ195" s="105"/>
      <c r="BK195" s="105"/>
      <c r="BL195" s="105"/>
      <c r="BM195" s="105"/>
      <c r="BN195" s="105"/>
      <c r="BO195" s="105"/>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5"/>
      <c r="CL195" s="105"/>
      <c r="CM195" s="105"/>
      <c r="CN195" s="105"/>
      <c r="CO195" s="105"/>
      <c r="CP195" s="105"/>
      <c r="CQ195" s="105"/>
      <c r="CR195" s="105"/>
      <c r="CS195" s="105"/>
      <c r="CT195" s="105"/>
      <c r="CU195" s="105"/>
      <c r="CV195" s="105"/>
      <c r="CW195" s="105"/>
      <c r="CX195" s="105"/>
      <c r="CY195" s="105"/>
      <c r="CZ195" s="105"/>
      <c r="DA195" s="105"/>
      <c r="DB195" s="105"/>
      <c r="DC195" s="105"/>
      <c r="DD195" s="105"/>
      <c r="DE195" s="105"/>
      <c r="DF195" s="105"/>
      <c r="DG195" s="105"/>
      <c r="DH195" s="105"/>
      <c r="DI195" s="105"/>
      <c r="DJ195" s="105"/>
      <c r="DK195" s="105"/>
      <c r="DL195" s="105"/>
      <c r="DM195" s="105"/>
      <c r="DN195" s="105"/>
      <c r="DO195" s="105"/>
      <c r="DP195" s="105"/>
      <c r="DQ195" s="105"/>
      <c r="DR195" s="105"/>
      <c r="DS195" s="105"/>
      <c r="DT195" s="105"/>
      <c r="DU195" s="105"/>
      <c r="DV195" s="105"/>
      <c r="DW195" s="105"/>
      <c r="DX195" s="105"/>
      <c r="DY195" s="105"/>
      <c r="DZ195" s="105"/>
      <c r="EA195" s="105"/>
      <c r="EB195" s="105"/>
      <c r="EC195" s="105"/>
      <c r="ED195" s="105"/>
      <c r="EE195" s="105"/>
      <c r="EF195" s="105"/>
      <c r="EG195" s="105"/>
      <c r="EH195" s="105"/>
      <c r="EI195" s="105"/>
      <c r="EJ195" s="105"/>
      <c r="EK195" s="105"/>
      <c r="EL195" s="105"/>
      <c r="EM195" s="105"/>
      <c r="EN195" s="105"/>
      <c r="EO195" s="105"/>
      <c r="EP195" s="105"/>
      <c r="EQ195" s="105"/>
      <c r="ER195" s="105"/>
      <c r="ES195" s="105"/>
      <c r="ET195" s="105"/>
      <c r="EU195" s="105"/>
      <c r="EV195" s="105"/>
      <c r="EW195" s="105"/>
      <c r="EX195" s="105"/>
      <c r="EY195" s="105"/>
      <c r="EZ195" s="105"/>
      <c r="FA195" s="105"/>
      <c r="FB195" s="105"/>
      <c r="FC195" s="105"/>
      <c r="FD195" s="105"/>
      <c r="FE195" s="105"/>
      <c r="FF195" s="105"/>
      <c r="FG195" s="105"/>
      <c r="FH195" s="105"/>
      <c r="FI195" s="105"/>
      <c r="FJ195" s="105"/>
      <c r="FK195" s="105"/>
      <c r="FL195" s="105"/>
      <c r="FM195" s="105"/>
      <c r="FN195" s="105"/>
      <c r="FO195" s="105"/>
      <c r="FP195" s="105"/>
      <c r="FQ195" s="105"/>
      <c r="FR195" s="105"/>
      <c r="FS195" s="105"/>
      <c r="FT195" s="105"/>
      <c r="FU195" s="105"/>
      <c r="FV195" s="105"/>
      <c r="FW195" s="105"/>
      <c r="FX195" s="105"/>
      <c r="FY195" s="105"/>
      <c r="FZ195" s="105"/>
      <c r="GA195" s="105"/>
      <c r="GB195" s="105"/>
      <c r="GC195" s="105"/>
      <c r="GD195" s="105"/>
      <c r="GE195" s="105"/>
      <c r="GF195" s="105"/>
      <c r="GG195" s="105"/>
      <c r="GH195" s="105"/>
      <c r="GI195" s="105"/>
      <c r="GJ195" s="105"/>
      <c r="GK195" s="105"/>
      <c r="GL195" s="105"/>
      <c r="GM195" s="105"/>
      <c r="GN195" s="105"/>
      <c r="GO195" s="105"/>
      <c r="GP195" s="105"/>
      <c r="GQ195" s="105"/>
      <c r="GR195" s="105"/>
      <c r="GS195" s="105"/>
      <c r="GT195" s="105"/>
      <c r="GU195" s="105"/>
      <c r="GV195" s="105"/>
      <c r="GW195" s="105"/>
      <c r="GX195" s="105"/>
      <c r="GY195" s="105"/>
      <c r="GZ195" s="105"/>
      <c r="HA195" s="105"/>
      <c r="HB195" s="105"/>
      <c r="HC195" s="105"/>
      <c r="HD195" s="105"/>
      <c r="HE195" s="105"/>
      <c r="HF195" s="105"/>
      <c r="HG195" s="105"/>
      <c r="HH195" s="105"/>
      <c r="HI195" s="105"/>
      <c r="HJ195" s="105"/>
      <c r="HK195" s="105"/>
      <c r="HL195" s="105"/>
      <c r="HM195" s="105"/>
      <c r="HN195" s="105"/>
      <c r="HO195" s="105"/>
      <c r="HP195" s="105"/>
      <c r="HQ195" s="105"/>
      <c r="HR195" s="105"/>
      <c r="HS195" s="105"/>
      <c r="HT195" s="105"/>
      <c r="HU195" s="105"/>
      <c r="HV195" s="105"/>
      <c r="HW195" s="105"/>
      <c r="HX195" s="105"/>
      <c r="HY195" s="105"/>
      <c r="HZ195" s="105"/>
      <c r="IA195" s="105"/>
      <c r="IB195" s="105"/>
      <c r="IC195" s="105"/>
      <c r="ID195" s="105"/>
      <c r="IE195" s="105"/>
      <c r="IF195" s="105"/>
      <c r="IG195" s="105"/>
      <c r="IH195" s="105"/>
      <c r="II195" s="105"/>
      <c r="IJ195" s="105"/>
      <c r="IK195" s="105"/>
      <c r="IL195" s="105"/>
      <c r="IM195" s="105"/>
      <c r="IN195" s="105"/>
      <c r="IO195" s="105"/>
      <c r="IP195" s="105"/>
      <c r="IQ195" s="105"/>
      <c r="IR195" s="105"/>
      <c r="IS195" s="105"/>
      <c r="IT195" s="105"/>
      <c r="IU195" s="105"/>
      <c r="IV195" s="105"/>
    </row>
    <row r="196" spans="1:256" ht="15.5" x14ac:dyDescent="0.25">
      <c r="A196" s="306"/>
      <c r="B196" s="307"/>
      <c r="C196" s="308"/>
      <c r="D196" s="309"/>
      <c r="E196" s="303"/>
      <c r="F196" s="110"/>
      <c r="G196" s="303"/>
      <c r="H196" s="310"/>
      <c r="I196" s="303"/>
      <c r="J196" s="311"/>
      <c r="K196" s="306"/>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5"/>
      <c r="CY196" s="105"/>
      <c r="CZ196" s="105"/>
      <c r="DA196" s="105"/>
      <c r="DB196" s="105"/>
      <c r="DC196" s="105"/>
      <c r="DD196" s="105"/>
      <c r="DE196" s="105"/>
      <c r="DF196" s="105"/>
      <c r="DG196" s="105"/>
      <c r="DH196" s="105"/>
      <c r="DI196" s="105"/>
      <c r="DJ196" s="105"/>
      <c r="DK196" s="105"/>
      <c r="DL196" s="105"/>
      <c r="DM196" s="105"/>
      <c r="DN196" s="105"/>
      <c r="DO196" s="105"/>
      <c r="DP196" s="105"/>
      <c r="DQ196" s="105"/>
      <c r="DR196" s="105"/>
      <c r="DS196" s="105"/>
      <c r="DT196" s="105"/>
      <c r="DU196" s="105"/>
      <c r="DV196" s="105"/>
      <c r="DW196" s="105"/>
      <c r="DX196" s="105"/>
      <c r="DY196" s="105"/>
      <c r="DZ196" s="105"/>
      <c r="EA196" s="105"/>
      <c r="EB196" s="105"/>
      <c r="EC196" s="105"/>
      <c r="ED196" s="105"/>
      <c r="EE196" s="105"/>
      <c r="EF196" s="105"/>
      <c r="EG196" s="105"/>
      <c r="EH196" s="105"/>
      <c r="EI196" s="105"/>
      <c r="EJ196" s="105"/>
      <c r="EK196" s="105"/>
      <c r="EL196" s="105"/>
      <c r="EM196" s="105"/>
      <c r="EN196" s="105"/>
      <c r="EO196" s="105"/>
      <c r="EP196" s="105"/>
      <c r="EQ196" s="105"/>
      <c r="ER196" s="105"/>
      <c r="ES196" s="105"/>
      <c r="ET196" s="105"/>
      <c r="EU196" s="105"/>
      <c r="EV196" s="105"/>
      <c r="EW196" s="105"/>
      <c r="EX196" s="105"/>
      <c r="EY196" s="105"/>
      <c r="EZ196" s="105"/>
      <c r="FA196" s="105"/>
      <c r="FB196" s="105"/>
      <c r="FC196" s="105"/>
      <c r="FD196" s="105"/>
      <c r="FE196" s="105"/>
      <c r="FF196" s="105"/>
      <c r="FG196" s="105"/>
      <c r="FH196" s="105"/>
      <c r="FI196" s="105"/>
      <c r="FJ196" s="105"/>
      <c r="FK196" s="105"/>
      <c r="FL196" s="105"/>
      <c r="FM196" s="105"/>
      <c r="FN196" s="105"/>
      <c r="FO196" s="105"/>
      <c r="FP196" s="105"/>
      <c r="FQ196" s="105"/>
      <c r="FR196" s="105"/>
      <c r="FS196" s="105"/>
      <c r="FT196" s="105"/>
      <c r="FU196" s="105"/>
      <c r="FV196" s="105"/>
      <c r="FW196" s="105"/>
      <c r="FX196" s="105"/>
      <c r="FY196" s="105"/>
      <c r="FZ196" s="105"/>
      <c r="GA196" s="105"/>
      <c r="GB196" s="105"/>
      <c r="GC196" s="105"/>
      <c r="GD196" s="105"/>
      <c r="GE196" s="105"/>
      <c r="GF196" s="105"/>
      <c r="GG196" s="105"/>
      <c r="GH196" s="105"/>
      <c r="GI196" s="105"/>
      <c r="GJ196" s="105"/>
      <c r="GK196" s="105"/>
      <c r="GL196" s="105"/>
      <c r="GM196" s="105"/>
      <c r="GN196" s="105"/>
      <c r="GO196" s="105"/>
      <c r="GP196" s="105"/>
      <c r="GQ196" s="105"/>
      <c r="GR196" s="105"/>
      <c r="GS196" s="105"/>
      <c r="GT196" s="105"/>
      <c r="GU196" s="105"/>
      <c r="GV196" s="105"/>
      <c r="GW196" s="105"/>
      <c r="GX196" s="105"/>
      <c r="GY196" s="105"/>
      <c r="GZ196" s="105"/>
      <c r="HA196" s="105"/>
      <c r="HB196" s="105"/>
      <c r="HC196" s="105"/>
      <c r="HD196" s="105"/>
      <c r="HE196" s="105"/>
      <c r="HF196" s="105"/>
      <c r="HG196" s="105"/>
      <c r="HH196" s="105"/>
      <c r="HI196" s="105"/>
      <c r="HJ196" s="105"/>
      <c r="HK196" s="105"/>
      <c r="HL196" s="105"/>
      <c r="HM196" s="105"/>
      <c r="HN196" s="105"/>
      <c r="HO196" s="105"/>
      <c r="HP196" s="105"/>
      <c r="HQ196" s="105"/>
      <c r="HR196" s="105"/>
      <c r="HS196" s="105"/>
      <c r="HT196" s="105"/>
      <c r="HU196" s="105"/>
      <c r="HV196" s="105"/>
      <c r="HW196" s="105"/>
      <c r="HX196" s="105"/>
      <c r="HY196" s="105"/>
      <c r="HZ196" s="105"/>
      <c r="IA196" s="105"/>
      <c r="IB196" s="105"/>
      <c r="IC196" s="105"/>
      <c r="ID196" s="105"/>
      <c r="IE196" s="105"/>
      <c r="IF196" s="105"/>
      <c r="IG196" s="105"/>
      <c r="IH196" s="105"/>
      <c r="II196" s="105"/>
      <c r="IJ196" s="105"/>
      <c r="IK196" s="105"/>
      <c r="IL196" s="105"/>
      <c r="IM196" s="105"/>
      <c r="IN196" s="105"/>
      <c r="IO196" s="105"/>
      <c r="IP196" s="105"/>
      <c r="IQ196" s="105"/>
      <c r="IR196" s="105"/>
      <c r="IS196" s="105"/>
      <c r="IT196" s="105"/>
      <c r="IU196" s="105"/>
      <c r="IV196" s="105"/>
    </row>
    <row r="197" spans="1:256" ht="15.5" x14ac:dyDescent="0.25">
      <c r="A197" s="306"/>
      <c r="B197" s="307"/>
      <c r="C197" s="308"/>
      <c r="D197" s="309"/>
      <c r="E197" s="303"/>
      <c r="F197" s="110"/>
      <c r="G197" s="303"/>
      <c r="H197" s="310"/>
      <c r="I197" s="303"/>
      <c r="J197" s="311"/>
      <c r="K197" s="306"/>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105"/>
      <c r="BJ197" s="105"/>
      <c r="BK197" s="105"/>
      <c r="BL197" s="105"/>
      <c r="BM197" s="105"/>
      <c r="BN197" s="105"/>
      <c r="BO197" s="105"/>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c r="CS197" s="105"/>
      <c r="CT197" s="105"/>
      <c r="CU197" s="105"/>
      <c r="CV197" s="105"/>
      <c r="CW197" s="105"/>
      <c r="CX197" s="105"/>
      <c r="CY197" s="105"/>
      <c r="CZ197" s="105"/>
      <c r="DA197" s="105"/>
      <c r="DB197" s="105"/>
      <c r="DC197" s="105"/>
      <c r="DD197" s="105"/>
      <c r="DE197" s="105"/>
      <c r="DF197" s="105"/>
      <c r="DG197" s="105"/>
      <c r="DH197" s="105"/>
      <c r="DI197" s="105"/>
      <c r="DJ197" s="105"/>
      <c r="DK197" s="105"/>
      <c r="DL197" s="105"/>
      <c r="DM197" s="105"/>
      <c r="DN197" s="105"/>
      <c r="DO197" s="105"/>
      <c r="DP197" s="105"/>
      <c r="DQ197" s="105"/>
      <c r="DR197" s="105"/>
      <c r="DS197" s="105"/>
      <c r="DT197" s="105"/>
      <c r="DU197" s="105"/>
      <c r="DV197" s="105"/>
      <c r="DW197" s="105"/>
      <c r="DX197" s="105"/>
      <c r="DY197" s="105"/>
      <c r="DZ197" s="105"/>
      <c r="EA197" s="105"/>
      <c r="EB197" s="105"/>
      <c r="EC197" s="105"/>
      <c r="ED197" s="105"/>
      <c r="EE197" s="105"/>
      <c r="EF197" s="105"/>
      <c r="EG197" s="105"/>
      <c r="EH197" s="105"/>
      <c r="EI197" s="105"/>
      <c r="EJ197" s="105"/>
      <c r="EK197" s="105"/>
      <c r="EL197" s="105"/>
      <c r="EM197" s="105"/>
      <c r="EN197" s="105"/>
      <c r="EO197" s="105"/>
      <c r="EP197" s="105"/>
      <c r="EQ197" s="105"/>
      <c r="ER197" s="105"/>
      <c r="ES197" s="105"/>
      <c r="ET197" s="105"/>
      <c r="EU197" s="105"/>
      <c r="EV197" s="105"/>
      <c r="EW197" s="105"/>
      <c r="EX197" s="105"/>
      <c r="EY197" s="105"/>
      <c r="EZ197" s="105"/>
      <c r="FA197" s="105"/>
      <c r="FB197" s="105"/>
      <c r="FC197" s="105"/>
      <c r="FD197" s="105"/>
      <c r="FE197" s="105"/>
      <c r="FF197" s="105"/>
      <c r="FG197" s="105"/>
      <c r="FH197" s="105"/>
      <c r="FI197" s="105"/>
      <c r="FJ197" s="105"/>
      <c r="FK197" s="105"/>
      <c r="FL197" s="105"/>
      <c r="FM197" s="105"/>
      <c r="FN197" s="105"/>
      <c r="FO197" s="105"/>
      <c r="FP197" s="105"/>
      <c r="FQ197" s="105"/>
      <c r="FR197" s="105"/>
      <c r="FS197" s="105"/>
      <c r="FT197" s="105"/>
      <c r="FU197" s="105"/>
      <c r="FV197" s="105"/>
      <c r="FW197" s="105"/>
      <c r="FX197" s="105"/>
      <c r="FY197" s="105"/>
      <c r="FZ197" s="105"/>
      <c r="GA197" s="105"/>
      <c r="GB197" s="105"/>
      <c r="GC197" s="105"/>
      <c r="GD197" s="105"/>
      <c r="GE197" s="105"/>
      <c r="GF197" s="105"/>
      <c r="GG197" s="105"/>
      <c r="GH197" s="105"/>
      <c r="GI197" s="105"/>
      <c r="GJ197" s="105"/>
      <c r="GK197" s="105"/>
      <c r="GL197" s="105"/>
      <c r="GM197" s="105"/>
      <c r="GN197" s="105"/>
      <c r="GO197" s="105"/>
      <c r="GP197" s="105"/>
      <c r="GQ197" s="105"/>
      <c r="GR197" s="105"/>
      <c r="GS197" s="105"/>
      <c r="GT197" s="105"/>
      <c r="GU197" s="105"/>
      <c r="GV197" s="105"/>
      <c r="GW197" s="105"/>
      <c r="GX197" s="105"/>
      <c r="GY197" s="105"/>
      <c r="GZ197" s="105"/>
      <c r="HA197" s="105"/>
      <c r="HB197" s="105"/>
      <c r="HC197" s="105"/>
      <c r="HD197" s="105"/>
      <c r="HE197" s="105"/>
      <c r="HF197" s="105"/>
      <c r="HG197" s="105"/>
      <c r="HH197" s="105"/>
      <c r="HI197" s="105"/>
      <c r="HJ197" s="105"/>
      <c r="HK197" s="105"/>
      <c r="HL197" s="105"/>
      <c r="HM197" s="105"/>
      <c r="HN197" s="105"/>
      <c r="HO197" s="105"/>
      <c r="HP197" s="105"/>
      <c r="HQ197" s="105"/>
      <c r="HR197" s="105"/>
      <c r="HS197" s="105"/>
      <c r="HT197" s="105"/>
      <c r="HU197" s="105"/>
      <c r="HV197" s="105"/>
      <c r="HW197" s="105"/>
      <c r="HX197" s="105"/>
      <c r="HY197" s="105"/>
      <c r="HZ197" s="105"/>
      <c r="IA197" s="105"/>
      <c r="IB197" s="105"/>
      <c r="IC197" s="105"/>
      <c r="ID197" s="105"/>
      <c r="IE197" s="105"/>
      <c r="IF197" s="105"/>
      <c r="IG197" s="105"/>
      <c r="IH197" s="105"/>
      <c r="II197" s="105"/>
      <c r="IJ197" s="105"/>
      <c r="IK197" s="105"/>
      <c r="IL197" s="105"/>
      <c r="IM197" s="105"/>
      <c r="IN197" s="105"/>
      <c r="IO197" s="105"/>
      <c r="IP197" s="105"/>
      <c r="IQ197" s="105"/>
      <c r="IR197" s="105"/>
      <c r="IS197" s="105"/>
      <c r="IT197" s="105"/>
      <c r="IU197" s="105"/>
      <c r="IV197" s="105"/>
    </row>
    <row r="198" spans="1:256" ht="15.5" x14ac:dyDescent="0.25">
      <c r="A198" s="306"/>
      <c r="B198" s="307"/>
      <c r="C198" s="308"/>
      <c r="D198" s="309"/>
      <c r="E198" s="303"/>
      <c r="F198" s="110"/>
      <c r="G198" s="303"/>
      <c r="H198" s="310"/>
      <c r="I198" s="303"/>
      <c r="J198" s="311"/>
      <c r="K198" s="306"/>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c r="BI198" s="105"/>
      <c r="BJ198" s="105"/>
      <c r="BK198" s="105"/>
      <c r="BL198" s="105"/>
      <c r="BM198" s="105"/>
      <c r="BN198" s="105"/>
      <c r="BO198" s="105"/>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05"/>
      <c r="CO198" s="105"/>
      <c r="CP198" s="105"/>
      <c r="CQ198" s="105"/>
      <c r="CR198" s="105"/>
      <c r="CS198" s="105"/>
      <c r="CT198" s="105"/>
      <c r="CU198" s="105"/>
      <c r="CV198" s="105"/>
      <c r="CW198" s="105"/>
      <c r="CX198" s="105"/>
      <c r="CY198" s="105"/>
      <c r="CZ198" s="105"/>
      <c r="DA198" s="105"/>
      <c r="DB198" s="105"/>
      <c r="DC198" s="105"/>
      <c r="DD198" s="105"/>
      <c r="DE198" s="105"/>
      <c r="DF198" s="105"/>
      <c r="DG198" s="105"/>
      <c r="DH198" s="105"/>
      <c r="DI198" s="105"/>
      <c r="DJ198" s="105"/>
      <c r="DK198" s="105"/>
      <c r="DL198" s="105"/>
      <c r="DM198" s="105"/>
      <c r="DN198" s="105"/>
      <c r="DO198" s="105"/>
      <c r="DP198" s="105"/>
      <c r="DQ198" s="105"/>
      <c r="DR198" s="105"/>
      <c r="DS198" s="105"/>
      <c r="DT198" s="105"/>
      <c r="DU198" s="105"/>
      <c r="DV198" s="105"/>
      <c r="DW198" s="105"/>
      <c r="DX198" s="105"/>
      <c r="DY198" s="105"/>
      <c r="DZ198" s="105"/>
      <c r="EA198" s="105"/>
      <c r="EB198" s="105"/>
      <c r="EC198" s="105"/>
      <c r="ED198" s="105"/>
      <c r="EE198" s="105"/>
      <c r="EF198" s="105"/>
      <c r="EG198" s="105"/>
      <c r="EH198" s="105"/>
      <c r="EI198" s="105"/>
      <c r="EJ198" s="105"/>
      <c r="EK198" s="105"/>
      <c r="EL198" s="105"/>
      <c r="EM198" s="105"/>
      <c r="EN198" s="105"/>
      <c r="EO198" s="105"/>
      <c r="EP198" s="105"/>
      <c r="EQ198" s="105"/>
      <c r="ER198" s="105"/>
      <c r="ES198" s="105"/>
      <c r="ET198" s="105"/>
      <c r="EU198" s="105"/>
      <c r="EV198" s="105"/>
      <c r="EW198" s="105"/>
      <c r="EX198" s="105"/>
      <c r="EY198" s="105"/>
      <c r="EZ198" s="105"/>
      <c r="FA198" s="105"/>
      <c r="FB198" s="105"/>
      <c r="FC198" s="105"/>
      <c r="FD198" s="105"/>
      <c r="FE198" s="105"/>
      <c r="FF198" s="105"/>
      <c r="FG198" s="105"/>
      <c r="FH198" s="105"/>
      <c r="FI198" s="105"/>
      <c r="FJ198" s="105"/>
      <c r="FK198" s="105"/>
      <c r="FL198" s="105"/>
      <c r="FM198" s="105"/>
      <c r="FN198" s="105"/>
      <c r="FO198" s="105"/>
      <c r="FP198" s="105"/>
      <c r="FQ198" s="105"/>
      <c r="FR198" s="105"/>
      <c r="FS198" s="105"/>
      <c r="FT198" s="105"/>
      <c r="FU198" s="105"/>
      <c r="FV198" s="105"/>
      <c r="FW198" s="105"/>
      <c r="FX198" s="105"/>
      <c r="FY198" s="105"/>
      <c r="FZ198" s="105"/>
      <c r="GA198" s="105"/>
      <c r="GB198" s="105"/>
      <c r="GC198" s="105"/>
      <c r="GD198" s="105"/>
      <c r="GE198" s="105"/>
      <c r="GF198" s="105"/>
      <c r="GG198" s="105"/>
      <c r="GH198" s="105"/>
      <c r="GI198" s="105"/>
      <c r="GJ198" s="105"/>
      <c r="GK198" s="105"/>
      <c r="GL198" s="105"/>
      <c r="GM198" s="105"/>
      <c r="GN198" s="105"/>
      <c r="GO198" s="105"/>
      <c r="GP198" s="105"/>
      <c r="GQ198" s="105"/>
      <c r="GR198" s="105"/>
      <c r="GS198" s="105"/>
      <c r="GT198" s="105"/>
      <c r="GU198" s="105"/>
      <c r="GV198" s="105"/>
      <c r="GW198" s="105"/>
      <c r="GX198" s="105"/>
      <c r="GY198" s="105"/>
      <c r="GZ198" s="105"/>
      <c r="HA198" s="105"/>
      <c r="HB198" s="105"/>
      <c r="HC198" s="105"/>
      <c r="HD198" s="105"/>
      <c r="HE198" s="105"/>
      <c r="HF198" s="105"/>
      <c r="HG198" s="105"/>
      <c r="HH198" s="105"/>
      <c r="HI198" s="105"/>
      <c r="HJ198" s="105"/>
      <c r="HK198" s="105"/>
      <c r="HL198" s="105"/>
      <c r="HM198" s="105"/>
      <c r="HN198" s="105"/>
      <c r="HO198" s="105"/>
      <c r="HP198" s="105"/>
      <c r="HQ198" s="105"/>
      <c r="HR198" s="105"/>
      <c r="HS198" s="105"/>
      <c r="HT198" s="105"/>
      <c r="HU198" s="105"/>
      <c r="HV198" s="105"/>
      <c r="HW198" s="105"/>
      <c r="HX198" s="105"/>
      <c r="HY198" s="105"/>
      <c r="HZ198" s="105"/>
      <c r="IA198" s="105"/>
      <c r="IB198" s="105"/>
      <c r="IC198" s="105"/>
      <c r="ID198" s="105"/>
      <c r="IE198" s="105"/>
      <c r="IF198" s="105"/>
      <c r="IG198" s="105"/>
      <c r="IH198" s="105"/>
      <c r="II198" s="105"/>
      <c r="IJ198" s="105"/>
      <c r="IK198" s="105"/>
      <c r="IL198" s="105"/>
      <c r="IM198" s="105"/>
      <c r="IN198" s="105"/>
      <c r="IO198" s="105"/>
      <c r="IP198" s="105"/>
      <c r="IQ198" s="105"/>
      <c r="IR198" s="105"/>
      <c r="IS198" s="105"/>
      <c r="IT198" s="105"/>
      <c r="IU198" s="105"/>
      <c r="IV198" s="105"/>
    </row>
    <row r="199" spans="1:256" ht="15.5" x14ac:dyDescent="0.25">
      <c r="A199" s="306"/>
      <c r="B199" s="307"/>
      <c r="C199" s="308"/>
      <c r="D199" s="309"/>
      <c r="E199" s="303"/>
      <c r="F199" s="110"/>
      <c r="G199" s="303"/>
      <c r="H199" s="310"/>
      <c r="I199" s="303"/>
      <c r="J199" s="311"/>
      <c r="K199" s="306"/>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c r="BI199" s="105"/>
      <c r="BJ199" s="105"/>
      <c r="BK199" s="105"/>
      <c r="BL199" s="105"/>
      <c r="BM199" s="105"/>
      <c r="BN199" s="105"/>
      <c r="BO199" s="105"/>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c r="CN199" s="105"/>
      <c r="CO199" s="105"/>
      <c r="CP199" s="105"/>
      <c r="CQ199" s="105"/>
      <c r="CR199" s="105"/>
      <c r="CS199" s="105"/>
      <c r="CT199" s="105"/>
      <c r="CU199" s="105"/>
      <c r="CV199" s="105"/>
      <c r="CW199" s="105"/>
      <c r="CX199" s="105"/>
      <c r="CY199" s="105"/>
      <c r="CZ199" s="105"/>
      <c r="DA199" s="105"/>
      <c r="DB199" s="105"/>
      <c r="DC199" s="105"/>
      <c r="DD199" s="105"/>
      <c r="DE199" s="105"/>
      <c r="DF199" s="105"/>
      <c r="DG199" s="105"/>
      <c r="DH199" s="105"/>
      <c r="DI199" s="105"/>
      <c r="DJ199" s="105"/>
      <c r="DK199" s="105"/>
      <c r="DL199" s="105"/>
      <c r="DM199" s="105"/>
      <c r="DN199" s="105"/>
      <c r="DO199" s="105"/>
      <c r="DP199" s="105"/>
      <c r="DQ199" s="105"/>
      <c r="DR199" s="105"/>
      <c r="DS199" s="105"/>
      <c r="DT199" s="105"/>
      <c r="DU199" s="105"/>
      <c r="DV199" s="105"/>
      <c r="DW199" s="105"/>
      <c r="DX199" s="105"/>
      <c r="DY199" s="105"/>
      <c r="DZ199" s="105"/>
      <c r="EA199" s="105"/>
      <c r="EB199" s="105"/>
      <c r="EC199" s="105"/>
      <c r="ED199" s="105"/>
      <c r="EE199" s="105"/>
      <c r="EF199" s="105"/>
      <c r="EG199" s="105"/>
      <c r="EH199" s="105"/>
      <c r="EI199" s="105"/>
      <c r="EJ199" s="105"/>
      <c r="EK199" s="105"/>
      <c r="EL199" s="105"/>
      <c r="EM199" s="105"/>
      <c r="EN199" s="105"/>
      <c r="EO199" s="105"/>
      <c r="EP199" s="105"/>
      <c r="EQ199" s="105"/>
      <c r="ER199" s="105"/>
      <c r="ES199" s="105"/>
      <c r="ET199" s="105"/>
      <c r="EU199" s="105"/>
      <c r="EV199" s="105"/>
      <c r="EW199" s="105"/>
      <c r="EX199" s="105"/>
      <c r="EY199" s="105"/>
      <c r="EZ199" s="105"/>
      <c r="FA199" s="105"/>
      <c r="FB199" s="105"/>
      <c r="FC199" s="105"/>
      <c r="FD199" s="105"/>
      <c r="FE199" s="105"/>
      <c r="FF199" s="105"/>
      <c r="FG199" s="105"/>
      <c r="FH199" s="105"/>
      <c r="FI199" s="105"/>
      <c r="FJ199" s="105"/>
      <c r="FK199" s="105"/>
      <c r="FL199" s="105"/>
      <c r="FM199" s="105"/>
      <c r="FN199" s="105"/>
      <c r="FO199" s="105"/>
      <c r="FP199" s="105"/>
      <c r="FQ199" s="105"/>
      <c r="FR199" s="105"/>
      <c r="FS199" s="105"/>
      <c r="FT199" s="105"/>
      <c r="FU199" s="105"/>
      <c r="FV199" s="105"/>
      <c r="FW199" s="105"/>
      <c r="FX199" s="105"/>
      <c r="FY199" s="105"/>
      <c r="FZ199" s="105"/>
      <c r="GA199" s="105"/>
      <c r="GB199" s="105"/>
      <c r="GC199" s="105"/>
      <c r="GD199" s="105"/>
      <c r="GE199" s="105"/>
      <c r="GF199" s="105"/>
      <c r="GG199" s="105"/>
      <c r="GH199" s="105"/>
      <c r="GI199" s="105"/>
      <c r="GJ199" s="105"/>
      <c r="GK199" s="105"/>
      <c r="GL199" s="105"/>
      <c r="GM199" s="105"/>
      <c r="GN199" s="105"/>
      <c r="GO199" s="105"/>
      <c r="GP199" s="105"/>
      <c r="GQ199" s="105"/>
      <c r="GR199" s="105"/>
      <c r="GS199" s="105"/>
      <c r="GT199" s="105"/>
      <c r="GU199" s="105"/>
      <c r="GV199" s="105"/>
      <c r="GW199" s="105"/>
      <c r="GX199" s="105"/>
      <c r="GY199" s="105"/>
      <c r="GZ199" s="105"/>
      <c r="HA199" s="105"/>
      <c r="HB199" s="105"/>
      <c r="HC199" s="105"/>
      <c r="HD199" s="105"/>
      <c r="HE199" s="105"/>
      <c r="HF199" s="105"/>
      <c r="HG199" s="105"/>
      <c r="HH199" s="105"/>
      <c r="HI199" s="105"/>
      <c r="HJ199" s="105"/>
      <c r="HK199" s="105"/>
      <c r="HL199" s="105"/>
      <c r="HM199" s="105"/>
      <c r="HN199" s="105"/>
      <c r="HO199" s="105"/>
      <c r="HP199" s="105"/>
      <c r="HQ199" s="105"/>
      <c r="HR199" s="105"/>
      <c r="HS199" s="105"/>
      <c r="HT199" s="105"/>
      <c r="HU199" s="105"/>
      <c r="HV199" s="105"/>
      <c r="HW199" s="105"/>
      <c r="HX199" s="105"/>
      <c r="HY199" s="105"/>
      <c r="HZ199" s="105"/>
      <c r="IA199" s="105"/>
      <c r="IB199" s="105"/>
      <c r="IC199" s="105"/>
      <c r="ID199" s="105"/>
      <c r="IE199" s="105"/>
      <c r="IF199" s="105"/>
      <c r="IG199" s="105"/>
      <c r="IH199" s="105"/>
      <c r="II199" s="105"/>
      <c r="IJ199" s="105"/>
      <c r="IK199" s="105"/>
      <c r="IL199" s="105"/>
      <c r="IM199" s="105"/>
      <c r="IN199" s="105"/>
      <c r="IO199" s="105"/>
      <c r="IP199" s="105"/>
      <c r="IQ199" s="105"/>
      <c r="IR199" s="105"/>
      <c r="IS199" s="105"/>
      <c r="IT199" s="105"/>
      <c r="IU199" s="105"/>
      <c r="IV199" s="105"/>
    </row>
    <row r="200" spans="1:256" ht="15.5" x14ac:dyDescent="0.25">
      <c r="A200" s="306"/>
      <c r="B200" s="307"/>
      <c r="C200" s="308"/>
      <c r="D200" s="309"/>
      <c r="E200" s="303"/>
      <c r="F200" s="110"/>
      <c r="G200" s="303"/>
      <c r="H200" s="310"/>
      <c r="I200" s="303"/>
      <c r="J200" s="311"/>
      <c r="K200" s="306"/>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5"/>
      <c r="BJ200" s="105"/>
      <c r="BK200" s="105"/>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c r="CS200" s="105"/>
      <c r="CT200" s="105"/>
      <c r="CU200" s="105"/>
      <c r="CV200" s="105"/>
      <c r="CW200" s="105"/>
      <c r="CX200" s="105"/>
      <c r="CY200" s="105"/>
      <c r="CZ200" s="105"/>
      <c r="DA200" s="105"/>
      <c r="DB200" s="105"/>
      <c r="DC200" s="105"/>
      <c r="DD200" s="105"/>
      <c r="DE200" s="105"/>
      <c r="DF200" s="105"/>
      <c r="DG200" s="105"/>
      <c r="DH200" s="105"/>
      <c r="DI200" s="105"/>
      <c r="DJ200" s="105"/>
      <c r="DK200" s="105"/>
      <c r="DL200" s="105"/>
      <c r="DM200" s="105"/>
      <c r="DN200" s="105"/>
      <c r="DO200" s="105"/>
      <c r="DP200" s="105"/>
      <c r="DQ200" s="105"/>
      <c r="DR200" s="105"/>
      <c r="DS200" s="105"/>
      <c r="DT200" s="105"/>
      <c r="DU200" s="105"/>
      <c r="DV200" s="105"/>
      <c r="DW200" s="105"/>
      <c r="DX200" s="105"/>
      <c r="DY200" s="105"/>
      <c r="DZ200" s="105"/>
      <c r="EA200" s="105"/>
      <c r="EB200" s="105"/>
      <c r="EC200" s="105"/>
      <c r="ED200" s="105"/>
      <c r="EE200" s="105"/>
      <c r="EF200" s="105"/>
      <c r="EG200" s="105"/>
      <c r="EH200" s="105"/>
      <c r="EI200" s="105"/>
      <c r="EJ200" s="105"/>
      <c r="EK200" s="105"/>
      <c r="EL200" s="105"/>
      <c r="EM200" s="105"/>
      <c r="EN200" s="105"/>
      <c r="EO200" s="105"/>
      <c r="EP200" s="105"/>
      <c r="EQ200" s="105"/>
      <c r="ER200" s="105"/>
      <c r="ES200" s="105"/>
      <c r="ET200" s="105"/>
      <c r="EU200" s="105"/>
      <c r="EV200" s="105"/>
      <c r="EW200" s="105"/>
      <c r="EX200" s="105"/>
      <c r="EY200" s="105"/>
      <c r="EZ200" s="105"/>
      <c r="FA200" s="105"/>
      <c r="FB200" s="105"/>
      <c r="FC200" s="105"/>
      <c r="FD200" s="105"/>
      <c r="FE200" s="105"/>
      <c r="FF200" s="105"/>
      <c r="FG200" s="105"/>
      <c r="FH200" s="105"/>
      <c r="FI200" s="105"/>
      <c r="FJ200" s="105"/>
      <c r="FK200" s="105"/>
      <c r="FL200" s="105"/>
      <c r="FM200" s="105"/>
      <c r="FN200" s="105"/>
      <c r="FO200" s="105"/>
      <c r="FP200" s="105"/>
      <c r="FQ200" s="105"/>
      <c r="FR200" s="105"/>
      <c r="FS200" s="105"/>
      <c r="FT200" s="105"/>
      <c r="FU200" s="105"/>
      <c r="FV200" s="105"/>
      <c r="FW200" s="105"/>
      <c r="FX200" s="105"/>
      <c r="FY200" s="105"/>
      <c r="FZ200" s="105"/>
      <c r="GA200" s="105"/>
      <c r="GB200" s="105"/>
      <c r="GC200" s="105"/>
      <c r="GD200" s="105"/>
      <c r="GE200" s="105"/>
      <c r="GF200" s="105"/>
      <c r="GG200" s="105"/>
      <c r="GH200" s="105"/>
      <c r="GI200" s="105"/>
      <c r="GJ200" s="105"/>
      <c r="GK200" s="105"/>
      <c r="GL200" s="105"/>
      <c r="GM200" s="105"/>
      <c r="GN200" s="105"/>
      <c r="GO200" s="105"/>
      <c r="GP200" s="105"/>
      <c r="GQ200" s="105"/>
      <c r="GR200" s="105"/>
      <c r="GS200" s="105"/>
      <c r="GT200" s="105"/>
      <c r="GU200" s="105"/>
      <c r="GV200" s="105"/>
      <c r="GW200" s="105"/>
      <c r="GX200" s="105"/>
      <c r="GY200" s="105"/>
      <c r="GZ200" s="105"/>
      <c r="HA200" s="105"/>
      <c r="HB200" s="105"/>
      <c r="HC200" s="105"/>
      <c r="HD200" s="105"/>
      <c r="HE200" s="105"/>
      <c r="HF200" s="105"/>
      <c r="HG200" s="105"/>
      <c r="HH200" s="105"/>
      <c r="HI200" s="105"/>
      <c r="HJ200" s="105"/>
      <c r="HK200" s="105"/>
      <c r="HL200" s="105"/>
      <c r="HM200" s="105"/>
      <c r="HN200" s="105"/>
      <c r="HO200" s="105"/>
      <c r="HP200" s="105"/>
      <c r="HQ200" s="105"/>
      <c r="HR200" s="105"/>
      <c r="HS200" s="105"/>
      <c r="HT200" s="105"/>
      <c r="HU200" s="105"/>
      <c r="HV200" s="105"/>
      <c r="HW200" s="105"/>
      <c r="HX200" s="105"/>
      <c r="HY200" s="105"/>
      <c r="HZ200" s="105"/>
      <c r="IA200" s="105"/>
      <c r="IB200" s="105"/>
      <c r="IC200" s="105"/>
      <c r="ID200" s="105"/>
      <c r="IE200" s="105"/>
      <c r="IF200" s="105"/>
      <c r="IG200" s="105"/>
      <c r="IH200" s="105"/>
      <c r="II200" s="105"/>
      <c r="IJ200" s="105"/>
      <c r="IK200" s="105"/>
      <c r="IL200" s="105"/>
      <c r="IM200" s="105"/>
      <c r="IN200" s="105"/>
      <c r="IO200" s="105"/>
      <c r="IP200" s="105"/>
      <c r="IQ200" s="105"/>
      <c r="IR200" s="105"/>
      <c r="IS200" s="105"/>
      <c r="IT200" s="105"/>
      <c r="IU200" s="105"/>
      <c r="IV200" s="105"/>
    </row>
    <row r="201" spans="1:256" ht="15.5" x14ac:dyDescent="0.25">
      <c r="A201" s="306"/>
      <c r="B201" s="307"/>
      <c r="C201" s="308"/>
      <c r="D201" s="309"/>
      <c r="E201" s="303"/>
      <c r="F201" s="110"/>
      <c r="G201" s="303"/>
      <c r="H201" s="310"/>
      <c r="I201" s="303"/>
      <c r="J201" s="311"/>
      <c r="K201" s="306"/>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5"/>
      <c r="BB201" s="105"/>
      <c r="BC201" s="105"/>
      <c r="BD201" s="105"/>
      <c r="BE201" s="105"/>
      <c r="BF201" s="105"/>
      <c r="BG201" s="105"/>
      <c r="BH201" s="105"/>
      <c r="BI201" s="105"/>
      <c r="BJ201" s="105"/>
      <c r="BK201" s="105"/>
      <c r="BL201" s="105"/>
      <c r="BM201" s="105"/>
      <c r="BN201" s="105"/>
      <c r="BO201" s="105"/>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c r="CN201" s="105"/>
      <c r="CO201" s="105"/>
      <c r="CP201" s="105"/>
      <c r="CQ201" s="105"/>
      <c r="CR201" s="105"/>
      <c r="CS201" s="105"/>
      <c r="CT201" s="105"/>
      <c r="CU201" s="105"/>
      <c r="CV201" s="105"/>
      <c r="CW201" s="105"/>
      <c r="CX201" s="105"/>
      <c r="CY201" s="105"/>
      <c r="CZ201" s="105"/>
      <c r="DA201" s="105"/>
      <c r="DB201" s="105"/>
      <c r="DC201" s="105"/>
      <c r="DD201" s="105"/>
      <c r="DE201" s="105"/>
      <c r="DF201" s="105"/>
      <c r="DG201" s="105"/>
      <c r="DH201" s="105"/>
      <c r="DI201" s="105"/>
      <c r="DJ201" s="105"/>
      <c r="DK201" s="105"/>
      <c r="DL201" s="105"/>
      <c r="DM201" s="105"/>
      <c r="DN201" s="105"/>
      <c r="DO201" s="105"/>
      <c r="DP201" s="105"/>
      <c r="DQ201" s="105"/>
      <c r="DR201" s="105"/>
      <c r="DS201" s="105"/>
      <c r="DT201" s="105"/>
      <c r="DU201" s="105"/>
      <c r="DV201" s="105"/>
      <c r="DW201" s="105"/>
      <c r="DX201" s="105"/>
      <c r="DY201" s="105"/>
      <c r="DZ201" s="105"/>
      <c r="EA201" s="105"/>
      <c r="EB201" s="105"/>
      <c r="EC201" s="105"/>
      <c r="ED201" s="105"/>
      <c r="EE201" s="105"/>
      <c r="EF201" s="105"/>
      <c r="EG201" s="105"/>
      <c r="EH201" s="105"/>
      <c r="EI201" s="105"/>
      <c r="EJ201" s="105"/>
      <c r="EK201" s="105"/>
      <c r="EL201" s="105"/>
      <c r="EM201" s="105"/>
      <c r="EN201" s="105"/>
      <c r="EO201" s="105"/>
      <c r="EP201" s="105"/>
      <c r="EQ201" s="105"/>
      <c r="ER201" s="105"/>
      <c r="ES201" s="105"/>
      <c r="ET201" s="105"/>
      <c r="EU201" s="105"/>
      <c r="EV201" s="105"/>
      <c r="EW201" s="105"/>
      <c r="EX201" s="105"/>
      <c r="EY201" s="105"/>
      <c r="EZ201" s="105"/>
      <c r="FA201" s="105"/>
      <c r="FB201" s="105"/>
      <c r="FC201" s="105"/>
      <c r="FD201" s="105"/>
      <c r="FE201" s="105"/>
      <c r="FF201" s="105"/>
      <c r="FG201" s="105"/>
      <c r="FH201" s="105"/>
      <c r="FI201" s="105"/>
      <c r="FJ201" s="105"/>
      <c r="FK201" s="105"/>
      <c r="FL201" s="105"/>
      <c r="FM201" s="105"/>
      <c r="FN201" s="105"/>
      <c r="FO201" s="105"/>
      <c r="FP201" s="105"/>
      <c r="FQ201" s="105"/>
      <c r="FR201" s="105"/>
      <c r="FS201" s="105"/>
      <c r="FT201" s="105"/>
      <c r="FU201" s="105"/>
      <c r="FV201" s="105"/>
      <c r="FW201" s="105"/>
      <c r="FX201" s="105"/>
      <c r="FY201" s="105"/>
      <c r="FZ201" s="105"/>
      <c r="GA201" s="105"/>
      <c r="GB201" s="105"/>
      <c r="GC201" s="105"/>
      <c r="GD201" s="105"/>
      <c r="GE201" s="105"/>
      <c r="GF201" s="105"/>
      <c r="GG201" s="105"/>
      <c r="GH201" s="105"/>
      <c r="GI201" s="105"/>
      <c r="GJ201" s="105"/>
      <c r="GK201" s="105"/>
      <c r="GL201" s="105"/>
      <c r="GM201" s="105"/>
      <c r="GN201" s="105"/>
      <c r="GO201" s="105"/>
      <c r="GP201" s="105"/>
      <c r="GQ201" s="105"/>
      <c r="GR201" s="105"/>
      <c r="GS201" s="105"/>
      <c r="GT201" s="105"/>
      <c r="GU201" s="105"/>
      <c r="GV201" s="105"/>
      <c r="GW201" s="105"/>
      <c r="GX201" s="105"/>
      <c r="GY201" s="105"/>
      <c r="GZ201" s="105"/>
      <c r="HA201" s="105"/>
      <c r="HB201" s="105"/>
      <c r="HC201" s="105"/>
      <c r="HD201" s="105"/>
      <c r="HE201" s="105"/>
      <c r="HF201" s="105"/>
      <c r="HG201" s="105"/>
      <c r="HH201" s="105"/>
      <c r="HI201" s="105"/>
      <c r="HJ201" s="105"/>
      <c r="HK201" s="105"/>
      <c r="HL201" s="105"/>
      <c r="HM201" s="105"/>
      <c r="HN201" s="105"/>
      <c r="HO201" s="105"/>
      <c r="HP201" s="105"/>
      <c r="HQ201" s="105"/>
      <c r="HR201" s="105"/>
      <c r="HS201" s="105"/>
      <c r="HT201" s="105"/>
      <c r="HU201" s="105"/>
      <c r="HV201" s="105"/>
      <c r="HW201" s="105"/>
      <c r="HX201" s="105"/>
      <c r="HY201" s="105"/>
      <c r="HZ201" s="105"/>
      <c r="IA201" s="105"/>
      <c r="IB201" s="105"/>
      <c r="IC201" s="105"/>
      <c r="ID201" s="105"/>
      <c r="IE201" s="105"/>
      <c r="IF201" s="105"/>
      <c r="IG201" s="105"/>
      <c r="IH201" s="105"/>
      <c r="II201" s="105"/>
      <c r="IJ201" s="105"/>
      <c r="IK201" s="105"/>
      <c r="IL201" s="105"/>
      <c r="IM201" s="105"/>
      <c r="IN201" s="105"/>
      <c r="IO201" s="105"/>
      <c r="IP201" s="105"/>
      <c r="IQ201" s="105"/>
      <c r="IR201" s="105"/>
      <c r="IS201" s="105"/>
      <c r="IT201" s="105"/>
      <c r="IU201" s="105"/>
      <c r="IV201" s="105"/>
    </row>
    <row r="202" spans="1:256" ht="15.5" x14ac:dyDescent="0.25">
      <c r="A202" s="306"/>
      <c r="B202" s="307"/>
      <c r="C202" s="308"/>
      <c r="D202" s="309"/>
      <c r="E202" s="303"/>
      <c r="F202" s="110"/>
      <c r="G202" s="303"/>
      <c r="H202" s="310"/>
      <c r="I202" s="303"/>
      <c r="J202" s="311"/>
      <c r="K202" s="306"/>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c r="BI202" s="105"/>
      <c r="BJ202" s="105"/>
      <c r="BK202" s="105"/>
      <c r="BL202" s="105"/>
      <c r="BM202" s="105"/>
      <c r="BN202" s="105"/>
      <c r="BO202" s="105"/>
      <c r="BP202" s="105"/>
      <c r="BQ202" s="105"/>
      <c r="BR202" s="105"/>
      <c r="BS202" s="105"/>
      <c r="BT202" s="105"/>
      <c r="BU202" s="105"/>
      <c r="BV202" s="105"/>
      <c r="BW202" s="105"/>
      <c r="BX202" s="105"/>
      <c r="BY202" s="105"/>
      <c r="BZ202" s="105"/>
      <c r="CA202" s="105"/>
      <c r="CB202" s="105"/>
      <c r="CC202" s="105"/>
      <c r="CD202" s="105"/>
      <c r="CE202" s="105"/>
      <c r="CF202" s="105"/>
      <c r="CG202" s="105"/>
      <c r="CH202" s="105"/>
      <c r="CI202" s="105"/>
      <c r="CJ202" s="105"/>
      <c r="CK202" s="105"/>
      <c r="CL202" s="105"/>
      <c r="CM202" s="105"/>
      <c r="CN202" s="105"/>
      <c r="CO202" s="105"/>
      <c r="CP202" s="105"/>
      <c r="CQ202" s="105"/>
      <c r="CR202" s="105"/>
      <c r="CS202" s="105"/>
      <c r="CT202" s="105"/>
      <c r="CU202" s="105"/>
      <c r="CV202" s="105"/>
      <c r="CW202" s="105"/>
      <c r="CX202" s="105"/>
      <c r="CY202" s="105"/>
      <c r="CZ202" s="105"/>
      <c r="DA202" s="105"/>
      <c r="DB202" s="105"/>
      <c r="DC202" s="105"/>
      <c r="DD202" s="105"/>
      <c r="DE202" s="105"/>
      <c r="DF202" s="105"/>
      <c r="DG202" s="105"/>
      <c r="DH202" s="105"/>
      <c r="DI202" s="105"/>
      <c r="DJ202" s="105"/>
      <c r="DK202" s="105"/>
      <c r="DL202" s="105"/>
      <c r="DM202" s="105"/>
      <c r="DN202" s="105"/>
      <c r="DO202" s="105"/>
      <c r="DP202" s="105"/>
      <c r="DQ202" s="105"/>
      <c r="DR202" s="105"/>
      <c r="DS202" s="105"/>
      <c r="DT202" s="105"/>
      <c r="DU202" s="105"/>
      <c r="DV202" s="105"/>
      <c r="DW202" s="105"/>
      <c r="DX202" s="105"/>
      <c r="DY202" s="105"/>
      <c r="DZ202" s="105"/>
      <c r="EA202" s="105"/>
      <c r="EB202" s="105"/>
      <c r="EC202" s="105"/>
      <c r="ED202" s="105"/>
      <c r="EE202" s="105"/>
      <c r="EF202" s="105"/>
      <c r="EG202" s="105"/>
      <c r="EH202" s="105"/>
      <c r="EI202" s="105"/>
      <c r="EJ202" s="105"/>
      <c r="EK202" s="105"/>
      <c r="EL202" s="105"/>
      <c r="EM202" s="105"/>
      <c r="EN202" s="105"/>
      <c r="EO202" s="105"/>
      <c r="EP202" s="105"/>
      <c r="EQ202" s="105"/>
      <c r="ER202" s="105"/>
      <c r="ES202" s="105"/>
      <c r="ET202" s="105"/>
      <c r="EU202" s="105"/>
      <c r="EV202" s="105"/>
      <c r="EW202" s="105"/>
      <c r="EX202" s="105"/>
      <c r="EY202" s="105"/>
      <c r="EZ202" s="105"/>
      <c r="FA202" s="105"/>
      <c r="FB202" s="105"/>
      <c r="FC202" s="105"/>
      <c r="FD202" s="105"/>
      <c r="FE202" s="105"/>
      <c r="FF202" s="105"/>
      <c r="FG202" s="105"/>
      <c r="FH202" s="105"/>
      <c r="FI202" s="105"/>
      <c r="FJ202" s="105"/>
      <c r="FK202" s="105"/>
      <c r="FL202" s="105"/>
      <c r="FM202" s="105"/>
      <c r="FN202" s="105"/>
      <c r="FO202" s="105"/>
      <c r="FP202" s="105"/>
      <c r="FQ202" s="105"/>
      <c r="FR202" s="105"/>
      <c r="FS202" s="105"/>
      <c r="FT202" s="105"/>
      <c r="FU202" s="105"/>
      <c r="FV202" s="105"/>
      <c r="FW202" s="105"/>
      <c r="FX202" s="105"/>
      <c r="FY202" s="105"/>
      <c r="FZ202" s="105"/>
      <c r="GA202" s="105"/>
      <c r="GB202" s="105"/>
      <c r="GC202" s="105"/>
      <c r="GD202" s="105"/>
      <c r="GE202" s="105"/>
      <c r="GF202" s="105"/>
      <c r="GG202" s="105"/>
      <c r="GH202" s="105"/>
      <c r="GI202" s="105"/>
      <c r="GJ202" s="105"/>
      <c r="GK202" s="105"/>
      <c r="GL202" s="105"/>
      <c r="GM202" s="105"/>
      <c r="GN202" s="105"/>
      <c r="GO202" s="105"/>
      <c r="GP202" s="105"/>
      <c r="GQ202" s="105"/>
      <c r="GR202" s="105"/>
      <c r="GS202" s="105"/>
      <c r="GT202" s="105"/>
      <c r="GU202" s="105"/>
      <c r="GV202" s="105"/>
      <c r="GW202" s="105"/>
      <c r="GX202" s="105"/>
      <c r="GY202" s="105"/>
      <c r="GZ202" s="105"/>
      <c r="HA202" s="105"/>
      <c r="HB202" s="105"/>
      <c r="HC202" s="105"/>
      <c r="HD202" s="105"/>
      <c r="HE202" s="105"/>
      <c r="HF202" s="105"/>
      <c r="HG202" s="105"/>
      <c r="HH202" s="105"/>
      <c r="HI202" s="105"/>
      <c r="HJ202" s="105"/>
      <c r="HK202" s="105"/>
      <c r="HL202" s="105"/>
      <c r="HM202" s="105"/>
      <c r="HN202" s="105"/>
      <c r="HO202" s="105"/>
      <c r="HP202" s="105"/>
      <c r="HQ202" s="105"/>
      <c r="HR202" s="105"/>
      <c r="HS202" s="105"/>
      <c r="HT202" s="105"/>
      <c r="HU202" s="105"/>
      <c r="HV202" s="105"/>
      <c r="HW202" s="105"/>
      <c r="HX202" s="105"/>
      <c r="HY202" s="105"/>
      <c r="HZ202" s="105"/>
      <c r="IA202" s="105"/>
      <c r="IB202" s="105"/>
      <c r="IC202" s="105"/>
      <c r="ID202" s="105"/>
      <c r="IE202" s="105"/>
      <c r="IF202" s="105"/>
      <c r="IG202" s="105"/>
      <c r="IH202" s="105"/>
      <c r="II202" s="105"/>
      <c r="IJ202" s="105"/>
      <c r="IK202" s="105"/>
      <c r="IL202" s="105"/>
      <c r="IM202" s="105"/>
      <c r="IN202" s="105"/>
      <c r="IO202" s="105"/>
      <c r="IP202" s="105"/>
      <c r="IQ202" s="105"/>
      <c r="IR202" s="105"/>
      <c r="IS202" s="105"/>
      <c r="IT202" s="105"/>
      <c r="IU202" s="105"/>
      <c r="IV202" s="105"/>
    </row>
    <row r="203" spans="1:256" ht="15.5" x14ac:dyDescent="0.25">
      <c r="A203" s="306"/>
      <c r="B203" s="307"/>
      <c r="C203" s="308"/>
      <c r="D203" s="309"/>
      <c r="E203" s="303"/>
      <c r="F203" s="110"/>
      <c r="G203" s="303"/>
      <c r="H203" s="310"/>
      <c r="I203" s="303"/>
      <c r="J203" s="311"/>
      <c r="K203" s="306"/>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c r="BI203" s="105"/>
      <c r="BJ203" s="105"/>
      <c r="BK203" s="105"/>
      <c r="BL203" s="105"/>
      <c r="BM203" s="105"/>
      <c r="BN203" s="105"/>
      <c r="BO203" s="105"/>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c r="DH203" s="105"/>
      <c r="DI203" s="105"/>
      <c r="DJ203" s="105"/>
      <c r="DK203" s="105"/>
      <c r="DL203" s="105"/>
      <c r="DM203" s="105"/>
      <c r="DN203" s="105"/>
      <c r="DO203" s="105"/>
      <c r="DP203" s="105"/>
      <c r="DQ203" s="105"/>
      <c r="DR203" s="105"/>
      <c r="DS203" s="105"/>
      <c r="DT203" s="105"/>
      <c r="DU203" s="105"/>
      <c r="DV203" s="105"/>
      <c r="DW203" s="105"/>
      <c r="DX203" s="105"/>
      <c r="DY203" s="105"/>
      <c r="DZ203" s="105"/>
      <c r="EA203" s="105"/>
      <c r="EB203" s="105"/>
      <c r="EC203" s="105"/>
      <c r="ED203" s="105"/>
      <c r="EE203" s="105"/>
      <c r="EF203" s="105"/>
      <c r="EG203" s="105"/>
      <c r="EH203" s="105"/>
      <c r="EI203" s="105"/>
      <c r="EJ203" s="105"/>
      <c r="EK203" s="105"/>
      <c r="EL203" s="105"/>
      <c r="EM203" s="105"/>
      <c r="EN203" s="105"/>
      <c r="EO203" s="105"/>
      <c r="EP203" s="105"/>
      <c r="EQ203" s="105"/>
      <c r="ER203" s="105"/>
      <c r="ES203" s="105"/>
      <c r="ET203" s="105"/>
      <c r="EU203" s="105"/>
      <c r="EV203" s="105"/>
      <c r="EW203" s="105"/>
      <c r="EX203" s="105"/>
      <c r="EY203" s="105"/>
      <c r="EZ203" s="105"/>
      <c r="FA203" s="105"/>
      <c r="FB203" s="105"/>
      <c r="FC203" s="105"/>
      <c r="FD203" s="105"/>
      <c r="FE203" s="105"/>
      <c r="FF203" s="105"/>
      <c r="FG203" s="105"/>
      <c r="FH203" s="105"/>
      <c r="FI203" s="105"/>
      <c r="FJ203" s="105"/>
      <c r="FK203" s="105"/>
      <c r="FL203" s="105"/>
      <c r="FM203" s="105"/>
      <c r="FN203" s="105"/>
      <c r="FO203" s="105"/>
      <c r="FP203" s="105"/>
      <c r="FQ203" s="105"/>
      <c r="FR203" s="105"/>
      <c r="FS203" s="105"/>
      <c r="FT203" s="105"/>
      <c r="FU203" s="105"/>
      <c r="FV203" s="105"/>
      <c r="FW203" s="105"/>
      <c r="FX203" s="105"/>
      <c r="FY203" s="105"/>
      <c r="FZ203" s="105"/>
      <c r="GA203" s="105"/>
      <c r="GB203" s="105"/>
      <c r="GC203" s="105"/>
      <c r="GD203" s="105"/>
      <c r="GE203" s="105"/>
      <c r="GF203" s="105"/>
      <c r="GG203" s="105"/>
      <c r="GH203" s="105"/>
      <c r="GI203" s="105"/>
      <c r="GJ203" s="105"/>
      <c r="GK203" s="105"/>
      <c r="GL203" s="105"/>
      <c r="GM203" s="105"/>
      <c r="GN203" s="105"/>
      <c r="GO203" s="105"/>
      <c r="GP203" s="105"/>
      <c r="GQ203" s="105"/>
      <c r="GR203" s="105"/>
      <c r="GS203" s="105"/>
      <c r="GT203" s="105"/>
      <c r="GU203" s="105"/>
      <c r="GV203" s="105"/>
      <c r="GW203" s="105"/>
      <c r="GX203" s="105"/>
      <c r="GY203" s="105"/>
      <c r="GZ203" s="105"/>
      <c r="HA203" s="105"/>
      <c r="HB203" s="105"/>
      <c r="HC203" s="105"/>
      <c r="HD203" s="105"/>
      <c r="HE203" s="105"/>
      <c r="HF203" s="105"/>
      <c r="HG203" s="105"/>
      <c r="HH203" s="105"/>
      <c r="HI203" s="105"/>
      <c r="HJ203" s="105"/>
      <c r="HK203" s="105"/>
      <c r="HL203" s="105"/>
      <c r="HM203" s="105"/>
      <c r="HN203" s="105"/>
      <c r="HO203" s="105"/>
      <c r="HP203" s="105"/>
      <c r="HQ203" s="105"/>
      <c r="HR203" s="105"/>
      <c r="HS203" s="105"/>
      <c r="HT203" s="105"/>
      <c r="HU203" s="105"/>
      <c r="HV203" s="105"/>
      <c r="HW203" s="105"/>
      <c r="HX203" s="105"/>
      <c r="HY203" s="105"/>
      <c r="HZ203" s="105"/>
      <c r="IA203" s="105"/>
      <c r="IB203" s="105"/>
      <c r="IC203" s="105"/>
      <c r="ID203" s="105"/>
      <c r="IE203" s="105"/>
      <c r="IF203" s="105"/>
      <c r="IG203" s="105"/>
      <c r="IH203" s="105"/>
      <c r="II203" s="105"/>
      <c r="IJ203" s="105"/>
      <c r="IK203" s="105"/>
      <c r="IL203" s="105"/>
      <c r="IM203" s="105"/>
      <c r="IN203" s="105"/>
      <c r="IO203" s="105"/>
      <c r="IP203" s="105"/>
      <c r="IQ203" s="105"/>
      <c r="IR203" s="105"/>
      <c r="IS203" s="105"/>
      <c r="IT203" s="105"/>
      <c r="IU203" s="105"/>
      <c r="IV203" s="105"/>
    </row>
    <row r="204" spans="1:256" ht="15.5" x14ac:dyDescent="0.25">
      <c r="A204" s="306"/>
      <c r="B204" s="307"/>
      <c r="C204" s="308"/>
      <c r="D204" s="309"/>
      <c r="E204" s="303"/>
      <c r="F204" s="110"/>
      <c r="G204" s="303"/>
      <c r="H204" s="310"/>
      <c r="I204" s="303"/>
      <c r="J204" s="311"/>
      <c r="K204" s="306"/>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c r="BI204" s="105"/>
      <c r="BJ204" s="105"/>
      <c r="BK204" s="105"/>
      <c r="BL204" s="105"/>
      <c r="BM204" s="105"/>
      <c r="BN204" s="105"/>
      <c r="BO204" s="105"/>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c r="CR204" s="105"/>
      <c r="CS204" s="105"/>
      <c r="CT204" s="105"/>
      <c r="CU204" s="105"/>
      <c r="CV204" s="105"/>
      <c r="CW204" s="105"/>
      <c r="CX204" s="105"/>
      <c r="CY204" s="105"/>
      <c r="CZ204" s="105"/>
      <c r="DA204" s="105"/>
      <c r="DB204" s="105"/>
      <c r="DC204" s="105"/>
      <c r="DD204" s="105"/>
      <c r="DE204" s="105"/>
      <c r="DF204" s="105"/>
      <c r="DG204" s="105"/>
      <c r="DH204" s="105"/>
      <c r="DI204" s="105"/>
      <c r="DJ204" s="105"/>
      <c r="DK204" s="105"/>
      <c r="DL204" s="105"/>
      <c r="DM204" s="105"/>
      <c r="DN204" s="105"/>
      <c r="DO204" s="105"/>
      <c r="DP204" s="105"/>
      <c r="DQ204" s="105"/>
      <c r="DR204" s="105"/>
      <c r="DS204" s="105"/>
      <c r="DT204" s="105"/>
      <c r="DU204" s="105"/>
      <c r="DV204" s="105"/>
      <c r="DW204" s="105"/>
      <c r="DX204" s="105"/>
      <c r="DY204" s="105"/>
      <c r="DZ204" s="105"/>
      <c r="EA204" s="105"/>
      <c r="EB204" s="105"/>
      <c r="EC204" s="105"/>
      <c r="ED204" s="105"/>
      <c r="EE204" s="105"/>
      <c r="EF204" s="105"/>
      <c r="EG204" s="105"/>
      <c r="EH204" s="105"/>
      <c r="EI204" s="105"/>
      <c r="EJ204" s="105"/>
      <c r="EK204" s="105"/>
      <c r="EL204" s="105"/>
      <c r="EM204" s="105"/>
      <c r="EN204" s="105"/>
      <c r="EO204" s="105"/>
      <c r="EP204" s="105"/>
      <c r="EQ204" s="105"/>
      <c r="ER204" s="105"/>
      <c r="ES204" s="105"/>
      <c r="ET204" s="105"/>
      <c r="EU204" s="105"/>
      <c r="EV204" s="105"/>
      <c r="EW204" s="105"/>
      <c r="EX204" s="105"/>
      <c r="EY204" s="105"/>
      <c r="EZ204" s="105"/>
      <c r="FA204" s="105"/>
      <c r="FB204" s="105"/>
      <c r="FC204" s="105"/>
      <c r="FD204" s="105"/>
      <c r="FE204" s="105"/>
      <c r="FF204" s="105"/>
      <c r="FG204" s="105"/>
      <c r="FH204" s="105"/>
      <c r="FI204" s="105"/>
      <c r="FJ204" s="105"/>
      <c r="FK204" s="105"/>
      <c r="FL204" s="105"/>
      <c r="FM204" s="105"/>
      <c r="FN204" s="105"/>
      <c r="FO204" s="105"/>
      <c r="FP204" s="105"/>
      <c r="FQ204" s="105"/>
      <c r="FR204" s="105"/>
      <c r="FS204" s="105"/>
      <c r="FT204" s="105"/>
      <c r="FU204" s="105"/>
      <c r="FV204" s="105"/>
      <c r="FW204" s="105"/>
      <c r="FX204" s="105"/>
      <c r="FY204" s="105"/>
      <c r="FZ204" s="105"/>
      <c r="GA204" s="105"/>
      <c r="GB204" s="105"/>
      <c r="GC204" s="105"/>
      <c r="GD204" s="105"/>
      <c r="GE204" s="105"/>
      <c r="GF204" s="105"/>
      <c r="GG204" s="105"/>
      <c r="GH204" s="105"/>
      <c r="GI204" s="105"/>
      <c r="GJ204" s="105"/>
      <c r="GK204" s="105"/>
      <c r="GL204" s="105"/>
      <c r="GM204" s="105"/>
      <c r="GN204" s="105"/>
      <c r="GO204" s="105"/>
      <c r="GP204" s="105"/>
      <c r="GQ204" s="105"/>
      <c r="GR204" s="105"/>
      <c r="GS204" s="105"/>
      <c r="GT204" s="105"/>
      <c r="GU204" s="105"/>
      <c r="GV204" s="105"/>
      <c r="GW204" s="105"/>
      <c r="GX204" s="105"/>
      <c r="GY204" s="105"/>
      <c r="GZ204" s="105"/>
      <c r="HA204" s="105"/>
      <c r="HB204" s="105"/>
      <c r="HC204" s="105"/>
      <c r="HD204" s="105"/>
      <c r="HE204" s="105"/>
      <c r="HF204" s="105"/>
      <c r="HG204" s="105"/>
      <c r="HH204" s="105"/>
      <c r="HI204" s="105"/>
      <c r="HJ204" s="105"/>
      <c r="HK204" s="105"/>
      <c r="HL204" s="105"/>
      <c r="HM204" s="105"/>
      <c r="HN204" s="105"/>
      <c r="HO204" s="105"/>
      <c r="HP204" s="105"/>
      <c r="HQ204" s="105"/>
      <c r="HR204" s="105"/>
      <c r="HS204" s="105"/>
      <c r="HT204" s="105"/>
      <c r="HU204" s="105"/>
      <c r="HV204" s="105"/>
      <c r="HW204" s="105"/>
      <c r="HX204" s="105"/>
      <c r="HY204" s="105"/>
      <c r="HZ204" s="105"/>
      <c r="IA204" s="105"/>
      <c r="IB204" s="105"/>
      <c r="IC204" s="105"/>
      <c r="ID204" s="105"/>
      <c r="IE204" s="105"/>
      <c r="IF204" s="105"/>
      <c r="IG204" s="105"/>
      <c r="IH204" s="105"/>
      <c r="II204" s="105"/>
      <c r="IJ204" s="105"/>
      <c r="IK204" s="105"/>
      <c r="IL204" s="105"/>
      <c r="IM204" s="105"/>
      <c r="IN204" s="105"/>
      <c r="IO204" s="105"/>
      <c r="IP204" s="105"/>
      <c r="IQ204" s="105"/>
      <c r="IR204" s="105"/>
      <c r="IS204" s="105"/>
      <c r="IT204" s="105"/>
      <c r="IU204" s="105"/>
      <c r="IV204" s="105"/>
    </row>
    <row r="205" spans="1:256" ht="15.5" x14ac:dyDescent="0.25">
      <c r="A205" s="306"/>
      <c r="B205" s="307"/>
      <c r="C205" s="308"/>
      <c r="D205" s="309"/>
      <c r="E205" s="303"/>
      <c r="F205" s="110"/>
      <c r="G205" s="303"/>
      <c r="H205" s="310"/>
      <c r="I205" s="303"/>
      <c r="J205" s="311"/>
      <c r="K205" s="306"/>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c r="BI205" s="105"/>
      <c r="BJ205" s="105"/>
      <c r="BK205" s="105"/>
      <c r="BL205" s="105"/>
      <c r="BM205" s="105"/>
      <c r="BN205" s="105"/>
      <c r="BO205" s="105"/>
      <c r="BP205" s="105"/>
      <c r="BQ205" s="105"/>
      <c r="BR205" s="105"/>
      <c r="BS205" s="105"/>
      <c r="BT205" s="105"/>
      <c r="BU205" s="105"/>
      <c r="BV205" s="105"/>
      <c r="BW205" s="105"/>
      <c r="BX205" s="105"/>
      <c r="BY205" s="105"/>
      <c r="BZ205" s="105"/>
      <c r="CA205" s="105"/>
      <c r="CB205" s="105"/>
      <c r="CC205" s="105"/>
      <c r="CD205" s="105"/>
      <c r="CE205" s="105"/>
      <c r="CF205" s="105"/>
      <c r="CG205" s="105"/>
      <c r="CH205" s="105"/>
      <c r="CI205" s="105"/>
      <c r="CJ205" s="105"/>
      <c r="CK205" s="105"/>
      <c r="CL205" s="105"/>
      <c r="CM205" s="105"/>
      <c r="CN205" s="105"/>
      <c r="CO205" s="105"/>
      <c r="CP205" s="105"/>
      <c r="CQ205" s="105"/>
      <c r="CR205" s="105"/>
      <c r="CS205" s="105"/>
      <c r="CT205" s="105"/>
      <c r="CU205" s="105"/>
      <c r="CV205" s="105"/>
      <c r="CW205" s="105"/>
      <c r="CX205" s="105"/>
      <c r="CY205" s="105"/>
      <c r="CZ205" s="105"/>
      <c r="DA205" s="105"/>
      <c r="DB205" s="105"/>
      <c r="DC205" s="105"/>
      <c r="DD205" s="105"/>
      <c r="DE205" s="105"/>
      <c r="DF205" s="105"/>
      <c r="DG205" s="105"/>
      <c r="DH205" s="105"/>
      <c r="DI205" s="105"/>
      <c r="DJ205" s="105"/>
      <c r="DK205" s="105"/>
      <c r="DL205" s="105"/>
      <c r="DM205" s="105"/>
      <c r="DN205" s="105"/>
      <c r="DO205" s="105"/>
      <c r="DP205" s="105"/>
      <c r="DQ205" s="105"/>
      <c r="DR205" s="105"/>
      <c r="DS205" s="105"/>
      <c r="DT205" s="105"/>
      <c r="DU205" s="105"/>
      <c r="DV205" s="105"/>
      <c r="DW205" s="105"/>
      <c r="DX205" s="105"/>
      <c r="DY205" s="105"/>
      <c r="DZ205" s="105"/>
      <c r="EA205" s="105"/>
      <c r="EB205" s="105"/>
      <c r="EC205" s="105"/>
      <c r="ED205" s="105"/>
      <c r="EE205" s="105"/>
      <c r="EF205" s="105"/>
      <c r="EG205" s="105"/>
      <c r="EH205" s="105"/>
      <c r="EI205" s="105"/>
      <c r="EJ205" s="105"/>
      <c r="EK205" s="105"/>
      <c r="EL205" s="105"/>
      <c r="EM205" s="105"/>
      <c r="EN205" s="105"/>
      <c r="EO205" s="105"/>
      <c r="EP205" s="105"/>
      <c r="EQ205" s="105"/>
      <c r="ER205" s="105"/>
      <c r="ES205" s="105"/>
      <c r="ET205" s="105"/>
      <c r="EU205" s="105"/>
      <c r="EV205" s="105"/>
      <c r="EW205" s="105"/>
      <c r="EX205" s="105"/>
      <c r="EY205" s="105"/>
      <c r="EZ205" s="105"/>
      <c r="FA205" s="105"/>
      <c r="FB205" s="105"/>
      <c r="FC205" s="105"/>
      <c r="FD205" s="105"/>
      <c r="FE205" s="105"/>
      <c r="FF205" s="105"/>
      <c r="FG205" s="105"/>
      <c r="FH205" s="105"/>
      <c r="FI205" s="105"/>
      <c r="FJ205" s="105"/>
      <c r="FK205" s="105"/>
      <c r="FL205" s="105"/>
      <c r="FM205" s="105"/>
      <c r="FN205" s="105"/>
      <c r="FO205" s="105"/>
      <c r="FP205" s="105"/>
      <c r="FQ205" s="105"/>
      <c r="FR205" s="105"/>
      <c r="FS205" s="105"/>
      <c r="FT205" s="105"/>
      <c r="FU205" s="105"/>
      <c r="FV205" s="105"/>
      <c r="FW205" s="105"/>
      <c r="FX205" s="105"/>
      <c r="FY205" s="105"/>
      <c r="FZ205" s="105"/>
      <c r="GA205" s="105"/>
      <c r="GB205" s="105"/>
      <c r="GC205" s="105"/>
      <c r="GD205" s="105"/>
      <c r="GE205" s="105"/>
      <c r="GF205" s="105"/>
      <c r="GG205" s="105"/>
      <c r="GH205" s="105"/>
      <c r="GI205" s="105"/>
      <c r="GJ205" s="105"/>
      <c r="GK205" s="105"/>
      <c r="GL205" s="105"/>
      <c r="GM205" s="105"/>
      <c r="GN205" s="105"/>
      <c r="GO205" s="105"/>
      <c r="GP205" s="105"/>
      <c r="GQ205" s="105"/>
      <c r="GR205" s="105"/>
      <c r="GS205" s="105"/>
      <c r="GT205" s="105"/>
      <c r="GU205" s="105"/>
      <c r="GV205" s="105"/>
      <c r="GW205" s="105"/>
      <c r="GX205" s="105"/>
      <c r="GY205" s="105"/>
      <c r="GZ205" s="105"/>
      <c r="HA205" s="105"/>
      <c r="HB205" s="105"/>
      <c r="HC205" s="105"/>
      <c r="HD205" s="105"/>
      <c r="HE205" s="105"/>
      <c r="HF205" s="105"/>
      <c r="HG205" s="105"/>
      <c r="HH205" s="105"/>
      <c r="HI205" s="105"/>
      <c r="HJ205" s="105"/>
      <c r="HK205" s="105"/>
      <c r="HL205" s="105"/>
      <c r="HM205" s="105"/>
      <c r="HN205" s="105"/>
      <c r="HO205" s="105"/>
      <c r="HP205" s="105"/>
      <c r="HQ205" s="105"/>
      <c r="HR205" s="105"/>
      <c r="HS205" s="105"/>
      <c r="HT205" s="105"/>
      <c r="HU205" s="105"/>
      <c r="HV205" s="105"/>
      <c r="HW205" s="105"/>
      <c r="HX205" s="105"/>
      <c r="HY205" s="105"/>
      <c r="HZ205" s="105"/>
      <c r="IA205" s="105"/>
      <c r="IB205" s="105"/>
      <c r="IC205" s="105"/>
      <c r="ID205" s="105"/>
      <c r="IE205" s="105"/>
      <c r="IF205" s="105"/>
      <c r="IG205" s="105"/>
      <c r="IH205" s="105"/>
      <c r="II205" s="105"/>
      <c r="IJ205" s="105"/>
      <c r="IK205" s="105"/>
      <c r="IL205" s="105"/>
      <c r="IM205" s="105"/>
      <c r="IN205" s="105"/>
      <c r="IO205" s="105"/>
      <c r="IP205" s="105"/>
      <c r="IQ205" s="105"/>
      <c r="IR205" s="105"/>
      <c r="IS205" s="105"/>
      <c r="IT205" s="105"/>
      <c r="IU205" s="105"/>
      <c r="IV205" s="105"/>
    </row>
    <row r="206" spans="1:256" ht="15.5" x14ac:dyDescent="0.25">
      <c r="A206" s="306"/>
      <c r="B206" s="307"/>
      <c r="C206" s="308"/>
      <c r="D206" s="309"/>
      <c r="E206" s="303"/>
      <c r="F206" s="110"/>
      <c r="G206" s="303"/>
      <c r="H206" s="310"/>
      <c r="I206" s="303"/>
      <c r="J206" s="311"/>
      <c r="K206" s="306"/>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c r="BI206" s="105"/>
      <c r="BJ206" s="105"/>
      <c r="BK206" s="105"/>
      <c r="BL206" s="105"/>
      <c r="BM206" s="105"/>
      <c r="BN206" s="105"/>
      <c r="BO206" s="105"/>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5"/>
      <c r="CL206" s="105"/>
      <c r="CM206" s="105"/>
      <c r="CN206" s="105"/>
      <c r="CO206" s="105"/>
      <c r="CP206" s="105"/>
      <c r="CQ206" s="105"/>
      <c r="CR206" s="105"/>
      <c r="CS206" s="105"/>
      <c r="CT206" s="105"/>
      <c r="CU206" s="105"/>
      <c r="CV206" s="105"/>
      <c r="CW206" s="105"/>
      <c r="CX206" s="105"/>
      <c r="CY206" s="105"/>
      <c r="CZ206" s="105"/>
      <c r="DA206" s="105"/>
      <c r="DB206" s="105"/>
      <c r="DC206" s="105"/>
      <c r="DD206" s="105"/>
      <c r="DE206" s="105"/>
      <c r="DF206" s="105"/>
      <c r="DG206" s="105"/>
      <c r="DH206" s="105"/>
      <c r="DI206" s="105"/>
      <c r="DJ206" s="105"/>
      <c r="DK206" s="105"/>
      <c r="DL206" s="105"/>
      <c r="DM206" s="105"/>
      <c r="DN206" s="105"/>
      <c r="DO206" s="105"/>
      <c r="DP206" s="105"/>
      <c r="DQ206" s="105"/>
      <c r="DR206" s="105"/>
      <c r="DS206" s="105"/>
      <c r="DT206" s="105"/>
      <c r="DU206" s="105"/>
      <c r="DV206" s="105"/>
      <c r="DW206" s="105"/>
      <c r="DX206" s="105"/>
      <c r="DY206" s="105"/>
      <c r="DZ206" s="105"/>
      <c r="EA206" s="105"/>
      <c r="EB206" s="105"/>
      <c r="EC206" s="105"/>
      <c r="ED206" s="105"/>
      <c r="EE206" s="105"/>
      <c r="EF206" s="105"/>
      <c r="EG206" s="105"/>
      <c r="EH206" s="105"/>
      <c r="EI206" s="105"/>
      <c r="EJ206" s="105"/>
      <c r="EK206" s="105"/>
      <c r="EL206" s="105"/>
      <c r="EM206" s="105"/>
      <c r="EN206" s="105"/>
      <c r="EO206" s="105"/>
      <c r="EP206" s="105"/>
      <c r="EQ206" s="105"/>
      <c r="ER206" s="105"/>
      <c r="ES206" s="105"/>
      <c r="ET206" s="105"/>
      <c r="EU206" s="105"/>
      <c r="EV206" s="105"/>
      <c r="EW206" s="105"/>
      <c r="EX206" s="105"/>
      <c r="EY206" s="105"/>
      <c r="EZ206" s="105"/>
      <c r="FA206" s="105"/>
      <c r="FB206" s="105"/>
      <c r="FC206" s="105"/>
      <c r="FD206" s="105"/>
      <c r="FE206" s="105"/>
      <c r="FF206" s="105"/>
      <c r="FG206" s="105"/>
      <c r="FH206" s="105"/>
      <c r="FI206" s="105"/>
      <c r="FJ206" s="105"/>
      <c r="FK206" s="105"/>
      <c r="FL206" s="105"/>
      <c r="FM206" s="105"/>
      <c r="FN206" s="105"/>
      <c r="FO206" s="105"/>
      <c r="FP206" s="105"/>
      <c r="FQ206" s="105"/>
      <c r="FR206" s="105"/>
      <c r="FS206" s="105"/>
      <c r="FT206" s="105"/>
      <c r="FU206" s="105"/>
      <c r="FV206" s="105"/>
      <c r="FW206" s="105"/>
      <c r="FX206" s="105"/>
      <c r="FY206" s="105"/>
      <c r="FZ206" s="105"/>
      <c r="GA206" s="105"/>
      <c r="GB206" s="105"/>
      <c r="GC206" s="105"/>
      <c r="GD206" s="105"/>
      <c r="GE206" s="105"/>
      <c r="GF206" s="105"/>
      <c r="GG206" s="105"/>
      <c r="GH206" s="105"/>
      <c r="GI206" s="105"/>
      <c r="GJ206" s="105"/>
      <c r="GK206" s="105"/>
      <c r="GL206" s="105"/>
      <c r="GM206" s="105"/>
      <c r="GN206" s="105"/>
      <c r="GO206" s="105"/>
      <c r="GP206" s="105"/>
      <c r="GQ206" s="105"/>
      <c r="GR206" s="105"/>
      <c r="GS206" s="105"/>
      <c r="GT206" s="105"/>
      <c r="GU206" s="105"/>
      <c r="GV206" s="105"/>
      <c r="GW206" s="105"/>
      <c r="GX206" s="105"/>
      <c r="GY206" s="105"/>
      <c r="GZ206" s="105"/>
      <c r="HA206" s="105"/>
      <c r="HB206" s="105"/>
      <c r="HC206" s="105"/>
      <c r="HD206" s="105"/>
      <c r="HE206" s="105"/>
      <c r="HF206" s="105"/>
      <c r="HG206" s="105"/>
      <c r="HH206" s="105"/>
      <c r="HI206" s="105"/>
      <c r="HJ206" s="105"/>
      <c r="HK206" s="105"/>
      <c r="HL206" s="105"/>
      <c r="HM206" s="105"/>
      <c r="HN206" s="105"/>
      <c r="HO206" s="105"/>
      <c r="HP206" s="105"/>
      <c r="HQ206" s="105"/>
      <c r="HR206" s="105"/>
      <c r="HS206" s="105"/>
      <c r="HT206" s="105"/>
      <c r="HU206" s="105"/>
      <c r="HV206" s="105"/>
      <c r="HW206" s="105"/>
      <c r="HX206" s="105"/>
      <c r="HY206" s="105"/>
      <c r="HZ206" s="105"/>
      <c r="IA206" s="105"/>
      <c r="IB206" s="105"/>
      <c r="IC206" s="105"/>
      <c r="ID206" s="105"/>
      <c r="IE206" s="105"/>
      <c r="IF206" s="105"/>
      <c r="IG206" s="105"/>
      <c r="IH206" s="105"/>
      <c r="II206" s="105"/>
      <c r="IJ206" s="105"/>
      <c r="IK206" s="105"/>
      <c r="IL206" s="105"/>
      <c r="IM206" s="105"/>
      <c r="IN206" s="105"/>
      <c r="IO206" s="105"/>
      <c r="IP206" s="105"/>
      <c r="IQ206" s="105"/>
      <c r="IR206" s="105"/>
      <c r="IS206" s="105"/>
      <c r="IT206" s="105"/>
      <c r="IU206" s="105"/>
      <c r="IV206" s="105"/>
    </row>
    <row r="207" spans="1:256" ht="15.5" x14ac:dyDescent="0.25">
      <c r="A207" s="306"/>
      <c r="B207" s="307"/>
      <c r="C207" s="308"/>
      <c r="D207" s="309"/>
      <c r="E207" s="303"/>
      <c r="F207" s="110"/>
      <c r="G207" s="303"/>
      <c r="H207" s="310"/>
      <c r="I207" s="303"/>
      <c r="J207" s="311"/>
      <c r="K207" s="306"/>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105"/>
      <c r="BS207" s="105"/>
      <c r="BT207" s="105"/>
      <c r="BU207" s="105"/>
      <c r="BV207" s="105"/>
      <c r="BW207" s="105"/>
      <c r="BX207" s="105"/>
      <c r="BY207" s="105"/>
      <c r="BZ207" s="105"/>
      <c r="CA207" s="105"/>
      <c r="CB207" s="105"/>
      <c r="CC207" s="105"/>
      <c r="CD207" s="105"/>
      <c r="CE207" s="105"/>
      <c r="CF207" s="105"/>
      <c r="CG207" s="105"/>
      <c r="CH207" s="105"/>
      <c r="CI207" s="105"/>
      <c r="CJ207" s="105"/>
      <c r="CK207" s="105"/>
      <c r="CL207" s="105"/>
      <c r="CM207" s="105"/>
      <c r="CN207" s="105"/>
      <c r="CO207" s="105"/>
      <c r="CP207" s="105"/>
      <c r="CQ207" s="105"/>
      <c r="CR207" s="105"/>
      <c r="CS207" s="105"/>
      <c r="CT207" s="105"/>
      <c r="CU207" s="105"/>
      <c r="CV207" s="105"/>
      <c r="CW207" s="105"/>
      <c r="CX207" s="105"/>
      <c r="CY207" s="105"/>
      <c r="CZ207" s="105"/>
      <c r="DA207" s="105"/>
      <c r="DB207" s="105"/>
      <c r="DC207" s="105"/>
      <c r="DD207" s="105"/>
      <c r="DE207" s="105"/>
      <c r="DF207" s="105"/>
      <c r="DG207" s="105"/>
      <c r="DH207" s="105"/>
      <c r="DI207" s="105"/>
      <c r="DJ207" s="105"/>
      <c r="DK207" s="105"/>
      <c r="DL207" s="105"/>
      <c r="DM207" s="105"/>
      <c r="DN207" s="105"/>
      <c r="DO207" s="105"/>
      <c r="DP207" s="105"/>
      <c r="DQ207" s="105"/>
      <c r="DR207" s="105"/>
      <c r="DS207" s="105"/>
      <c r="DT207" s="105"/>
      <c r="DU207" s="105"/>
      <c r="DV207" s="105"/>
      <c r="DW207" s="105"/>
      <c r="DX207" s="105"/>
      <c r="DY207" s="105"/>
      <c r="DZ207" s="105"/>
      <c r="EA207" s="105"/>
      <c r="EB207" s="105"/>
      <c r="EC207" s="105"/>
      <c r="ED207" s="105"/>
      <c r="EE207" s="105"/>
      <c r="EF207" s="105"/>
      <c r="EG207" s="105"/>
      <c r="EH207" s="105"/>
      <c r="EI207" s="105"/>
      <c r="EJ207" s="105"/>
      <c r="EK207" s="105"/>
      <c r="EL207" s="105"/>
      <c r="EM207" s="105"/>
      <c r="EN207" s="105"/>
      <c r="EO207" s="105"/>
      <c r="EP207" s="105"/>
      <c r="EQ207" s="105"/>
      <c r="ER207" s="105"/>
      <c r="ES207" s="105"/>
      <c r="ET207" s="105"/>
      <c r="EU207" s="105"/>
      <c r="EV207" s="105"/>
      <c r="EW207" s="105"/>
      <c r="EX207" s="105"/>
      <c r="EY207" s="105"/>
      <c r="EZ207" s="105"/>
      <c r="FA207" s="105"/>
      <c r="FB207" s="105"/>
      <c r="FC207" s="105"/>
      <c r="FD207" s="105"/>
      <c r="FE207" s="105"/>
      <c r="FF207" s="105"/>
      <c r="FG207" s="105"/>
      <c r="FH207" s="105"/>
      <c r="FI207" s="105"/>
      <c r="FJ207" s="105"/>
      <c r="FK207" s="105"/>
      <c r="FL207" s="105"/>
      <c r="FM207" s="105"/>
      <c r="FN207" s="105"/>
      <c r="FO207" s="105"/>
      <c r="FP207" s="105"/>
      <c r="FQ207" s="105"/>
      <c r="FR207" s="105"/>
      <c r="FS207" s="105"/>
      <c r="FT207" s="105"/>
      <c r="FU207" s="105"/>
      <c r="FV207" s="105"/>
      <c r="FW207" s="105"/>
      <c r="FX207" s="105"/>
      <c r="FY207" s="105"/>
      <c r="FZ207" s="105"/>
      <c r="GA207" s="105"/>
      <c r="GB207" s="105"/>
      <c r="GC207" s="105"/>
      <c r="GD207" s="105"/>
      <c r="GE207" s="105"/>
      <c r="GF207" s="105"/>
      <c r="GG207" s="105"/>
      <c r="GH207" s="105"/>
      <c r="GI207" s="105"/>
      <c r="GJ207" s="105"/>
      <c r="GK207" s="105"/>
      <c r="GL207" s="105"/>
      <c r="GM207" s="105"/>
      <c r="GN207" s="105"/>
      <c r="GO207" s="105"/>
      <c r="GP207" s="105"/>
      <c r="GQ207" s="105"/>
      <c r="GR207" s="105"/>
      <c r="GS207" s="105"/>
      <c r="GT207" s="105"/>
      <c r="GU207" s="105"/>
      <c r="GV207" s="105"/>
      <c r="GW207" s="105"/>
      <c r="GX207" s="105"/>
      <c r="GY207" s="105"/>
      <c r="GZ207" s="105"/>
      <c r="HA207" s="105"/>
      <c r="HB207" s="105"/>
      <c r="HC207" s="105"/>
      <c r="HD207" s="105"/>
      <c r="HE207" s="105"/>
      <c r="HF207" s="105"/>
      <c r="HG207" s="105"/>
      <c r="HH207" s="105"/>
      <c r="HI207" s="105"/>
      <c r="HJ207" s="105"/>
      <c r="HK207" s="105"/>
      <c r="HL207" s="105"/>
      <c r="HM207" s="105"/>
      <c r="HN207" s="105"/>
      <c r="HO207" s="105"/>
      <c r="HP207" s="105"/>
      <c r="HQ207" s="105"/>
      <c r="HR207" s="105"/>
      <c r="HS207" s="105"/>
      <c r="HT207" s="105"/>
      <c r="HU207" s="105"/>
      <c r="HV207" s="105"/>
      <c r="HW207" s="105"/>
      <c r="HX207" s="105"/>
      <c r="HY207" s="105"/>
      <c r="HZ207" s="105"/>
      <c r="IA207" s="105"/>
      <c r="IB207" s="105"/>
      <c r="IC207" s="105"/>
      <c r="ID207" s="105"/>
      <c r="IE207" s="105"/>
      <c r="IF207" s="105"/>
      <c r="IG207" s="105"/>
      <c r="IH207" s="105"/>
      <c r="II207" s="105"/>
      <c r="IJ207" s="105"/>
      <c r="IK207" s="105"/>
      <c r="IL207" s="105"/>
      <c r="IM207" s="105"/>
      <c r="IN207" s="105"/>
      <c r="IO207" s="105"/>
      <c r="IP207" s="105"/>
      <c r="IQ207" s="105"/>
      <c r="IR207" s="105"/>
      <c r="IS207" s="105"/>
      <c r="IT207" s="105"/>
      <c r="IU207" s="105"/>
      <c r="IV207" s="105"/>
    </row>
    <row r="208" spans="1:256" ht="15.5" x14ac:dyDescent="0.25">
      <c r="A208" s="306"/>
      <c r="B208" s="307"/>
      <c r="C208" s="308"/>
      <c r="D208" s="309"/>
      <c r="E208" s="303"/>
      <c r="F208" s="110"/>
      <c r="G208" s="303"/>
      <c r="H208" s="310"/>
      <c r="I208" s="303"/>
      <c r="J208" s="311"/>
      <c r="K208" s="306"/>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c r="CS208" s="105"/>
      <c r="CT208" s="105"/>
      <c r="CU208" s="105"/>
      <c r="CV208" s="105"/>
      <c r="CW208" s="105"/>
      <c r="CX208" s="105"/>
      <c r="CY208" s="105"/>
      <c r="CZ208" s="105"/>
      <c r="DA208" s="105"/>
      <c r="DB208" s="105"/>
      <c r="DC208" s="105"/>
      <c r="DD208" s="105"/>
      <c r="DE208" s="105"/>
      <c r="DF208" s="105"/>
      <c r="DG208" s="105"/>
      <c r="DH208" s="105"/>
      <c r="DI208" s="105"/>
      <c r="DJ208" s="105"/>
      <c r="DK208" s="105"/>
      <c r="DL208" s="105"/>
      <c r="DM208" s="105"/>
      <c r="DN208" s="105"/>
      <c r="DO208" s="105"/>
      <c r="DP208" s="105"/>
      <c r="DQ208" s="105"/>
      <c r="DR208" s="105"/>
      <c r="DS208" s="105"/>
      <c r="DT208" s="105"/>
      <c r="DU208" s="105"/>
      <c r="DV208" s="105"/>
      <c r="DW208" s="105"/>
      <c r="DX208" s="105"/>
      <c r="DY208" s="105"/>
      <c r="DZ208" s="105"/>
      <c r="EA208" s="105"/>
      <c r="EB208" s="105"/>
      <c r="EC208" s="105"/>
      <c r="ED208" s="105"/>
      <c r="EE208" s="105"/>
      <c r="EF208" s="105"/>
      <c r="EG208" s="105"/>
      <c r="EH208" s="105"/>
      <c r="EI208" s="105"/>
      <c r="EJ208" s="105"/>
      <c r="EK208" s="105"/>
      <c r="EL208" s="105"/>
      <c r="EM208" s="105"/>
      <c r="EN208" s="105"/>
      <c r="EO208" s="105"/>
      <c r="EP208" s="105"/>
      <c r="EQ208" s="105"/>
      <c r="ER208" s="105"/>
      <c r="ES208" s="105"/>
      <c r="ET208" s="105"/>
      <c r="EU208" s="105"/>
      <c r="EV208" s="105"/>
      <c r="EW208" s="105"/>
      <c r="EX208" s="105"/>
      <c r="EY208" s="105"/>
      <c r="EZ208" s="105"/>
      <c r="FA208" s="105"/>
      <c r="FB208" s="105"/>
      <c r="FC208" s="105"/>
      <c r="FD208" s="105"/>
      <c r="FE208" s="105"/>
      <c r="FF208" s="105"/>
      <c r="FG208" s="105"/>
      <c r="FH208" s="105"/>
      <c r="FI208" s="105"/>
      <c r="FJ208" s="105"/>
      <c r="FK208" s="105"/>
      <c r="FL208" s="105"/>
      <c r="FM208" s="105"/>
      <c r="FN208" s="105"/>
      <c r="FO208" s="105"/>
      <c r="FP208" s="105"/>
      <c r="FQ208" s="105"/>
      <c r="FR208" s="105"/>
      <c r="FS208" s="105"/>
      <c r="FT208" s="105"/>
      <c r="FU208" s="105"/>
      <c r="FV208" s="105"/>
      <c r="FW208" s="105"/>
      <c r="FX208" s="105"/>
      <c r="FY208" s="105"/>
      <c r="FZ208" s="105"/>
      <c r="GA208" s="105"/>
      <c r="GB208" s="105"/>
      <c r="GC208" s="105"/>
      <c r="GD208" s="105"/>
      <c r="GE208" s="105"/>
      <c r="GF208" s="105"/>
      <c r="GG208" s="105"/>
      <c r="GH208" s="105"/>
      <c r="GI208" s="105"/>
      <c r="GJ208" s="105"/>
      <c r="GK208" s="105"/>
      <c r="GL208" s="105"/>
      <c r="GM208" s="105"/>
      <c r="GN208" s="105"/>
      <c r="GO208" s="105"/>
      <c r="GP208" s="105"/>
      <c r="GQ208" s="105"/>
      <c r="GR208" s="105"/>
      <c r="GS208" s="105"/>
      <c r="GT208" s="105"/>
      <c r="GU208" s="105"/>
      <c r="GV208" s="105"/>
      <c r="GW208" s="105"/>
      <c r="GX208" s="105"/>
      <c r="GY208" s="105"/>
      <c r="GZ208" s="105"/>
      <c r="HA208" s="105"/>
      <c r="HB208" s="105"/>
      <c r="HC208" s="105"/>
      <c r="HD208" s="105"/>
      <c r="HE208" s="105"/>
      <c r="HF208" s="105"/>
      <c r="HG208" s="105"/>
      <c r="HH208" s="105"/>
      <c r="HI208" s="105"/>
      <c r="HJ208" s="105"/>
      <c r="HK208" s="105"/>
      <c r="HL208" s="105"/>
      <c r="HM208" s="105"/>
      <c r="HN208" s="105"/>
      <c r="HO208" s="105"/>
      <c r="HP208" s="105"/>
      <c r="HQ208" s="105"/>
      <c r="HR208" s="105"/>
      <c r="HS208" s="105"/>
      <c r="HT208" s="105"/>
      <c r="HU208" s="105"/>
      <c r="HV208" s="105"/>
      <c r="HW208" s="105"/>
      <c r="HX208" s="105"/>
      <c r="HY208" s="105"/>
      <c r="HZ208" s="105"/>
      <c r="IA208" s="105"/>
      <c r="IB208" s="105"/>
      <c r="IC208" s="105"/>
      <c r="ID208" s="105"/>
      <c r="IE208" s="105"/>
      <c r="IF208" s="105"/>
      <c r="IG208" s="105"/>
      <c r="IH208" s="105"/>
      <c r="II208" s="105"/>
      <c r="IJ208" s="105"/>
      <c r="IK208" s="105"/>
      <c r="IL208" s="105"/>
      <c r="IM208" s="105"/>
      <c r="IN208" s="105"/>
      <c r="IO208" s="105"/>
      <c r="IP208" s="105"/>
      <c r="IQ208" s="105"/>
      <c r="IR208" s="105"/>
      <c r="IS208" s="105"/>
      <c r="IT208" s="105"/>
      <c r="IU208" s="105"/>
      <c r="IV208" s="105"/>
    </row>
    <row r="209" spans="1:256" ht="15.5" x14ac:dyDescent="0.25">
      <c r="A209" s="306"/>
      <c r="B209" s="307"/>
      <c r="C209" s="308"/>
      <c r="D209" s="309"/>
      <c r="E209" s="303"/>
      <c r="F209" s="110"/>
      <c r="G209" s="303"/>
      <c r="H209" s="310"/>
      <c r="I209" s="303"/>
      <c r="J209" s="311"/>
      <c r="K209" s="306"/>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c r="BI209" s="105"/>
      <c r="BJ209" s="105"/>
      <c r="BK209" s="105"/>
      <c r="BL209" s="105"/>
      <c r="BM209" s="105"/>
      <c r="BN209" s="105"/>
      <c r="BO209" s="105"/>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5"/>
      <c r="CL209" s="105"/>
      <c r="CM209" s="105"/>
      <c r="CN209" s="105"/>
      <c r="CO209" s="105"/>
      <c r="CP209" s="105"/>
      <c r="CQ209" s="105"/>
      <c r="CR209" s="105"/>
      <c r="CS209" s="105"/>
      <c r="CT209" s="105"/>
      <c r="CU209" s="105"/>
      <c r="CV209" s="105"/>
      <c r="CW209" s="105"/>
      <c r="CX209" s="105"/>
      <c r="CY209" s="105"/>
      <c r="CZ209" s="105"/>
      <c r="DA209" s="105"/>
      <c r="DB209" s="105"/>
      <c r="DC209" s="105"/>
      <c r="DD209" s="105"/>
      <c r="DE209" s="105"/>
      <c r="DF209" s="105"/>
      <c r="DG209" s="105"/>
      <c r="DH209" s="105"/>
      <c r="DI209" s="105"/>
      <c r="DJ209" s="105"/>
      <c r="DK209" s="105"/>
      <c r="DL209" s="105"/>
      <c r="DM209" s="105"/>
      <c r="DN209" s="105"/>
      <c r="DO209" s="105"/>
      <c r="DP209" s="105"/>
      <c r="DQ209" s="105"/>
      <c r="DR209" s="105"/>
      <c r="DS209" s="105"/>
      <c r="DT209" s="105"/>
      <c r="DU209" s="105"/>
      <c r="DV209" s="105"/>
      <c r="DW209" s="105"/>
      <c r="DX209" s="105"/>
      <c r="DY209" s="105"/>
      <c r="DZ209" s="105"/>
      <c r="EA209" s="105"/>
      <c r="EB209" s="105"/>
      <c r="EC209" s="105"/>
      <c r="ED209" s="105"/>
      <c r="EE209" s="105"/>
      <c r="EF209" s="105"/>
      <c r="EG209" s="105"/>
      <c r="EH209" s="105"/>
      <c r="EI209" s="105"/>
      <c r="EJ209" s="105"/>
      <c r="EK209" s="105"/>
      <c r="EL209" s="105"/>
      <c r="EM209" s="105"/>
      <c r="EN209" s="105"/>
      <c r="EO209" s="105"/>
      <c r="EP209" s="105"/>
      <c r="EQ209" s="105"/>
      <c r="ER209" s="105"/>
      <c r="ES209" s="105"/>
      <c r="ET209" s="105"/>
      <c r="EU209" s="105"/>
      <c r="EV209" s="105"/>
      <c r="EW209" s="105"/>
      <c r="EX209" s="105"/>
      <c r="EY209" s="105"/>
      <c r="EZ209" s="105"/>
      <c r="FA209" s="105"/>
      <c r="FB209" s="105"/>
      <c r="FC209" s="105"/>
      <c r="FD209" s="105"/>
      <c r="FE209" s="105"/>
      <c r="FF209" s="105"/>
      <c r="FG209" s="105"/>
      <c r="FH209" s="105"/>
      <c r="FI209" s="105"/>
      <c r="FJ209" s="105"/>
      <c r="FK209" s="105"/>
      <c r="FL209" s="105"/>
      <c r="FM209" s="105"/>
      <c r="FN209" s="105"/>
      <c r="FO209" s="105"/>
      <c r="FP209" s="105"/>
      <c r="FQ209" s="105"/>
      <c r="FR209" s="105"/>
      <c r="FS209" s="105"/>
      <c r="FT209" s="105"/>
      <c r="FU209" s="105"/>
      <c r="FV209" s="105"/>
      <c r="FW209" s="105"/>
      <c r="FX209" s="105"/>
      <c r="FY209" s="105"/>
      <c r="FZ209" s="105"/>
      <c r="GA209" s="105"/>
      <c r="GB209" s="105"/>
      <c r="GC209" s="105"/>
      <c r="GD209" s="105"/>
      <c r="GE209" s="105"/>
      <c r="GF209" s="105"/>
      <c r="GG209" s="105"/>
      <c r="GH209" s="105"/>
      <c r="GI209" s="105"/>
      <c r="GJ209" s="105"/>
      <c r="GK209" s="105"/>
      <c r="GL209" s="105"/>
      <c r="GM209" s="105"/>
      <c r="GN209" s="105"/>
      <c r="GO209" s="105"/>
      <c r="GP209" s="105"/>
      <c r="GQ209" s="105"/>
      <c r="GR209" s="105"/>
      <c r="GS209" s="105"/>
      <c r="GT209" s="105"/>
      <c r="GU209" s="105"/>
      <c r="GV209" s="105"/>
      <c r="GW209" s="105"/>
      <c r="GX209" s="105"/>
      <c r="GY209" s="105"/>
      <c r="GZ209" s="105"/>
      <c r="HA209" s="105"/>
      <c r="HB209" s="105"/>
      <c r="HC209" s="105"/>
      <c r="HD209" s="105"/>
      <c r="HE209" s="105"/>
      <c r="HF209" s="105"/>
      <c r="HG209" s="105"/>
      <c r="HH209" s="105"/>
      <c r="HI209" s="105"/>
      <c r="HJ209" s="105"/>
      <c r="HK209" s="105"/>
      <c r="HL209" s="105"/>
      <c r="HM209" s="105"/>
      <c r="HN209" s="105"/>
      <c r="HO209" s="105"/>
      <c r="HP209" s="105"/>
      <c r="HQ209" s="105"/>
      <c r="HR209" s="105"/>
      <c r="HS209" s="105"/>
      <c r="HT209" s="105"/>
      <c r="HU209" s="105"/>
      <c r="HV209" s="105"/>
      <c r="HW209" s="105"/>
      <c r="HX209" s="105"/>
      <c r="HY209" s="105"/>
      <c r="HZ209" s="105"/>
      <c r="IA209" s="105"/>
      <c r="IB209" s="105"/>
      <c r="IC209" s="105"/>
      <c r="ID209" s="105"/>
      <c r="IE209" s="105"/>
      <c r="IF209" s="105"/>
      <c r="IG209" s="105"/>
      <c r="IH209" s="105"/>
      <c r="II209" s="105"/>
      <c r="IJ209" s="105"/>
      <c r="IK209" s="105"/>
      <c r="IL209" s="105"/>
      <c r="IM209" s="105"/>
      <c r="IN209" s="105"/>
      <c r="IO209" s="105"/>
      <c r="IP209" s="105"/>
      <c r="IQ209" s="105"/>
      <c r="IR209" s="105"/>
      <c r="IS209" s="105"/>
      <c r="IT209" s="105"/>
      <c r="IU209" s="105"/>
      <c r="IV209" s="105"/>
    </row>
    <row r="210" spans="1:256" ht="15.5" x14ac:dyDescent="0.25">
      <c r="A210" s="306"/>
      <c r="B210" s="307"/>
      <c r="C210" s="308"/>
      <c r="D210" s="309"/>
      <c r="E210" s="303"/>
      <c r="F210" s="110"/>
      <c r="G210" s="303"/>
      <c r="H210" s="310"/>
      <c r="I210" s="303"/>
      <c r="J210" s="311"/>
      <c r="K210" s="306"/>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c r="BI210" s="105"/>
      <c r="BJ210" s="105"/>
      <c r="BK210" s="105"/>
      <c r="BL210" s="105"/>
      <c r="BM210" s="105"/>
      <c r="BN210" s="105"/>
      <c r="BO210" s="105"/>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c r="CR210" s="105"/>
      <c r="CS210" s="105"/>
      <c r="CT210" s="105"/>
      <c r="CU210" s="105"/>
      <c r="CV210" s="105"/>
      <c r="CW210" s="105"/>
      <c r="CX210" s="105"/>
      <c r="CY210" s="105"/>
      <c r="CZ210" s="105"/>
      <c r="DA210" s="105"/>
      <c r="DB210" s="105"/>
      <c r="DC210" s="105"/>
      <c r="DD210" s="105"/>
      <c r="DE210" s="105"/>
      <c r="DF210" s="105"/>
      <c r="DG210" s="105"/>
      <c r="DH210" s="105"/>
      <c r="DI210" s="105"/>
      <c r="DJ210" s="105"/>
      <c r="DK210" s="105"/>
      <c r="DL210" s="105"/>
      <c r="DM210" s="105"/>
      <c r="DN210" s="105"/>
      <c r="DO210" s="105"/>
      <c r="DP210" s="105"/>
      <c r="DQ210" s="105"/>
      <c r="DR210" s="105"/>
      <c r="DS210" s="105"/>
      <c r="DT210" s="105"/>
      <c r="DU210" s="105"/>
      <c r="DV210" s="105"/>
      <c r="DW210" s="105"/>
      <c r="DX210" s="105"/>
      <c r="DY210" s="105"/>
      <c r="DZ210" s="105"/>
      <c r="EA210" s="105"/>
      <c r="EB210" s="105"/>
      <c r="EC210" s="105"/>
      <c r="ED210" s="105"/>
      <c r="EE210" s="105"/>
      <c r="EF210" s="105"/>
      <c r="EG210" s="105"/>
      <c r="EH210" s="105"/>
      <c r="EI210" s="105"/>
      <c r="EJ210" s="105"/>
      <c r="EK210" s="105"/>
      <c r="EL210" s="105"/>
      <c r="EM210" s="105"/>
      <c r="EN210" s="105"/>
      <c r="EO210" s="105"/>
      <c r="EP210" s="105"/>
      <c r="EQ210" s="105"/>
      <c r="ER210" s="105"/>
      <c r="ES210" s="105"/>
      <c r="ET210" s="105"/>
      <c r="EU210" s="105"/>
      <c r="EV210" s="105"/>
      <c r="EW210" s="105"/>
      <c r="EX210" s="105"/>
      <c r="EY210" s="105"/>
      <c r="EZ210" s="105"/>
      <c r="FA210" s="105"/>
      <c r="FB210" s="105"/>
      <c r="FC210" s="105"/>
      <c r="FD210" s="105"/>
      <c r="FE210" s="105"/>
      <c r="FF210" s="105"/>
      <c r="FG210" s="105"/>
      <c r="FH210" s="105"/>
      <c r="FI210" s="105"/>
      <c r="FJ210" s="105"/>
      <c r="FK210" s="105"/>
      <c r="FL210" s="105"/>
      <c r="FM210" s="105"/>
      <c r="FN210" s="105"/>
      <c r="FO210" s="105"/>
      <c r="FP210" s="105"/>
      <c r="FQ210" s="105"/>
      <c r="FR210" s="105"/>
      <c r="FS210" s="105"/>
      <c r="FT210" s="105"/>
      <c r="FU210" s="105"/>
      <c r="FV210" s="105"/>
      <c r="FW210" s="105"/>
      <c r="FX210" s="105"/>
      <c r="FY210" s="105"/>
      <c r="FZ210" s="105"/>
      <c r="GA210" s="105"/>
      <c r="GB210" s="105"/>
      <c r="GC210" s="105"/>
      <c r="GD210" s="105"/>
      <c r="GE210" s="105"/>
      <c r="GF210" s="105"/>
      <c r="GG210" s="105"/>
      <c r="GH210" s="105"/>
      <c r="GI210" s="105"/>
      <c r="GJ210" s="105"/>
      <c r="GK210" s="105"/>
      <c r="GL210" s="105"/>
      <c r="GM210" s="105"/>
      <c r="GN210" s="105"/>
      <c r="GO210" s="105"/>
      <c r="GP210" s="105"/>
      <c r="GQ210" s="105"/>
      <c r="GR210" s="105"/>
      <c r="GS210" s="105"/>
      <c r="GT210" s="105"/>
      <c r="GU210" s="105"/>
      <c r="GV210" s="105"/>
      <c r="GW210" s="105"/>
      <c r="GX210" s="105"/>
      <c r="GY210" s="105"/>
      <c r="GZ210" s="105"/>
      <c r="HA210" s="105"/>
      <c r="HB210" s="105"/>
      <c r="HC210" s="105"/>
      <c r="HD210" s="105"/>
      <c r="HE210" s="105"/>
      <c r="HF210" s="105"/>
      <c r="HG210" s="105"/>
      <c r="HH210" s="105"/>
      <c r="HI210" s="105"/>
      <c r="HJ210" s="105"/>
      <c r="HK210" s="105"/>
      <c r="HL210" s="105"/>
      <c r="HM210" s="105"/>
      <c r="HN210" s="105"/>
      <c r="HO210" s="105"/>
      <c r="HP210" s="105"/>
      <c r="HQ210" s="105"/>
      <c r="HR210" s="105"/>
      <c r="HS210" s="105"/>
      <c r="HT210" s="105"/>
      <c r="HU210" s="105"/>
      <c r="HV210" s="105"/>
      <c r="HW210" s="105"/>
      <c r="HX210" s="105"/>
      <c r="HY210" s="105"/>
      <c r="HZ210" s="105"/>
      <c r="IA210" s="105"/>
      <c r="IB210" s="105"/>
      <c r="IC210" s="105"/>
      <c r="ID210" s="105"/>
      <c r="IE210" s="105"/>
      <c r="IF210" s="105"/>
      <c r="IG210" s="105"/>
      <c r="IH210" s="105"/>
      <c r="II210" s="105"/>
      <c r="IJ210" s="105"/>
      <c r="IK210" s="105"/>
      <c r="IL210" s="105"/>
      <c r="IM210" s="105"/>
      <c r="IN210" s="105"/>
      <c r="IO210" s="105"/>
      <c r="IP210" s="105"/>
      <c r="IQ210" s="105"/>
      <c r="IR210" s="105"/>
      <c r="IS210" s="105"/>
      <c r="IT210" s="105"/>
      <c r="IU210" s="105"/>
      <c r="IV210" s="105"/>
    </row>
    <row r="211" spans="1:256" ht="15.5" x14ac:dyDescent="0.25">
      <c r="A211" s="306"/>
      <c r="B211" s="307"/>
      <c r="C211" s="308"/>
      <c r="D211" s="309"/>
      <c r="E211" s="303"/>
      <c r="F211" s="110"/>
      <c r="G211" s="303"/>
      <c r="H211" s="310"/>
      <c r="I211" s="303"/>
      <c r="J211" s="311"/>
      <c r="K211" s="306"/>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c r="DH211" s="105"/>
      <c r="DI211" s="105"/>
      <c r="DJ211" s="105"/>
      <c r="DK211" s="105"/>
      <c r="DL211" s="105"/>
      <c r="DM211" s="105"/>
      <c r="DN211" s="105"/>
      <c r="DO211" s="105"/>
      <c r="DP211" s="105"/>
      <c r="DQ211" s="105"/>
      <c r="DR211" s="105"/>
      <c r="DS211" s="105"/>
      <c r="DT211" s="105"/>
      <c r="DU211" s="105"/>
      <c r="DV211" s="105"/>
      <c r="DW211" s="105"/>
      <c r="DX211" s="105"/>
      <c r="DY211" s="105"/>
      <c r="DZ211" s="105"/>
      <c r="EA211" s="105"/>
      <c r="EB211" s="105"/>
      <c r="EC211" s="105"/>
      <c r="ED211" s="105"/>
      <c r="EE211" s="105"/>
      <c r="EF211" s="105"/>
      <c r="EG211" s="105"/>
      <c r="EH211" s="105"/>
      <c r="EI211" s="105"/>
      <c r="EJ211" s="105"/>
      <c r="EK211" s="105"/>
      <c r="EL211" s="105"/>
      <c r="EM211" s="105"/>
      <c r="EN211" s="105"/>
      <c r="EO211" s="105"/>
      <c r="EP211" s="105"/>
      <c r="EQ211" s="105"/>
      <c r="ER211" s="105"/>
      <c r="ES211" s="105"/>
      <c r="ET211" s="105"/>
      <c r="EU211" s="105"/>
      <c r="EV211" s="105"/>
      <c r="EW211" s="105"/>
      <c r="EX211" s="105"/>
      <c r="EY211" s="105"/>
      <c r="EZ211" s="105"/>
      <c r="FA211" s="105"/>
      <c r="FB211" s="105"/>
      <c r="FC211" s="105"/>
      <c r="FD211" s="105"/>
      <c r="FE211" s="105"/>
      <c r="FF211" s="105"/>
      <c r="FG211" s="105"/>
      <c r="FH211" s="105"/>
      <c r="FI211" s="105"/>
      <c r="FJ211" s="105"/>
      <c r="FK211" s="105"/>
      <c r="FL211" s="105"/>
      <c r="FM211" s="105"/>
      <c r="FN211" s="105"/>
      <c r="FO211" s="105"/>
      <c r="FP211" s="105"/>
      <c r="FQ211" s="105"/>
      <c r="FR211" s="105"/>
      <c r="FS211" s="105"/>
      <c r="FT211" s="105"/>
      <c r="FU211" s="105"/>
      <c r="FV211" s="105"/>
      <c r="FW211" s="105"/>
      <c r="FX211" s="105"/>
      <c r="FY211" s="105"/>
      <c r="FZ211" s="105"/>
      <c r="GA211" s="105"/>
      <c r="GB211" s="105"/>
      <c r="GC211" s="105"/>
      <c r="GD211" s="105"/>
      <c r="GE211" s="105"/>
      <c r="GF211" s="105"/>
      <c r="GG211" s="105"/>
      <c r="GH211" s="105"/>
      <c r="GI211" s="105"/>
      <c r="GJ211" s="105"/>
      <c r="GK211" s="105"/>
      <c r="GL211" s="105"/>
      <c r="GM211" s="105"/>
      <c r="GN211" s="105"/>
      <c r="GO211" s="105"/>
      <c r="GP211" s="105"/>
      <c r="GQ211" s="105"/>
      <c r="GR211" s="105"/>
      <c r="GS211" s="105"/>
      <c r="GT211" s="105"/>
      <c r="GU211" s="105"/>
      <c r="GV211" s="105"/>
      <c r="GW211" s="105"/>
      <c r="GX211" s="105"/>
      <c r="GY211" s="105"/>
      <c r="GZ211" s="105"/>
      <c r="HA211" s="105"/>
      <c r="HB211" s="105"/>
      <c r="HC211" s="105"/>
      <c r="HD211" s="105"/>
      <c r="HE211" s="105"/>
      <c r="HF211" s="105"/>
      <c r="HG211" s="105"/>
      <c r="HH211" s="105"/>
      <c r="HI211" s="105"/>
      <c r="HJ211" s="105"/>
      <c r="HK211" s="105"/>
      <c r="HL211" s="105"/>
      <c r="HM211" s="105"/>
      <c r="HN211" s="105"/>
      <c r="HO211" s="105"/>
      <c r="HP211" s="105"/>
      <c r="HQ211" s="105"/>
      <c r="HR211" s="105"/>
      <c r="HS211" s="105"/>
      <c r="HT211" s="105"/>
      <c r="HU211" s="105"/>
      <c r="HV211" s="105"/>
      <c r="HW211" s="105"/>
      <c r="HX211" s="105"/>
      <c r="HY211" s="105"/>
      <c r="HZ211" s="105"/>
      <c r="IA211" s="105"/>
      <c r="IB211" s="105"/>
      <c r="IC211" s="105"/>
      <c r="ID211" s="105"/>
      <c r="IE211" s="105"/>
      <c r="IF211" s="105"/>
      <c r="IG211" s="105"/>
      <c r="IH211" s="105"/>
      <c r="II211" s="105"/>
      <c r="IJ211" s="105"/>
      <c r="IK211" s="105"/>
      <c r="IL211" s="105"/>
      <c r="IM211" s="105"/>
      <c r="IN211" s="105"/>
      <c r="IO211" s="105"/>
      <c r="IP211" s="105"/>
      <c r="IQ211" s="105"/>
      <c r="IR211" s="105"/>
      <c r="IS211" s="105"/>
      <c r="IT211" s="105"/>
      <c r="IU211" s="105"/>
      <c r="IV211" s="105"/>
    </row>
    <row r="212" spans="1:256" ht="15.5" x14ac:dyDescent="0.25">
      <c r="A212" s="306"/>
      <c r="B212" s="307"/>
      <c r="C212" s="308"/>
      <c r="D212" s="309"/>
      <c r="E212" s="303"/>
      <c r="F212" s="110"/>
      <c r="G212" s="303"/>
      <c r="H212" s="310"/>
      <c r="I212" s="303"/>
      <c r="J212" s="311"/>
      <c r="K212" s="306"/>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c r="BI212" s="105"/>
      <c r="BJ212" s="105"/>
      <c r="BK212" s="105"/>
      <c r="BL212" s="105"/>
      <c r="BM212" s="105"/>
      <c r="BN212" s="105"/>
      <c r="BO212" s="105"/>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c r="CR212" s="105"/>
      <c r="CS212" s="105"/>
      <c r="CT212" s="105"/>
      <c r="CU212" s="105"/>
      <c r="CV212" s="105"/>
      <c r="CW212" s="105"/>
      <c r="CX212" s="105"/>
      <c r="CY212" s="105"/>
      <c r="CZ212" s="105"/>
      <c r="DA212" s="105"/>
      <c r="DB212" s="105"/>
      <c r="DC212" s="105"/>
      <c r="DD212" s="105"/>
      <c r="DE212" s="105"/>
      <c r="DF212" s="105"/>
      <c r="DG212" s="105"/>
      <c r="DH212" s="105"/>
      <c r="DI212" s="105"/>
      <c r="DJ212" s="105"/>
      <c r="DK212" s="105"/>
      <c r="DL212" s="105"/>
      <c r="DM212" s="105"/>
      <c r="DN212" s="105"/>
      <c r="DO212" s="105"/>
      <c r="DP212" s="105"/>
      <c r="DQ212" s="105"/>
      <c r="DR212" s="105"/>
      <c r="DS212" s="105"/>
      <c r="DT212" s="105"/>
      <c r="DU212" s="105"/>
      <c r="DV212" s="105"/>
      <c r="DW212" s="105"/>
      <c r="DX212" s="105"/>
      <c r="DY212" s="105"/>
      <c r="DZ212" s="105"/>
      <c r="EA212" s="105"/>
      <c r="EB212" s="105"/>
      <c r="EC212" s="105"/>
      <c r="ED212" s="105"/>
      <c r="EE212" s="105"/>
      <c r="EF212" s="105"/>
      <c r="EG212" s="105"/>
      <c r="EH212" s="105"/>
      <c r="EI212" s="105"/>
      <c r="EJ212" s="105"/>
      <c r="EK212" s="105"/>
      <c r="EL212" s="105"/>
      <c r="EM212" s="105"/>
      <c r="EN212" s="105"/>
      <c r="EO212" s="105"/>
      <c r="EP212" s="105"/>
      <c r="EQ212" s="105"/>
      <c r="ER212" s="105"/>
      <c r="ES212" s="105"/>
      <c r="ET212" s="105"/>
      <c r="EU212" s="105"/>
      <c r="EV212" s="105"/>
      <c r="EW212" s="105"/>
      <c r="EX212" s="105"/>
      <c r="EY212" s="105"/>
      <c r="EZ212" s="105"/>
      <c r="FA212" s="105"/>
      <c r="FB212" s="105"/>
      <c r="FC212" s="105"/>
      <c r="FD212" s="105"/>
      <c r="FE212" s="105"/>
      <c r="FF212" s="105"/>
      <c r="FG212" s="105"/>
      <c r="FH212" s="105"/>
      <c r="FI212" s="105"/>
      <c r="FJ212" s="105"/>
      <c r="FK212" s="105"/>
      <c r="FL212" s="105"/>
      <c r="FM212" s="105"/>
      <c r="FN212" s="105"/>
      <c r="FO212" s="105"/>
      <c r="FP212" s="105"/>
      <c r="FQ212" s="105"/>
      <c r="FR212" s="105"/>
      <c r="FS212" s="105"/>
      <c r="FT212" s="105"/>
      <c r="FU212" s="105"/>
      <c r="FV212" s="105"/>
      <c r="FW212" s="105"/>
      <c r="FX212" s="105"/>
      <c r="FY212" s="105"/>
      <c r="FZ212" s="105"/>
      <c r="GA212" s="105"/>
      <c r="GB212" s="105"/>
      <c r="GC212" s="105"/>
      <c r="GD212" s="105"/>
      <c r="GE212" s="105"/>
      <c r="GF212" s="105"/>
      <c r="GG212" s="105"/>
      <c r="GH212" s="105"/>
      <c r="GI212" s="105"/>
      <c r="GJ212" s="105"/>
      <c r="GK212" s="105"/>
      <c r="GL212" s="105"/>
      <c r="GM212" s="105"/>
      <c r="GN212" s="105"/>
      <c r="GO212" s="105"/>
      <c r="GP212" s="105"/>
      <c r="GQ212" s="105"/>
      <c r="GR212" s="105"/>
      <c r="GS212" s="105"/>
      <c r="GT212" s="105"/>
      <c r="GU212" s="105"/>
      <c r="GV212" s="105"/>
      <c r="GW212" s="105"/>
      <c r="GX212" s="105"/>
      <c r="GY212" s="105"/>
      <c r="GZ212" s="105"/>
      <c r="HA212" s="105"/>
      <c r="HB212" s="105"/>
      <c r="HC212" s="105"/>
      <c r="HD212" s="105"/>
      <c r="HE212" s="105"/>
      <c r="HF212" s="105"/>
      <c r="HG212" s="105"/>
      <c r="HH212" s="105"/>
      <c r="HI212" s="105"/>
      <c r="HJ212" s="105"/>
      <c r="HK212" s="105"/>
      <c r="HL212" s="105"/>
      <c r="HM212" s="105"/>
      <c r="HN212" s="105"/>
      <c r="HO212" s="105"/>
      <c r="HP212" s="105"/>
      <c r="HQ212" s="105"/>
      <c r="HR212" s="105"/>
      <c r="HS212" s="105"/>
      <c r="HT212" s="105"/>
      <c r="HU212" s="105"/>
      <c r="HV212" s="105"/>
      <c r="HW212" s="105"/>
      <c r="HX212" s="105"/>
      <c r="HY212" s="105"/>
      <c r="HZ212" s="105"/>
      <c r="IA212" s="105"/>
      <c r="IB212" s="105"/>
      <c r="IC212" s="105"/>
      <c r="ID212" s="105"/>
      <c r="IE212" s="105"/>
      <c r="IF212" s="105"/>
      <c r="IG212" s="105"/>
      <c r="IH212" s="105"/>
      <c r="II212" s="105"/>
      <c r="IJ212" s="105"/>
      <c r="IK212" s="105"/>
      <c r="IL212" s="105"/>
      <c r="IM212" s="105"/>
      <c r="IN212" s="105"/>
      <c r="IO212" s="105"/>
      <c r="IP212" s="105"/>
      <c r="IQ212" s="105"/>
      <c r="IR212" s="105"/>
      <c r="IS212" s="105"/>
      <c r="IT212" s="105"/>
      <c r="IU212" s="105"/>
      <c r="IV212" s="105"/>
    </row>
    <row r="213" spans="1:256" ht="15.5" x14ac:dyDescent="0.25">
      <c r="A213" s="306"/>
      <c r="B213" s="307"/>
      <c r="C213" s="308"/>
      <c r="D213" s="309"/>
      <c r="E213" s="303"/>
      <c r="F213" s="110"/>
      <c r="G213" s="303"/>
      <c r="H213" s="310"/>
      <c r="I213" s="303"/>
      <c r="J213" s="311"/>
      <c r="K213" s="306"/>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5"/>
      <c r="FF213" s="105"/>
      <c r="FG213" s="105"/>
      <c r="FH213" s="105"/>
      <c r="FI213" s="105"/>
      <c r="FJ213" s="105"/>
      <c r="FK213" s="105"/>
      <c r="FL213" s="105"/>
      <c r="FM213" s="105"/>
      <c r="FN213" s="105"/>
      <c r="FO213" s="105"/>
      <c r="FP213" s="105"/>
      <c r="FQ213" s="105"/>
      <c r="FR213" s="105"/>
      <c r="FS213" s="105"/>
      <c r="FT213" s="105"/>
      <c r="FU213" s="105"/>
      <c r="FV213" s="105"/>
      <c r="FW213" s="105"/>
      <c r="FX213" s="105"/>
      <c r="FY213" s="105"/>
      <c r="FZ213" s="105"/>
      <c r="GA213" s="105"/>
      <c r="GB213" s="105"/>
      <c r="GC213" s="105"/>
      <c r="GD213" s="105"/>
      <c r="GE213" s="105"/>
      <c r="GF213" s="105"/>
      <c r="GG213" s="105"/>
      <c r="GH213" s="105"/>
      <c r="GI213" s="105"/>
      <c r="GJ213" s="105"/>
      <c r="GK213" s="105"/>
      <c r="GL213" s="105"/>
      <c r="GM213" s="105"/>
      <c r="GN213" s="105"/>
      <c r="GO213" s="105"/>
      <c r="GP213" s="105"/>
      <c r="GQ213" s="105"/>
      <c r="GR213" s="105"/>
      <c r="GS213" s="105"/>
      <c r="GT213" s="105"/>
      <c r="GU213" s="105"/>
      <c r="GV213" s="105"/>
      <c r="GW213" s="105"/>
      <c r="GX213" s="105"/>
      <c r="GY213" s="105"/>
      <c r="GZ213" s="105"/>
      <c r="HA213" s="105"/>
      <c r="HB213" s="105"/>
      <c r="HC213" s="105"/>
      <c r="HD213" s="105"/>
      <c r="HE213" s="105"/>
      <c r="HF213" s="105"/>
      <c r="HG213" s="105"/>
      <c r="HH213" s="105"/>
      <c r="HI213" s="105"/>
      <c r="HJ213" s="105"/>
      <c r="HK213" s="105"/>
      <c r="HL213" s="105"/>
      <c r="HM213" s="105"/>
      <c r="HN213" s="105"/>
      <c r="HO213" s="105"/>
      <c r="HP213" s="105"/>
      <c r="HQ213" s="105"/>
      <c r="HR213" s="105"/>
      <c r="HS213" s="105"/>
      <c r="HT213" s="105"/>
      <c r="HU213" s="105"/>
      <c r="HV213" s="105"/>
      <c r="HW213" s="105"/>
      <c r="HX213" s="105"/>
      <c r="HY213" s="105"/>
      <c r="HZ213" s="105"/>
      <c r="IA213" s="105"/>
      <c r="IB213" s="105"/>
      <c r="IC213" s="105"/>
      <c r="ID213" s="105"/>
      <c r="IE213" s="105"/>
      <c r="IF213" s="105"/>
      <c r="IG213" s="105"/>
      <c r="IH213" s="105"/>
      <c r="II213" s="105"/>
      <c r="IJ213" s="105"/>
      <c r="IK213" s="105"/>
      <c r="IL213" s="105"/>
      <c r="IM213" s="105"/>
      <c r="IN213" s="105"/>
      <c r="IO213" s="105"/>
      <c r="IP213" s="105"/>
      <c r="IQ213" s="105"/>
      <c r="IR213" s="105"/>
      <c r="IS213" s="105"/>
      <c r="IT213" s="105"/>
      <c r="IU213" s="105"/>
      <c r="IV213" s="105"/>
    </row>
    <row r="214" spans="1:256" ht="15.5" x14ac:dyDescent="0.25">
      <c r="A214" s="306"/>
      <c r="B214" s="307"/>
      <c r="C214" s="308"/>
      <c r="D214" s="309"/>
      <c r="E214" s="303"/>
      <c r="F214" s="110"/>
      <c r="G214" s="303"/>
      <c r="H214" s="310"/>
      <c r="I214" s="303"/>
      <c r="J214" s="311"/>
      <c r="K214" s="306"/>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c r="BI214" s="105"/>
      <c r="BJ214" s="105"/>
      <c r="BK214" s="105"/>
      <c r="BL214" s="105"/>
      <c r="BM214" s="105"/>
      <c r="BN214" s="105"/>
      <c r="BO214" s="105"/>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5"/>
      <c r="CL214" s="105"/>
      <c r="CM214" s="105"/>
      <c r="CN214" s="105"/>
      <c r="CO214" s="105"/>
      <c r="CP214" s="105"/>
      <c r="CQ214" s="105"/>
      <c r="CR214" s="105"/>
      <c r="CS214" s="105"/>
      <c r="CT214" s="105"/>
      <c r="CU214" s="105"/>
      <c r="CV214" s="105"/>
      <c r="CW214" s="105"/>
      <c r="CX214" s="105"/>
      <c r="CY214" s="105"/>
      <c r="CZ214" s="105"/>
      <c r="DA214" s="105"/>
      <c r="DB214" s="105"/>
      <c r="DC214" s="105"/>
      <c r="DD214" s="105"/>
      <c r="DE214" s="105"/>
      <c r="DF214" s="105"/>
      <c r="DG214" s="105"/>
      <c r="DH214" s="105"/>
      <c r="DI214" s="105"/>
      <c r="DJ214" s="105"/>
      <c r="DK214" s="105"/>
      <c r="DL214" s="105"/>
      <c r="DM214" s="105"/>
      <c r="DN214" s="105"/>
      <c r="DO214" s="105"/>
      <c r="DP214" s="105"/>
      <c r="DQ214" s="105"/>
      <c r="DR214" s="105"/>
      <c r="DS214" s="105"/>
      <c r="DT214" s="105"/>
      <c r="DU214" s="105"/>
      <c r="DV214" s="105"/>
      <c r="DW214" s="105"/>
      <c r="DX214" s="105"/>
      <c r="DY214" s="105"/>
      <c r="DZ214" s="105"/>
      <c r="EA214" s="105"/>
      <c r="EB214" s="105"/>
      <c r="EC214" s="105"/>
      <c r="ED214" s="105"/>
      <c r="EE214" s="105"/>
      <c r="EF214" s="105"/>
      <c r="EG214" s="105"/>
      <c r="EH214" s="105"/>
      <c r="EI214" s="105"/>
      <c r="EJ214" s="105"/>
      <c r="EK214" s="105"/>
      <c r="EL214" s="105"/>
      <c r="EM214" s="105"/>
      <c r="EN214" s="105"/>
      <c r="EO214" s="105"/>
      <c r="EP214" s="105"/>
      <c r="EQ214" s="105"/>
      <c r="ER214" s="105"/>
      <c r="ES214" s="105"/>
      <c r="ET214" s="105"/>
      <c r="EU214" s="105"/>
      <c r="EV214" s="105"/>
      <c r="EW214" s="105"/>
      <c r="EX214" s="105"/>
      <c r="EY214" s="105"/>
      <c r="EZ214" s="105"/>
      <c r="FA214" s="105"/>
      <c r="FB214" s="105"/>
      <c r="FC214" s="105"/>
      <c r="FD214" s="105"/>
      <c r="FE214" s="105"/>
      <c r="FF214" s="105"/>
      <c r="FG214" s="105"/>
      <c r="FH214" s="105"/>
      <c r="FI214" s="105"/>
      <c r="FJ214" s="105"/>
      <c r="FK214" s="105"/>
      <c r="FL214" s="105"/>
      <c r="FM214" s="105"/>
      <c r="FN214" s="105"/>
      <c r="FO214" s="105"/>
      <c r="FP214" s="105"/>
      <c r="FQ214" s="105"/>
      <c r="FR214" s="105"/>
      <c r="FS214" s="105"/>
      <c r="FT214" s="105"/>
      <c r="FU214" s="105"/>
      <c r="FV214" s="105"/>
      <c r="FW214" s="105"/>
      <c r="FX214" s="105"/>
      <c r="FY214" s="105"/>
      <c r="FZ214" s="105"/>
      <c r="GA214" s="105"/>
      <c r="GB214" s="105"/>
      <c r="GC214" s="105"/>
      <c r="GD214" s="105"/>
      <c r="GE214" s="105"/>
      <c r="GF214" s="105"/>
      <c r="GG214" s="105"/>
      <c r="GH214" s="105"/>
      <c r="GI214" s="105"/>
      <c r="GJ214" s="105"/>
      <c r="GK214" s="105"/>
      <c r="GL214" s="105"/>
      <c r="GM214" s="105"/>
      <c r="GN214" s="105"/>
      <c r="GO214" s="105"/>
      <c r="GP214" s="105"/>
      <c r="GQ214" s="105"/>
      <c r="GR214" s="105"/>
      <c r="GS214" s="105"/>
      <c r="GT214" s="105"/>
      <c r="GU214" s="105"/>
      <c r="GV214" s="105"/>
      <c r="GW214" s="105"/>
      <c r="GX214" s="105"/>
      <c r="GY214" s="105"/>
      <c r="GZ214" s="105"/>
      <c r="HA214" s="105"/>
      <c r="HB214" s="105"/>
      <c r="HC214" s="105"/>
      <c r="HD214" s="105"/>
      <c r="HE214" s="105"/>
      <c r="HF214" s="105"/>
      <c r="HG214" s="105"/>
      <c r="HH214" s="105"/>
      <c r="HI214" s="105"/>
      <c r="HJ214" s="105"/>
      <c r="HK214" s="105"/>
      <c r="HL214" s="105"/>
      <c r="HM214" s="105"/>
      <c r="HN214" s="105"/>
      <c r="HO214" s="105"/>
      <c r="HP214" s="105"/>
      <c r="HQ214" s="105"/>
      <c r="HR214" s="105"/>
      <c r="HS214" s="105"/>
      <c r="HT214" s="105"/>
      <c r="HU214" s="105"/>
      <c r="HV214" s="105"/>
      <c r="HW214" s="105"/>
      <c r="HX214" s="105"/>
      <c r="HY214" s="105"/>
      <c r="HZ214" s="105"/>
      <c r="IA214" s="105"/>
      <c r="IB214" s="105"/>
      <c r="IC214" s="105"/>
      <c r="ID214" s="105"/>
      <c r="IE214" s="105"/>
      <c r="IF214" s="105"/>
      <c r="IG214" s="105"/>
      <c r="IH214" s="105"/>
      <c r="II214" s="105"/>
      <c r="IJ214" s="105"/>
      <c r="IK214" s="105"/>
      <c r="IL214" s="105"/>
      <c r="IM214" s="105"/>
      <c r="IN214" s="105"/>
      <c r="IO214" s="105"/>
      <c r="IP214" s="105"/>
      <c r="IQ214" s="105"/>
      <c r="IR214" s="105"/>
      <c r="IS214" s="105"/>
      <c r="IT214" s="105"/>
      <c r="IU214" s="105"/>
      <c r="IV214" s="105"/>
    </row>
    <row r="215" spans="1:256" ht="15.5" x14ac:dyDescent="0.25">
      <c r="A215" s="306"/>
      <c r="B215" s="307"/>
      <c r="C215" s="308"/>
      <c r="D215" s="309"/>
      <c r="E215" s="303"/>
      <c r="F215" s="110"/>
      <c r="G215" s="303"/>
      <c r="H215" s="310"/>
      <c r="I215" s="303"/>
      <c r="J215" s="311"/>
      <c r="K215" s="306"/>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105"/>
      <c r="BI215" s="105"/>
      <c r="BJ215" s="105"/>
      <c r="BK215" s="105"/>
      <c r="BL215" s="105"/>
      <c r="BM215" s="105"/>
      <c r="BN215" s="105"/>
      <c r="BO215" s="105"/>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5"/>
      <c r="CL215" s="105"/>
      <c r="CM215" s="105"/>
      <c r="CN215" s="105"/>
      <c r="CO215" s="105"/>
      <c r="CP215" s="105"/>
      <c r="CQ215" s="105"/>
      <c r="CR215" s="105"/>
      <c r="CS215" s="105"/>
      <c r="CT215" s="105"/>
      <c r="CU215" s="105"/>
      <c r="CV215" s="105"/>
      <c r="CW215" s="105"/>
      <c r="CX215" s="105"/>
      <c r="CY215" s="105"/>
      <c r="CZ215" s="105"/>
      <c r="DA215" s="105"/>
      <c r="DB215" s="105"/>
      <c r="DC215" s="105"/>
      <c r="DD215" s="105"/>
      <c r="DE215" s="105"/>
      <c r="DF215" s="105"/>
      <c r="DG215" s="105"/>
      <c r="DH215" s="105"/>
      <c r="DI215" s="105"/>
      <c r="DJ215" s="105"/>
      <c r="DK215" s="105"/>
      <c r="DL215" s="105"/>
      <c r="DM215" s="105"/>
      <c r="DN215" s="105"/>
      <c r="DO215" s="105"/>
      <c r="DP215" s="105"/>
      <c r="DQ215" s="105"/>
      <c r="DR215" s="105"/>
      <c r="DS215" s="105"/>
      <c r="DT215" s="105"/>
      <c r="DU215" s="105"/>
      <c r="DV215" s="105"/>
      <c r="DW215" s="105"/>
      <c r="DX215" s="105"/>
      <c r="DY215" s="105"/>
      <c r="DZ215" s="105"/>
      <c r="EA215" s="105"/>
      <c r="EB215" s="105"/>
      <c r="EC215" s="105"/>
      <c r="ED215" s="105"/>
      <c r="EE215" s="105"/>
      <c r="EF215" s="105"/>
      <c r="EG215" s="105"/>
      <c r="EH215" s="105"/>
      <c r="EI215" s="105"/>
      <c r="EJ215" s="105"/>
      <c r="EK215" s="105"/>
      <c r="EL215" s="105"/>
      <c r="EM215" s="105"/>
      <c r="EN215" s="105"/>
      <c r="EO215" s="105"/>
      <c r="EP215" s="105"/>
      <c r="EQ215" s="105"/>
      <c r="ER215" s="105"/>
      <c r="ES215" s="105"/>
      <c r="ET215" s="105"/>
      <c r="EU215" s="105"/>
      <c r="EV215" s="105"/>
      <c r="EW215" s="105"/>
      <c r="EX215" s="105"/>
      <c r="EY215" s="105"/>
      <c r="EZ215" s="105"/>
      <c r="FA215" s="105"/>
      <c r="FB215" s="105"/>
      <c r="FC215" s="105"/>
      <c r="FD215" s="105"/>
      <c r="FE215" s="105"/>
      <c r="FF215" s="105"/>
      <c r="FG215" s="105"/>
      <c r="FH215" s="105"/>
      <c r="FI215" s="105"/>
      <c r="FJ215" s="105"/>
      <c r="FK215" s="105"/>
      <c r="FL215" s="105"/>
      <c r="FM215" s="105"/>
      <c r="FN215" s="105"/>
      <c r="FO215" s="105"/>
      <c r="FP215" s="105"/>
      <c r="FQ215" s="105"/>
      <c r="FR215" s="105"/>
      <c r="FS215" s="105"/>
      <c r="FT215" s="105"/>
      <c r="FU215" s="105"/>
      <c r="FV215" s="105"/>
      <c r="FW215" s="105"/>
      <c r="FX215" s="105"/>
      <c r="FY215" s="105"/>
      <c r="FZ215" s="105"/>
      <c r="GA215" s="105"/>
      <c r="GB215" s="105"/>
      <c r="GC215" s="105"/>
      <c r="GD215" s="105"/>
      <c r="GE215" s="105"/>
      <c r="GF215" s="105"/>
      <c r="GG215" s="105"/>
      <c r="GH215" s="105"/>
      <c r="GI215" s="105"/>
      <c r="GJ215" s="105"/>
      <c r="GK215" s="105"/>
      <c r="GL215" s="105"/>
      <c r="GM215" s="105"/>
      <c r="GN215" s="105"/>
      <c r="GO215" s="105"/>
      <c r="GP215" s="105"/>
      <c r="GQ215" s="105"/>
      <c r="GR215" s="105"/>
      <c r="GS215" s="105"/>
      <c r="GT215" s="105"/>
      <c r="GU215" s="105"/>
      <c r="GV215" s="105"/>
      <c r="GW215" s="105"/>
      <c r="GX215" s="105"/>
      <c r="GY215" s="105"/>
      <c r="GZ215" s="105"/>
      <c r="HA215" s="105"/>
      <c r="HB215" s="105"/>
      <c r="HC215" s="105"/>
      <c r="HD215" s="105"/>
      <c r="HE215" s="105"/>
      <c r="HF215" s="105"/>
      <c r="HG215" s="105"/>
      <c r="HH215" s="105"/>
      <c r="HI215" s="105"/>
      <c r="HJ215" s="105"/>
      <c r="HK215" s="105"/>
      <c r="HL215" s="105"/>
      <c r="HM215" s="105"/>
      <c r="HN215" s="105"/>
      <c r="HO215" s="105"/>
      <c r="HP215" s="105"/>
      <c r="HQ215" s="105"/>
      <c r="HR215" s="105"/>
      <c r="HS215" s="105"/>
      <c r="HT215" s="105"/>
      <c r="HU215" s="105"/>
      <c r="HV215" s="105"/>
      <c r="HW215" s="105"/>
      <c r="HX215" s="105"/>
      <c r="HY215" s="105"/>
      <c r="HZ215" s="105"/>
      <c r="IA215" s="105"/>
      <c r="IB215" s="105"/>
      <c r="IC215" s="105"/>
      <c r="ID215" s="105"/>
      <c r="IE215" s="105"/>
      <c r="IF215" s="105"/>
      <c r="IG215" s="105"/>
      <c r="IH215" s="105"/>
      <c r="II215" s="105"/>
      <c r="IJ215" s="105"/>
      <c r="IK215" s="105"/>
      <c r="IL215" s="105"/>
      <c r="IM215" s="105"/>
      <c r="IN215" s="105"/>
      <c r="IO215" s="105"/>
      <c r="IP215" s="105"/>
      <c r="IQ215" s="105"/>
      <c r="IR215" s="105"/>
      <c r="IS215" s="105"/>
      <c r="IT215" s="105"/>
      <c r="IU215" s="105"/>
      <c r="IV215" s="105"/>
    </row>
    <row r="216" spans="1:256" ht="15.5" x14ac:dyDescent="0.25">
      <c r="A216" s="306"/>
      <c r="B216" s="307"/>
      <c r="C216" s="308"/>
      <c r="D216" s="309"/>
      <c r="E216" s="303"/>
      <c r="F216" s="110"/>
      <c r="G216" s="303"/>
      <c r="H216" s="310"/>
      <c r="I216" s="303"/>
      <c r="J216" s="311"/>
      <c r="K216" s="306"/>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c r="DH216" s="105"/>
      <c r="DI216" s="105"/>
      <c r="DJ216" s="105"/>
      <c r="DK216" s="105"/>
      <c r="DL216" s="105"/>
      <c r="DM216" s="105"/>
      <c r="DN216" s="105"/>
      <c r="DO216" s="105"/>
      <c r="DP216" s="105"/>
      <c r="DQ216" s="105"/>
      <c r="DR216" s="105"/>
      <c r="DS216" s="105"/>
      <c r="DT216" s="105"/>
      <c r="DU216" s="105"/>
      <c r="DV216" s="105"/>
      <c r="DW216" s="105"/>
      <c r="DX216" s="105"/>
      <c r="DY216" s="105"/>
      <c r="DZ216" s="105"/>
      <c r="EA216" s="105"/>
      <c r="EB216" s="105"/>
      <c r="EC216" s="105"/>
      <c r="ED216" s="105"/>
      <c r="EE216" s="105"/>
      <c r="EF216" s="105"/>
      <c r="EG216" s="105"/>
      <c r="EH216" s="105"/>
      <c r="EI216" s="105"/>
      <c r="EJ216" s="105"/>
      <c r="EK216" s="105"/>
      <c r="EL216" s="105"/>
      <c r="EM216" s="105"/>
      <c r="EN216" s="105"/>
      <c r="EO216" s="105"/>
      <c r="EP216" s="105"/>
      <c r="EQ216" s="105"/>
      <c r="ER216" s="105"/>
      <c r="ES216" s="105"/>
      <c r="ET216" s="105"/>
      <c r="EU216" s="105"/>
      <c r="EV216" s="105"/>
      <c r="EW216" s="105"/>
      <c r="EX216" s="105"/>
      <c r="EY216" s="105"/>
      <c r="EZ216" s="105"/>
      <c r="FA216" s="105"/>
      <c r="FB216" s="105"/>
      <c r="FC216" s="105"/>
      <c r="FD216" s="105"/>
      <c r="FE216" s="105"/>
      <c r="FF216" s="105"/>
      <c r="FG216" s="105"/>
      <c r="FH216" s="105"/>
      <c r="FI216" s="105"/>
      <c r="FJ216" s="105"/>
      <c r="FK216" s="105"/>
      <c r="FL216" s="105"/>
      <c r="FM216" s="105"/>
      <c r="FN216" s="105"/>
      <c r="FO216" s="105"/>
      <c r="FP216" s="105"/>
      <c r="FQ216" s="105"/>
      <c r="FR216" s="105"/>
      <c r="FS216" s="105"/>
      <c r="FT216" s="105"/>
      <c r="FU216" s="105"/>
      <c r="FV216" s="105"/>
      <c r="FW216" s="105"/>
      <c r="FX216" s="105"/>
      <c r="FY216" s="105"/>
      <c r="FZ216" s="105"/>
      <c r="GA216" s="105"/>
      <c r="GB216" s="105"/>
      <c r="GC216" s="105"/>
      <c r="GD216" s="105"/>
      <c r="GE216" s="105"/>
      <c r="GF216" s="105"/>
      <c r="GG216" s="105"/>
      <c r="GH216" s="105"/>
      <c r="GI216" s="105"/>
      <c r="GJ216" s="105"/>
      <c r="GK216" s="105"/>
      <c r="GL216" s="105"/>
      <c r="GM216" s="105"/>
      <c r="GN216" s="105"/>
      <c r="GO216" s="105"/>
      <c r="GP216" s="105"/>
      <c r="GQ216" s="105"/>
      <c r="GR216" s="105"/>
      <c r="GS216" s="105"/>
      <c r="GT216" s="105"/>
      <c r="GU216" s="105"/>
      <c r="GV216" s="105"/>
      <c r="GW216" s="105"/>
      <c r="GX216" s="105"/>
      <c r="GY216" s="105"/>
      <c r="GZ216" s="105"/>
      <c r="HA216" s="105"/>
      <c r="HB216" s="105"/>
      <c r="HC216" s="105"/>
      <c r="HD216" s="105"/>
      <c r="HE216" s="105"/>
      <c r="HF216" s="105"/>
      <c r="HG216" s="105"/>
      <c r="HH216" s="105"/>
      <c r="HI216" s="105"/>
      <c r="HJ216" s="105"/>
      <c r="HK216" s="105"/>
      <c r="HL216" s="105"/>
      <c r="HM216" s="105"/>
      <c r="HN216" s="105"/>
      <c r="HO216" s="105"/>
      <c r="HP216" s="105"/>
      <c r="HQ216" s="105"/>
      <c r="HR216" s="105"/>
      <c r="HS216" s="105"/>
      <c r="HT216" s="105"/>
      <c r="HU216" s="105"/>
      <c r="HV216" s="105"/>
      <c r="HW216" s="105"/>
      <c r="HX216" s="105"/>
      <c r="HY216" s="105"/>
      <c r="HZ216" s="105"/>
      <c r="IA216" s="105"/>
      <c r="IB216" s="105"/>
      <c r="IC216" s="105"/>
      <c r="ID216" s="105"/>
      <c r="IE216" s="105"/>
      <c r="IF216" s="105"/>
      <c r="IG216" s="105"/>
      <c r="IH216" s="105"/>
      <c r="II216" s="105"/>
      <c r="IJ216" s="105"/>
      <c r="IK216" s="105"/>
      <c r="IL216" s="105"/>
      <c r="IM216" s="105"/>
      <c r="IN216" s="105"/>
      <c r="IO216" s="105"/>
      <c r="IP216" s="105"/>
      <c r="IQ216" s="105"/>
      <c r="IR216" s="105"/>
      <c r="IS216" s="105"/>
      <c r="IT216" s="105"/>
      <c r="IU216" s="105"/>
      <c r="IV216" s="105"/>
    </row>
    <row r="217" spans="1:256" ht="15.5" x14ac:dyDescent="0.25">
      <c r="A217" s="306"/>
      <c r="B217" s="307"/>
      <c r="C217" s="308"/>
      <c r="D217" s="309"/>
      <c r="E217" s="303"/>
      <c r="F217" s="110"/>
      <c r="G217" s="303"/>
      <c r="H217" s="310"/>
      <c r="I217" s="303"/>
      <c r="J217" s="311"/>
      <c r="K217" s="306"/>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c r="DH217" s="105"/>
      <c r="DI217" s="105"/>
      <c r="DJ217" s="105"/>
      <c r="DK217" s="105"/>
      <c r="DL217" s="105"/>
      <c r="DM217" s="105"/>
      <c r="DN217" s="105"/>
      <c r="DO217" s="105"/>
      <c r="DP217" s="105"/>
      <c r="DQ217" s="105"/>
      <c r="DR217" s="105"/>
      <c r="DS217" s="105"/>
      <c r="DT217" s="105"/>
      <c r="DU217" s="105"/>
      <c r="DV217" s="105"/>
      <c r="DW217" s="105"/>
      <c r="DX217" s="105"/>
      <c r="DY217" s="105"/>
      <c r="DZ217" s="105"/>
      <c r="EA217" s="105"/>
      <c r="EB217" s="105"/>
      <c r="EC217" s="105"/>
      <c r="ED217" s="105"/>
      <c r="EE217" s="105"/>
      <c r="EF217" s="105"/>
      <c r="EG217" s="105"/>
      <c r="EH217" s="105"/>
      <c r="EI217" s="105"/>
      <c r="EJ217" s="105"/>
      <c r="EK217" s="105"/>
      <c r="EL217" s="105"/>
      <c r="EM217" s="105"/>
      <c r="EN217" s="105"/>
      <c r="EO217" s="105"/>
      <c r="EP217" s="105"/>
      <c r="EQ217" s="105"/>
      <c r="ER217" s="105"/>
      <c r="ES217" s="105"/>
      <c r="ET217" s="105"/>
      <c r="EU217" s="105"/>
      <c r="EV217" s="105"/>
      <c r="EW217" s="105"/>
      <c r="EX217" s="105"/>
      <c r="EY217" s="105"/>
      <c r="EZ217" s="105"/>
      <c r="FA217" s="105"/>
      <c r="FB217" s="105"/>
      <c r="FC217" s="105"/>
      <c r="FD217" s="105"/>
      <c r="FE217" s="105"/>
      <c r="FF217" s="105"/>
      <c r="FG217" s="105"/>
      <c r="FH217" s="105"/>
      <c r="FI217" s="105"/>
      <c r="FJ217" s="105"/>
      <c r="FK217" s="105"/>
      <c r="FL217" s="105"/>
      <c r="FM217" s="105"/>
      <c r="FN217" s="105"/>
      <c r="FO217" s="105"/>
      <c r="FP217" s="105"/>
      <c r="FQ217" s="105"/>
      <c r="FR217" s="105"/>
      <c r="FS217" s="105"/>
      <c r="FT217" s="105"/>
      <c r="FU217" s="105"/>
      <c r="FV217" s="105"/>
      <c r="FW217" s="105"/>
      <c r="FX217" s="105"/>
      <c r="FY217" s="105"/>
      <c r="FZ217" s="105"/>
      <c r="GA217" s="105"/>
      <c r="GB217" s="105"/>
      <c r="GC217" s="105"/>
      <c r="GD217" s="105"/>
      <c r="GE217" s="105"/>
      <c r="GF217" s="105"/>
      <c r="GG217" s="105"/>
      <c r="GH217" s="105"/>
      <c r="GI217" s="105"/>
      <c r="GJ217" s="105"/>
      <c r="GK217" s="105"/>
      <c r="GL217" s="105"/>
      <c r="GM217" s="105"/>
      <c r="GN217" s="105"/>
      <c r="GO217" s="105"/>
      <c r="GP217" s="105"/>
      <c r="GQ217" s="105"/>
      <c r="GR217" s="105"/>
      <c r="GS217" s="105"/>
      <c r="GT217" s="105"/>
      <c r="GU217" s="105"/>
      <c r="GV217" s="105"/>
      <c r="GW217" s="105"/>
      <c r="GX217" s="105"/>
      <c r="GY217" s="105"/>
      <c r="GZ217" s="105"/>
      <c r="HA217" s="105"/>
      <c r="HB217" s="105"/>
      <c r="HC217" s="105"/>
      <c r="HD217" s="105"/>
      <c r="HE217" s="105"/>
      <c r="HF217" s="105"/>
      <c r="HG217" s="105"/>
      <c r="HH217" s="105"/>
      <c r="HI217" s="105"/>
      <c r="HJ217" s="105"/>
      <c r="HK217" s="105"/>
      <c r="HL217" s="105"/>
      <c r="HM217" s="105"/>
      <c r="HN217" s="105"/>
      <c r="HO217" s="105"/>
      <c r="HP217" s="105"/>
      <c r="HQ217" s="105"/>
      <c r="HR217" s="105"/>
      <c r="HS217" s="105"/>
      <c r="HT217" s="105"/>
      <c r="HU217" s="105"/>
      <c r="HV217" s="105"/>
      <c r="HW217" s="105"/>
      <c r="HX217" s="105"/>
      <c r="HY217" s="105"/>
      <c r="HZ217" s="105"/>
      <c r="IA217" s="105"/>
      <c r="IB217" s="105"/>
      <c r="IC217" s="105"/>
      <c r="ID217" s="105"/>
      <c r="IE217" s="105"/>
      <c r="IF217" s="105"/>
      <c r="IG217" s="105"/>
      <c r="IH217" s="105"/>
      <c r="II217" s="105"/>
      <c r="IJ217" s="105"/>
      <c r="IK217" s="105"/>
      <c r="IL217" s="105"/>
      <c r="IM217" s="105"/>
      <c r="IN217" s="105"/>
      <c r="IO217" s="105"/>
      <c r="IP217" s="105"/>
      <c r="IQ217" s="105"/>
      <c r="IR217" s="105"/>
      <c r="IS217" s="105"/>
      <c r="IT217" s="105"/>
      <c r="IU217" s="105"/>
      <c r="IV217" s="105"/>
    </row>
    <row r="218" spans="1:256" ht="15.5" x14ac:dyDescent="0.25">
      <c r="A218" s="306"/>
      <c r="B218" s="307"/>
      <c r="C218" s="308"/>
      <c r="D218" s="309"/>
      <c r="E218" s="303"/>
      <c r="F218" s="110"/>
      <c r="G218" s="303"/>
      <c r="H218" s="310"/>
      <c r="I218" s="303"/>
      <c r="J218" s="311"/>
      <c r="K218" s="306"/>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5"/>
      <c r="FH218" s="105"/>
      <c r="FI218" s="105"/>
      <c r="FJ218" s="105"/>
      <c r="FK218" s="105"/>
      <c r="FL218" s="105"/>
      <c r="FM218" s="105"/>
      <c r="FN218" s="105"/>
      <c r="FO218" s="105"/>
      <c r="FP218" s="105"/>
      <c r="FQ218" s="105"/>
      <c r="FR218" s="105"/>
      <c r="FS218" s="105"/>
      <c r="FT218" s="105"/>
      <c r="FU218" s="105"/>
      <c r="FV218" s="105"/>
      <c r="FW218" s="105"/>
      <c r="FX218" s="105"/>
      <c r="FY218" s="105"/>
      <c r="FZ218" s="105"/>
      <c r="GA218" s="105"/>
      <c r="GB218" s="105"/>
      <c r="GC218" s="105"/>
      <c r="GD218" s="105"/>
      <c r="GE218" s="105"/>
      <c r="GF218" s="105"/>
      <c r="GG218" s="105"/>
      <c r="GH218" s="105"/>
      <c r="GI218" s="105"/>
      <c r="GJ218" s="105"/>
      <c r="GK218" s="105"/>
      <c r="GL218" s="105"/>
      <c r="GM218" s="105"/>
      <c r="GN218" s="105"/>
      <c r="GO218" s="105"/>
      <c r="GP218" s="105"/>
      <c r="GQ218" s="105"/>
      <c r="GR218" s="105"/>
      <c r="GS218" s="105"/>
      <c r="GT218" s="105"/>
      <c r="GU218" s="105"/>
      <c r="GV218" s="105"/>
      <c r="GW218" s="105"/>
      <c r="GX218" s="105"/>
      <c r="GY218" s="105"/>
      <c r="GZ218" s="105"/>
      <c r="HA218" s="105"/>
      <c r="HB218" s="105"/>
      <c r="HC218" s="105"/>
      <c r="HD218" s="105"/>
      <c r="HE218" s="105"/>
      <c r="HF218" s="105"/>
      <c r="HG218" s="105"/>
      <c r="HH218" s="105"/>
      <c r="HI218" s="105"/>
      <c r="HJ218" s="105"/>
      <c r="HK218" s="105"/>
      <c r="HL218" s="105"/>
      <c r="HM218" s="105"/>
      <c r="HN218" s="105"/>
      <c r="HO218" s="105"/>
      <c r="HP218" s="105"/>
      <c r="HQ218" s="105"/>
      <c r="HR218" s="105"/>
      <c r="HS218" s="105"/>
      <c r="HT218" s="105"/>
      <c r="HU218" s="105"/>
      <c r="HV218" s="105"/>
      <c r="HW218" s="105"/>
      <c r="HX218" s="105"/>
      <c r="HY218" s="105"/>
      <c r="HZ218" s="105"/>
      <c r="IA218" s="105"/>
      <c r="IB218" s="105"/>
      <c r="IC218" s="105"/>
      <c r="ID218" s="105"/>
      <c r="IE218" s="105"/>
      <c r="IF218" s="105"/>
      <c r="IG218" s="105"/>
      <c r="IH218" s="105"/>
      <c r="II218" s="105"/>
      <c r="IJ218" s="105"/>
      <c r="IK218" s="105"/>
      <c r="IL218" s="105"/>
      <c r="IM218" s="105"/>
      <c r="IN218" s="105"/>
      <c r="IO218" s="105"/>
      <c r="IP218" s="105"/>
      <c r="IQ218" s="105"/>
      <c r="IR218" s="105"/>
      <c r="IS218" s="105"/>
      <c r="IT218" s="105"/>
      <c r="IU218" s="105"/>
      <c r="IV218" s="105"/>
    </row>
    <row r="219" spans="1:256" ht="15.5" x14ac:dyDescent="0.25">
      <c r="A219" s="306"/>
      <c r="B219" s="307"/>
      <c r="C219" s="308"/>
      <c r="D219" s="309"/>
      <c r="E219" s="303"/>
      <c r="F219" s="110"/>
      <c r="G219" s="303"/>
      <c r="H219" s="310"/>
      <c r="I219" s="303"/>
      <c r="J219" s="311"/>
      <c r="K219" s="306"/>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c r="DH219" s="105"/>
      <c r="DI219" s="105"/>
      <c r="DJ219" s="105"/>
      <c r="DK219" s="105"/>
      <c r="DL219" s="105"/>
      <c r="DM219" s="105"/>
      <c r="DN219" s="105"/>
      <c r="DO219" s="105"/>
      <c r="DP219" s="105"/>
      <c r="DQ219" s="105"/>
      <c r="DR219" s="105"/>
      <c r="DS219" s="105"/>
      <c r="DT219" s="105"/>
      <c r="DU219" s="105"/>
      <c r="DV219" s="105"/>
      <c r="DW219" s="105"/>
      <c r="DX219" s="105"/>
      <c r="DY219" s="105"/>
      <c r="DZ219" s="105"/>
      <c r="EA219" s="105"/>
      <c r="EB219" s="105"/>
      <c r="EC219" s="105"/>
      <c r="ED219" s="105"/>
      <c r="EE219" s="105"/>
      <c r="EF219" s="105"/>
      <c r="EG219" s="105"/>
      <c r="EH219" s="105"/>
      <c r="EI219" s="105"/>
      <c r="EJ219" s="105"/>
      <c r="EK219" s="105"/>
      <c r="EL219" s="105"/>
      <c r="EM219" s="105"/>
      <c r="EN219" s="105"/>
      <c r="EO219" s="105"/>
      <c r="EP219" s="105"/>
      <c r="EQ219" s="105"/>
      <c r="ER219" s="105"/>
      <c r="ES219" s="105"/>
      <c r="ET219" s="105"/>
      <c r="EU219" s="105"/>
      <c r="EV219" s="105"/>
      <c r="EW219" s="105"/>
      <c r="EX219" s="105"/>
      <c r="EY219" s="105"/>
      <c r="EZ219" s="105"/>
      <c r="FA219" s="105"/>
      <c r="FB219" s="105"/>
      <c r="FC219" s="105"/>
      <c r="FD219" s="105"/>
      <c r="FE219" s="105"/>
      <c r="FF219" s="105"/>
      <c r="FG219" s="105"/>
      <c r="FH219" s="105"/>
      <c r="FI219" s="105"/>
      <c r="FJ219" s="105"/>
      <c r="FK219" s="105"/>
      <c r="FL219" s="105"/>
      <c r="FM219" s="105"/>
      <c r="FN219" s="105"/>
      <c r="FO219" s="105"/>
      <c r="FP219" s="105"/>
      <c r="FQ219" s="105"/>
      <c r="FR219" s="105"/>
      <c r="FS219" s="105"/>
      <c r="FT219" s="105"/>
      <c r="FU219" s="105"/>
      <c r="FV219" s="105"/>
      <c r="FW219" s="105"/>
      <c r="FX219" s="105"/>
      <c r="FY219" s="105"/>
      <c r="FZ219" s="105"/>
      <c r="GA219" s="105"/>
      <c r="GB219" s="105"/>
      <c r="GC219" s="105"/>
      <c r="GD219" s="105"/>
      <c r="GE219" s="105"/>
      <c r="GF219" s="105"/>
      <c r="GG219" s="105"/>
      <c r="GH219" s="105"/>
      <c r="GI219" s="105"/>
      <c r="GJ219" s="105"/>
      <c r="GK219" s="105"/>
      <c r="GL219" s="105"/>
      <c r="GM219" s="105"/>
      <c r="GN219" s="105"/>
      <c r="GO219" s="105"/>
      <c r="GP219" s="105"/>
      <c r="GQ219" s="105"/>
      <c r="GR219" s="105"/>
      <c r="GS219" s="105"/>
      <c r="GT219" s="105"/>
      <c r="GU219" s="105"/>
      <c r="GV219" s="105"/>
      <c r="GW219" s="105"/>
      <c r="GX219" s="105"/>
      <c r="GY219" s="105"/>
      <c r="GZ219" s="105"/>
      <c r="HA219" s="105"/>
      <c r="HB219" s="105"/>
      <c r="HC219" s="105"/>
      <c r="HD219" s="105"/>
      <c r="HE219" s="105"/>
      <c r="HF219" s="105"/>
      <c r="HG219" s="105"/>
      <c r="HH219" s="105"/>
      <c r="HI219" s="105"/>
      <c r="HJ219" s="105"/>
      <c r="HK219" s="105"/>
      <c r="HL219" s="105"/>
      <c r="HM219" s="105"/>
      <c r="HN219" s="105"/>
      <c r="HO219" s="105"/>
      <c r="HP219" s="105"/>
      <c r="HQ219" s="105"/>
      <c r="HR219" s="105"/>
      <c r="HS219" s="105"/>
      <c r="HT219" s="105"/>
      <c r="HU219" s="105"/>
      <c r="HV219" s="105"/>
      <c r="HW219" s="105"/>
      <c r="HX219" s="105"/>
      <c r="HY219" s="105"/>
      <c r="HZ219" s="105"/>
      <c r="IA219" s="105"/>
      <c r="IB219" s="105"/>
      <c r="IC219" s="105"/>
      <c r="ID219" s="105"/>
      <c r="IE219" s="105"/>
      <c r="IF219" s="105"/>
      <c r="IG219" s="105"/>
      <c r="IH219" s="105"/>
      <c r="II219" s="105"/>
      <c r="IJ219" s="105"/>
      <c r="IK219" s="105"/>
      <c r="IL219" s="105"/>
      <c r="IM219" s="105"/>
      <c r="IN219" s="105"/>
      <c r="IO219" s="105"/>
      <c r="IP219" s="105"/>
      <c r="IQ219" s="105"/>
      <c r="IR219" s="105"/>
      <c r="IS219" s="105"/>
      <c r="IT219" s="105"/>
      <c r="IU219" s="105"/>
      <c r="IV219" s="105"/>
    </row>
    <row r="220" spans="1:256" ht="15.5" x14ac:dyDescent="0.25">
      <c r="A220" s="306"/>
      <c r="B220" s="307"/>
      <c r="C220" s="308"/>
      <c r="D220" s="309"/>
      <c r="E220" s="303"/>
      <c r="F220" s="110"/>
      <c r="G220" s="303"/>
      <c r="H220" s="310"/>
      <c r="I220" s="303"/>
      <c r="J220" s="311"/>
      <c r="K220" s="306"/>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c r="FE220" s="105"/>
      <c r="FF220" s="105"/>
      <c r="FG220" s="105"/>
      <c r="FH220" s="105"/>
      <c r="FI220" s="105"/>
      <c r="FJ220" s="105"/>
      <c r="FK220" s="105"/>
      <c r="FL220" s="105"/>
      <c r="FM220" s="105"/>
      <c r="FN220" s="105"/>
      <c r="FO220" s="105"/>
      <c r="FP220" s="105"/>
      <c r="FQ220" s="105"/>
      <c r="FR220" s="105"/>
      <c r="FS220" s="105"/>
      <c r="FT220" s="105"/>
      <c r="FU220" s="105"/>
      <c r="FV220" s="105"/>
      <c r="FW220" s="105"/>
      <c r="FX220" s="105"/>
      <c r="FY220" s="105"/>
      <c r="FZ220" s="105"/>
      <c r="GA220" s="105"/>
      <c r="GB220" s="105"/>
      <c r="GC220" s="105"/>
      <c r="GD220" s="105"/>
      <c r="GE220" s="105"/>
      <c r="GF220" s="105"/>
      <c r="GG220" s="105"/>
      <c r="GH220" s="105"/>
      <c r="GI220" s="105"/>
      <c r="GJ220" s="105"/>
      <c r="GK220" s="105"/>
      <c r="GL220" s="105"/>
      <c r="GM220" s="105"/>
      <c r="GN220" s="105"/>
      <c r="GO220" s="105"/>
      <c r="GP220" s="105"/>
      <c r="GQ220" s="105"/>
      <c r="GR220" s="105"/>
      <c r="GS220" s="105"/>
      <c r="GT220" s="105"/>
      <c r="GU220" s="105"/>
      <c r="GV220" s="105"/>
      <c r="GW220" s="105"/>
      <c r="GX220" s="105"/>
      <c r="GY220" s="105"/>
      <c r="GZ220" s="105"/>
      <c r="HA220" s="105"/>
      <c r="HB220" s="105"/>
      <c r="HC220" s="105"/>
      <c r="HD220" s="105"/>
      <c r="HE220" s="105"/>
      <c r="HF220" s="105"/>
      <c r="HG220" s="105"/>
      <c r="HH220" s="105"/>
      <c r="HI220" s="105"/>
      <c r="HJ220" s="105"/>
      <c r="HK220" s="105"/>
      <c r="HL220" s="105"/>
      <c r="HM220" s="105"/>
      <c r="HN220" s="105"/>
      <c r="HO220" s="105"/>
      <c r="HP220" s="105"/>
      <c r="HQ220" s="105"/>
      <c r="HR220" s="105"/>
      <c r="HS220" s="105"/>
      <c r="HT220" s="105"/>
      <c r="HU220" s="105"/>
      <c r="HV220" s="105"/>
      <c r="HW220" s="105"/>
      <c r="HX220" s="105"/>
      <c r="HY220" s="105"/>
      <c r="HZ220" s="105"/>
      <c r="IA220" s="105"/>
      <c r="IB220" s="105"/>
      <c r="IC220" s="105"/>
      <c r="ID220" s="105"/>
      <c r="IE220" s="105"/>
      <c r="IF220" s="105"/>
      <c r="IG220" s="105"/>
      <c r="IH220" s="105"/>
      <c r="II220" s="105"/>
      <c r="IJ220" s="105"/>
      <c r="IK220" s="105"/>
      <c r="IL220" s="105"/>
      <c r="IM220" s="105"/>
      <c r="IN220" s="105"/>
      <c r="IO220" s="105"/>
      <c r="IP220" s="105"/>
      <c r="IQ220" s="105"/>
      <c r="IR220" s="105"/>
      <c r="IS220" s="105"/>
      <c r="IT220" s="105"/>
      <c r="IU220" s="105"/>
      <c r="IV220" s="105"/>
    </row>
    <row r="221" spans="1:256" ht="15.5" x14ac:dyDescent="0.25">
      <c r="A221" s="306"/>
      <c r="B221" s="307"/>
      <c r="C221" s="308"/>
      <c r="D221" s="309"/>
      <c r="E221" s="303"/>
      <c r="F221" s="110"/>
      <c r="G221" s="303"/>
      <c r="H221" s="310"/>
      <c r="I221" s="303"/>
      <c r="J221" s="311"/>
      <c r="K221" s="306"/>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105"/>
      <c r="AU221" s="105"/>
      <c r="AV221" s="105"/>
      <c r="AW221" s="105"/>
      <c r="AX221" s="105"/>
      <c r="AY221" s="105"/>
      <c r="AZ221" s="105"/>
      <c r="BA221" s="105"/>
      <c r="BB221" s="105"/>
      <c r="BC221" s="105"/>
      <c r="BD221" s="105"/>
      <c r="BE221" s="105"/>
      <c r="BF221" s="105"/>
      <c r="BG221" s="105"/>
      <c r="BH221" s="105"/>
      <c r="BI221" s="105"/>
      <c r="BJ221" s="105"/>
      <c r="BK221" s="105"/>
      <c r="BL221" s="105"/>
      <c r="BM221" s="105"/>
      <c r="BN221" s="105"/>
      <c r="BO221" s="105"/>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c r="CR221" s="105"/>
      <c r="CS221" s="105"/>
      <c r="CT221" s="105"/>
      <c r="CU221" s="105"/>
      <c r="CV221" s="105"/>
      <c r="CW221" s="105"/>
      <c r="CX221" s="105"/>
      <c r="CY221" s="105"/>
      <c r="CZ221" s="105"/>
      <c r="DA221" s="105"/>
      <c r="DB221" s="105"/>
      <c r="DC221" s="105"/>
      <c r="DD221" s="105"/>
      <c r="DE221" s="105"/>
      <c r="DF221" s="105"/>
      <c r="DG221" s="105"/>
      <c r="DH221" s="105"/>
      <c r="DI221" s="105"/>
      <c r="DJ221" s="105"/>
      <c r="DK221" s="105"/>
      <c r="DL221" s="105"/>
      <c r="DM221" s="105"/>
      <c r="DN221" s="105"/>
      <c r="DO221" s="105"/>
      <c r="DP221" s="105"/>
      <c r="DQ221" s="105"/>
      <c r="DR221" s="105"/>
      <c r="DS221" s="105"/>
      <c r="DT221" s="105"/>
      <c r="DU221" s="105"/>
      <c r="DV221" s="105"/>
      <c r="DW221" s="105"/>
      <c r="DX221" s="105"/>
      <c r="DY221" s="105"/>
      <c r="DZ221" s="105"/>
      <c r="EA221" s="105"/>
      <c r="EB221" s="105"/>
      <c r="EC221" s="105"/>
      <c r="ED221" s="105"/>
      <c r="EE221" s="105"/>
      <c r="EF221" s="105"/>
      <c r="EG221" s="105"/>
      <c r="EH221" s="105"/>
      <c r="EI221" s="105"/>
      <c r="EJ221" s="105"/>
      <c r="EK221" s="105"/>
      <c r="EL221" s="105"/>
      <c r="EM221" s="105"/>
      <c r="EN221" s="105"/>
      <c r="EO221" s="105"/>
      <c r="EP221" s="105"/>
      <c r="EQ221" s="105"/>
      <c r="ER221" s="105"/>
      <c r="ES221" s="105"/>
      <c r="ET221" s="105"/>
      <c r="EU221" s="105"/>
      <c r="EV221" s="105"/>
      <c r="EW221" s="105"/>
      <c r="EX221" s="105"/>
      <c r="EY221" s="105"/>
      <c r="EZ221" s="105"/>
      <c r="FA221" s="105"/>
      <c r="FB221" s="105"/>
      <c r="FC221" s="105"/>
      <c r="FD221" s="105"/>
      <c r="FE221" s="105"/>
      <c r="FF221" s="105"/>
      <c r="FG221" s="105"/>
      <c r="FH221" s="105"/>
      <c r="FI221" s="105"/>
      <c r="FJ221" s="105"/>
      <c r="FK221" s="105"/>
      <c r="FL221" s="105"/>
      <c r="FM221" s="105"/>
      <c r="FN221" s="105"/>
      <c r="FO221" s="105"/>
      <c r="FP221" s="105"/>
      <c r="FQ221" s="105"/>
      <c r="FR221" s="105"/>
      <c r="FS221" s="105"/>
      <c r="FT221" s="105"/>
      <c r="FU221" s="105"/>
      <c r="FV221" s="105"/>
      <c r="FW221" s="105"/>
      <c r="FX221" s="105"/>
      <c r="FY221" s="105"/>
      <c r="FZ221" s="105"/>
      <c r="GA221" s="105"/>
      <c r="GB221" s="105"/>
      <c r="GC221" s="105"/>
      <c r="GD221" s="105"/>
      <c r="GE221" s="105"/>
      <c r="GF221" s="105"/>
      <c r="GG221" s="105"/>
      <c r="GH221" s="105"/>
      <c r="GI221" s="105"/>
      <c r="GJ221" s="105"/>
      <c r="GK221" s="105"/>
      <c r="GL221" s="105"/>
      <c r="GM221" s="105"/>
      <c r="GN221" s="105"/>
      <c r="GO221" s="105"/>
      <c r="GP221" s="105"/>
      <c r="GQ221" s="105"/>
      <c r="GR221" s="105"/>
      <c r="GS221" s="105"/>
      <c r="GT221" s="105"/>
      <c r="GU221" s="105"/>
      <c r="GV221" s="105"/>
      <c r="GW221" s="105"/>
      <c r="GX221" s="105"/>
      <c r="GY221" s="105"/>
      <c r="GZ221" s="105"/>
      <c r="HA221" s="105"/>
      <c r="HB221" s="105"/>
      <c r="HC221" s="105"/>
      <c r="HD221" s="105"/>
      <c r="HE221" s="105"/>
      <c r="HF221" s="105"/>
      <c r="HG221" s="105"/>
      <c r="HH221" s="105"/>
      <c r="HI221" s="105"/>
      <c r="HJ221" s="105"/>
      <c r="HK221" s="105"/>
      <c r="HL221" s="105"/>
      <c r="HM221" s="105"/>
      <c r="HN221" s="105"/>
      <c r="HO221" s="105"/>
      <c r="HP221" s="105"/>
      <c r="HQ221" s="105"/>
      <c r="HR221" s="105"/>
      <c r="HS221" s="105"/>
      <c r="HT221" s="105"/>
      <c r="HU221" s="105"/>
      <c r="HV221" s="105"/>
      <c r="HW221" s="105"/>
      <c r="HX221" s="105"/>
      <c r="HY221" s="105"/>
      <c r="HZ221" s="105"/>
      <c r="IA221" s="105"/>
      <c r="IB221" s="105"/>
      <c r="IC221" s="105"/>
      <c r="ID221" s="105"/>
      <c r="IE221" s="105"/>
      <c r="IF221" s="105"/>
      <c r="IG221" s="105"/>
      <c r="IH221" s="105"/>
      <c r="II221" s="105"/>
      <c r="IJ221" s="105"/>
      <c r="IK221" s="105"/>
      <c r="IL221" s="105"/>
      <c r="IM221" s="105"/>
      <c r="IN221" s="105"/>
      <c r="IO221" s="105"/>
      <c r="IP221" s="105"/>
      <c r="IQ221" s="105"/>
      <c r="IR221" s="105"/>
      <c r="IS221" s="105"/>
      <c r="IT221" s="105"/>
      <c r="IU221" s="105"/>
      <c r="IV221" s="105"/>
    </row>
    <row r="222" spans="1:256" ht="15.5" x14ac:dyDescent="0.25">
      <c r="A222" s="306"/>
      <c r="B222" s="307"/>
      <c r="C222" s="308"/>
      <c r="D222" s="309"/>
      <c r="E222" s="303"/>
      <c r="F222" s="110"/>
      <c r="G222" s="303"/>
      <c r="H222" s="310"/>
      <c r="I222" s="303"/>
      <c r="J222" s="311"/>
      <c r="K222" s="306"/>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105"/>
      <c r="AU222" s="105"/>
      <c r="AV222" s="105"/>
      <c r="AW222" s="105"/>
      <c r="AX222" s="105"/>
      <c r="AY222" s="105"/>
      <c r="AZ222" s="105"/>
      <c r="BA222" s="105"/>
      <c r="BB222" s="105"/>
      <c r="BC222" s="105"/>
      <c r="BD222" s="105"/>
      <c r="BE222" s="105"/>
      <c r="BF222" s="105"/>
      <c r="BG222" s="105"/>
      <c r="BH222" s="105"/>
      <c r="BI222" s="105"/>
      <c r="BJ222" s="105"/>
      <c r="BK222" s="105"/>
      <c r="BL222" s="105"/>
      <c r="BM222" s="105"/>
      <c r="BN222" s="105"/>
      <c r="BO222" s="105"/>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c r="DH222" s="105"/>
      <c r="DI222" s="105"/>
      <c r="DJ222" s="105"/>
      <c r="DK222" s="105"/>
      <c r="DL222" s="105"/>
      <c r="DM222" s="105"/>
      <c r="DN222" s="105"/>
      <c r="DO222" s="105"/>
      <c r="DP222" s="105"/>
      <c r="DQ222" s="105"/>
      <c r="DR222" s="105"/>
      <c r="DS222" s="105"/>
      <c r="DT222" s="105"/>
      <c r="DU222" s="105"/>
      <c r="DV222" s="105"/>
      <c r="DW222" s="105"/>
      <c r="DX222" s="105"/>
      <c r="DY222" s="105"/>
      <c r="DZ222" s="105"/>
      <c r="EA222" s="105"/>
      <c r="EB222" s="105"/>
      <c r="EC222" s="105"/>
      <c r="ED222" s="105"/>
      <c r="EE222" s="105"/>
      <c r="EF222" s="105"/>
      <c r="EG222" s="105"/>
      <c r="EH222" s="105"/>
      <c r="EI222" s="105"/>
      <c r="EJ222" s="105"/>
      <c r="EK222" s="105"/>
      <c r="EL222" s="105"/>
      <c r="EM222" s="105"/>
      <c r="EN222" s="105"/>
      <c r="EO222" s="105"/>
      <c r="EP222" s="105"/>
      <c r="EQ222" s="105"/>
      <c r="ER222" s="105"/>
      <c r="ES222" s="105"/>
      <c r="ET222" s="105"/>
      <c r="EU222" s="105"/>
      <c r="EV222" s="105"/>
      <c r="EW222" s="105"/>
      <c r="EX222" s="105"/>
      <c r="EY222" s="105"/>
      <c r="EZ222" s="105"/>
      <c r="FA222" s="105"/>
      <c r="FB222" s="105"/>
      <c r="FC222" s="105"/>
      <c r="FD222" s="105"/>
      <c r="FE222" s="105"/>
      <c r="FF222" s="105"/>
      <c r="FG222" s="105"/>
      <c r="FH222" s="105"/>
      <c r="FI222" s="105"/>
      <c r="FJ222" s="105"/>
      <c r="FK222" s="105"/>
      <c r="FL222" s="105"/>
      <c r="FM222" s="105"/>
      <c r="FN222" s="105"/>
      <c r="FO222" s="105"/>
      <c r="FP222" s="105"/>
      <c r="FQ222" s="105"/>
      <c r="FR222" s="105"/>
      <c r="FS222" s="105"/>
      <c r="FT222" s="105"/>
      <c r="FU222" s="105"/>
      <c r="FV222" s="105"/>
      <c r="FW222" s="105"/>
      <c r="FX222" s="105"/>
      <c r="FY222" s="105"/>
      <c r="FZ222" s="105"/>
      <c r="GA222" s="105"/>
      <c r="GB222" s="105"/>
      <c r="GC222" s="105"/>
      <c r="GD222" s="105"/>
      <c r="GE222" s="105"/>
      <c r="GF222" s="105"/>
      <c r="GG222" s="105"/>
      <c r="GH222" s="105"/>
      <c r="GI222" s="105"/>
      <c r="GJ222" s="105"/>
      <c r="GK222" s="105"/>
      <c r="GL222" s="105"/>
      <c r="GM222" s="105"/>
      <c r="GN222" s="105"/>
      <c r="GO222" s="105"/>
      <c r="GP222" s="105"/>
      <c r="GQ222" s="105"/>
      <c r="GR222" s="105"/>
      <c r="GS222" s="105"/>
      <c r="GT222" s="105"/>
      <c r="GU222" s="105"/>
      <c r="GV222" s="105"/>
      <c r="GW222" s="105"/>
      <c r="GX222" s="105"/>
      <c r="GY222" s="105"/>
      <c r="GZ222" s="105"/>
      <c r="HA222" s="105"/>
      <c r="HB222" s="105"/>
      <c r="HC222" s="105"/>
      <c r="HD222" s="105"/>
      <c r="HE222" s="105"/>
      <c r="HF222" s="105"/>
      <c r="HG222" s="105"/>
      <c r="HH222" s="105"/>
      <c r="HI222" s="105"/>
      <c r="HJ222" s="105"/>
      <c r="HK222" s="105"/>
      <c r="HL222" s="105"/>
      <c r="HM222" s="105"/>
      <c r="HN222" s="105"/>
      <c r="HO222" s="105"/>
      <c r="HP222" s="105"/>
      <c r="HQ222" s="105"/>
      <c r="HR222" s="105"/>
      <c r="HS222" s="105"/>
      <c r="HT222" s="105"/>
      <c r="HU222" s="105"/>
      <c r="HV222" s="105"/>
      <c r="HW222" s="105"/>
      <c r="HX222" s="105"/>
      <c r="HY222" s="105"/>
      <c r="HZ222" s="105"/>
      <c r="IA222" s="105"/>
      <c r="IB222" s="105"/>
      <c r="IC222" s="105"/>
      <c r="ID222" s="105"/>
      <c r="IE222" s="105"/>
      <c r="IF222" s="105"/>
      <c r="IG222" s="105"/>
      <c r="IH222" s="105"/>
      <c r="II222" s="105"/>
      <c r="IJ222" s="105"/>
      <c r="IK222" s="105"/>
      <c r="IL222" s="105"/>
      <c r="IM222" s="105"/>
      <c r="IN222" s="105"/>
      <c r="IO222" s="105"/>
      <c r="IP222" s="105"/>
      <c r="IQ222" s="105"/>
      <c r="IR222" s="105"/>
      <c r="IS222" s="105"/>
      <c r="IT222" s="105"/>
      <c r="IU222" s="105"/>
      <c r="IV222" s="105"/>
    </row>
    <row r="223" spans="1:256" ht="15.5" x14ac:dyDescent="0.25">
      <c r="A223" s="306"/>
      <c r="B223" s="307"/>
      <c r="C223" s="308"/>
      <c r="D223" s="309"/>
      <c r="E223" s="303"/>
      <c r="F223" s="110"/>
      <c r="G223" s="303"/>
      <c r="H223" s="310"/>
      <c r="I223" s="303"/>
      <c r="J223" s="311"/>
      <c r="K223" s="306"/>
      <c r="L223" s="105"/>
      <c r="M223" s="105"/>
      <c r="N223" s="105"/>
      <c r="O223" s="105"/>
      <c r="P223" s="10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105"/>
      <c r="AU223" s="105"/>
      <c r="AV223" s="105"/>
      <c r="AW223" s="105"/>
      <c r="AX223" s="105"/>
      <c r="AY223" s="105"/>
      <c r="AZ223" s="105"/>
      <c r="BA223" s="105"/>
      <c r="BB223" s="105"/>
      <c r="BC223" s="105"/>
      <c r="BD223" s="105"/>
      <c r="BE223" s="105"/>
      <c r="BF223" s="105"/>
      <c r="BG223" s="105"/>
      <c r="BH223" s="105"/>
      <c r="BI223" s="105"/>
      <c r="BJ223" s="105"/>
      <c r="BK223" s="105"/>
      <c r="BL223" s="105"/>
      <c r="BM223" s="105"/>
      <c r="BN223" s="105"/>
      <c r="BO223" s="105"/>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c r="CS223" s="105"/>
      <c r="CT223" s="105"/>
      <c r="CU223" s="105"/>
      <c r="CV223" s="105"/>
      <c r="CW223" s="105"/>
      <c r="CX223" s="105"/>
      <c r="CY223" s="105"/>
      <c r="CZ223" s="105"/>
      <c r="DA223" s="105"/>
      <c r="DB223" s="105"/>
      <c r="DC223" s="105"/>
      <c r="DD223" s="105"/>
      <c r="DE223" s="105"/>
      <c r="DF223" s="105"/>
      <c r="DG223" s="105"/>
      <c r="DH223" s="105"/>
      <c r="DI223" s="105"/>
      <c r="DJ223" s="105"/>
      <c r="DK223" s="105"/>
      <c r="DL223" s="105"/>
      <c r="DM223" s="105"/>
      <c r="DN223" s="105"/>
      <c r="DO223" s="105"/>
      <c r="DP223" s="105"/>
      <c r="DQ223" s="105"/>
      <c r="DR223" s="105"/>
      <c r="DS223" s="105"/>
      <c r="DT223" s="105"/>
      <c r="DU223" s="105"/>
      <c r="DV223" s="105"/>
      <c r="DW223" s="105"/>
      <c r="DX223" s="105"/>
      <c r="DY223" s="105"/>
      <c r="DZ223" s="105"/>
      <c r="EA223" s="105"/>
      <c r="EB223" s="105"/>
      <c r="EC223" s="105"/>
      <c r="ED223" s="105"/>
      <c r="EE223" s="105"/>
      <c r="EF223" s="105"/>
      <c r="EG223" s="105"/>
      <c r="EH223" s="105"/>
      <c r="EI223" s="105"/>
      <c r="EJ223" s="105"/>
      <c r="EK223" s="105"/>
      <c r="EL223" s="105"/>
      <c r="EM223" s="105"/>
      <c r="EN223" s="105"/>
      <c r="EO223" s="105"/>
      <c r="EP223" s="105"/>
      <c r="EQ223" s="105"/>
      <c r="ER223" s="105"/>
      <c r="ES223" s="105"/>
      <c r="ET223" s="105"/>
      <c r="EU223" s="105"/>
      <c r="EV223" s="105"/>
      <c r="EW223" s="105"/>
      <c r="EX223" s="105"/>
      <c r="EY223" s="105"/>
      <c r="EZ223" s="105"/>
      <c r="FA223" s="105"/>
      <c r="FB223" s="105"/>
      <c r="FC223" s="105"/>
      <c r="FD223" s="105"/>
      <c r="FE223" s="105"/>
      <c r="FF223" s="105"/>
      <c r="FG223" s="105"/>
      <c r="FH223" s="105"/>
      <c r="FI223" s="105"/>
      <c r="FJ223" s="105"/>
      <c r="FK223" s="105"/>
      <c r="FL223" s="105"/>
      <c r="FM223" s="105"/>
      <c r="FN223" s="105"/>
      <c r="FO223" s="105"/>
      <c r="FP223" s="105"/>
      <c r="FQ223" s="105"/>
      <c r="FR223" s="105"/>
      <c r="FS223" s="105"/>
      <c r="FT223" s="105"/>
      <c r="FU223" s="105"/>
      <c r="FV223" s="105"/>
      <c r="FW223" s="105"/>
      <c r="FX223" s="105"/>
      <c r="FY223" s="105"/>
      <c r="FZ223" s="105"/>
      <c r="GA223" s="105"/>
      <c r="GB223" s="105"/>
      <c r="GC223" s="105"/>
      <c r="GD223" s="105"/>
      <c r="GE223" s="105"/>
      <c r="GF223" s="105"/>
      <c r="GG223" s="105"/>
      <c r="GH223" s="105"/>
      <c r="GI223" s="105"/>
      <c r="GJ223" s="105"/>
      <c r="GK223" s="105"/>
      <c r="GL223" s="105"/>
      <c r="GM223" s="105"/>
      <c r="GN223" s="105"/>
      <c r="GO223" s="105"/>
      <c r="GP223" s="105"/>
      <c r="GQ223" s="105"/>
      <c r="GR223" s="105"/>
      <c r="GS223" s="105"/>
      <c r="GT223" s="105"/>
      <c r="GU223" s="105"/>
      <c r="GV223" s="105"/>
      <c r="GW223" s="105"/>
      <c r="GX223" s="105"/>
      <c r="GY223" s="105"/>
      <c r="GZ223" s="105"/>
      <c r="HA223" s="105"/>
      <c r="HB223" s="105"/>
      <c r="HC223" s="105"/>
      <c r="HD223" s="105"/>
      <c r="HE223" s="105"/>
      <c r="HF223" s="105"/>
      <c r="HG223" s="105"/>
      <c r="HH223" s="105"/>
      <c r="HI223" s="105"/>
      <c r="HJ223" s="105"/>
      <c r="HK223" s="105"/>
      <c r="HL223" s="105"/>
      <c r="HM223" s="105"/>
      <c r="HN223" s="105"/>
      <c r="HO223" s="105"/>
      <c r="HP223" s="105"/>
      <c r="HQ223" s="105"/>
      <c r="HR223" s="105"/>
      <c r="HS223" s="105"/>
      <c r="HT223" s="105"/>
      <c r="HU223" s="105"/>
      <c r="HV223" s="105"/>
      <c r="HW223" s="105"/>
      <c r="HX223" s="105"/>
      <c r="HY223" s="105"/>
      <c r="HZ223" s="105"/>
      <c r="IA223" s="105"/>
      <c r="IB223" s="105"/>
      <c r="IC223" s="105"/>
      <c r="ID223" s="105"/>
      <c r="IE223" s="105"/>
      <c r="IF223" s="105"/>
      <c r="IG223" s="105"/>
      <c r="IH223" s="105"/>
      <c r="II223" s="105"/>
      <c r="IJ223" s="105"/>
      <c r="IK223" s="105"/>
      <c r="IL223" s="105"/>
      <c r="IM223" s="105"/>
      <c r="IN223" s="105"/>
      <c r="IO223" s="105"/>
      <c r="IP223" s="105"/>
      <c r="IQ223" s="105"/>
      <c r="IR223" s="105"/>
      <c r="IS223" s="105"/>
      <c r="IT223" s="105"/>
      <c r="IU223" s="105"/>
      <c r="IV223" s="105"/>
    </row>
    <row r="224" spans="1:256" ht="15.5" x14ac:dyDescent="0.25">
      <c r="A224" s="306"/>
      <c r="B224" s="307"/>
      <c r="C224" s="308"/>
      <c r="D224" s="309"/>
      <c r="E224" s="303"/>
      <c r="F224" s="110"/>
      <c r="G224" s="303"/>
      <c r="H224" s="310"/>
      <c r="I224" s="303"/>
      <c r="J224" s="311"/>
      <c r="K224" s="306"/>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105"/>
      <c r="AU224" s="105"/>
      <c r="AV224" s="105"/>
      <c r="AW224" s="105"/>
      <c r="AX224" s="105"/>
      <c r="AY224" s="105"/>
      <c r="AZ224" s="105"/>
      <c r="BA224" s="105"/>
      <c r="BB224" s="105"/>
      <c r="BC224" s="105"/>
      <c r="BD224" s="105"/>
      <c r="BE224" s="105"/>
      <c r="BF224" s="105"/>
      <c r="BG224" s="105"/>
      <c r="BH224" s="105"/>
      <c r="BI224" s="105"/>
      <c r="BJ224" s="105"/>
      <c r="BK224" s="105"/>
      <c r="BL224" s="105"/>
      <c r="BM224" s="105"/>
      <c r="BN224" s="105"/>
      <c r="BO224" s="105"/>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5"/>
      <c r="DD224" s="105"/>
      <c r="DE224" s="105"/>
      <c r="DF224" s="105"/>
      <c r="DG224" s="105"/>
      <c r="DH224" s="105"/>
      <c r="DI224" s="105"/>
      <c r="DJ224" s="105"/>
      <c r="DK224" s="105"/>
      <c r="DL224" s="105"/>
      <c r="DM224" s="105"/>
      <c r="DN224" s="105"/>
      <c r="DO224" s="105"/>
      <c r="DP224" s="105"/>
      <c r="DQ224" s="105"/>
      <c r="DR224" s="105"/>
      <c r="DS224" s="105"/>
      <c r="DT224" s="105"/>
      <c r="DU224" s="105"/>
      <c r="DV224" s="105"/>
      <c r="DW224" s="105"/>
      <c r="DX224" s="105"/>
      <c r="DY224" s="105"/>
      <c r="DZ224" s="105"/>
      <c r="EA224" s="105"/>
      <c r="EB224" s="105"/>
      <c r="EC224" s="105"/>
      <c r="ED224" s="105"/>
      <c r="EE224" s="105"/>
      <c r="EF224" s="105"/>
      <c r="EG224" s="105"/>
      <c r="EH224" s="105"/>
      <c r="EI224" s="105"/>
      <c r="EJ224" s="105"/>
      <c r="EK224" s="105"/>
      <c r="EL224" s="105"/>
      <c r="EM224" s="105"/>
      <c r="EN224" s="105"/>
      <c r="EO224" s="105"/>
      <c r="EP224" s="105"/>
      <c r="EQ224" s="105"/>
      <c r="ER224" s="105"/>
      <c r="ES224" s="105"/>
      <c r="ET224" s="105"/>
      <c r="EU224" s="105"/>
      <c r="EV224" s="105"/>
      <c r="EW224" s="105"/>
      <c r="EX224" s="105"/>
      <c r="EY224" s="105"/>
      <c r="EZ224" s="105"/>
      <c r="FA224" s="105"/>
      <c r="FB224" s="105"/>
      <c r="FC224" s="105"/>
      <c r="FD224" s="105"/>
      <c r="FE224" s="105"/>
      <c r="FF224" s="105"/>
      <c r="FG224" s="105"/>
      <c r="FH224" s="105"/>
      <c r="FI224" s="105"/>
      <c r="FJ224" s="105"/>
      <c r="FK224" s="105"/>
      <c r="FL224" s="105"/>
      <c r="FM224" s="105"/>
      <c r="FN224" s="105"/>
      <c r="FO224" s="105"/>
      <c r="FP224" s="105"/>
      <c r="FQ224" s="105"/>
      <c r="FR224" s="105"/>
      <c r="FS224" s="105"/>
      <c r="FT224" s="105"/>
      <c r="FU224" s="105"/>
      <c r="FV224" s="105"/>
      <c r="FW224" s="105"/>
      <c r="FX224" s="105"/>
      <c r="FY224" s="105"/>
      <c r="FZ224" s="105"/>
      <c r="GA224" s="105"/>
      <c r="GB224" s="105"/>
      <c r="GC224" s="105"/>
      <c r="GD224" s="105"/>
      <c r="GE224" s="105"/>
      <c r="GF224" s="105"/>
      <c r="GG224" s="105"/>
      <c r="GH224" s="105"/>
      <c r="GI224" s="105"/>
      <c r="GJ224" s="105"/>
      <c r="GK224" s="105"/>
      <c r="GL224" s="105"/>
      <c r="GM224" s="105"/>
      <c r="GN224" s="105"/>
      <c r="GO224" s="105"/>
      <c r="GP224" s="105"/>
      <c r="GQ224" s="105"/>
      <c r="GR224" s="105"/>
      <c r="GS224" s="105"/>
      <c r="GT224" s="105"/>
      <c r="GU224" s="105"/>
      <c r="GV224" s="105"/>
      <c r="GW224" s="105"/>
      <c r="GX224" s="105"/>
      <c r="GY224" s="105"/>
      <c r="GZ224" s="105"/>
      <c r="HA224" s="105"/>
      <c r="HB224" s="105"/>
      <c r="HC224" s="105"/>
      <c r="HD224" s="105"/>
      <c r="HE224" s="105"/>
      <c r="HF224" s="105"/>
      <c r="HG224" s="105"/>
      <c r="HH224" s="105"/>
      <c r="HI224" s="105"/>
      <c r="HJ224" s="105"/>
      <c r="HK224" s="105"/>
      <c r="HL224" s="105"/>
      <c r="HM224" s="105"/>
      <c r="HN224" s="105"/>
      <c r="HO224" s="105"/>
      <c r="HP224" s="105"/>
      <c r="HQ224" s="105"/>
      <c r="HR224" s="105"/>
      <c r="HS224" s="105"/>
      <c r="HT224" s="105"/>
      <c r="HU224" s="105"/>
      <c r="HV224" s="105"/>
      <c r="HW224" s="105"/>
      <c r="HX224" s="105"/>
      <c r="HY224" s="105"/>
      <c r="HZ224" s="105"/>
      <c r="IA224" s="105"/>
      <c r="IB224" s="105"/>
      <c r="IC224" s="105"/>
      <c r="ID224" s="105"/>
      <c r="IE224" s="105"/>
      <c r="IF224" s="105"/>
      <c r="IG224" s="105"/>
      <c r="IH224" s="105"/>
      <c r="II224" s="105"/>
      <c r="IJ224" s="105"/>
      <c r="IK224" s="105"/>
      <c r="IL224" s="105"/>
      <c r="IM224" s="105"/>
      <c r="IN224" s="105"/>
      <c r="IO224" s="105"/>
      <c r="IP224" s="105"/>
      <c r="IQ224" s="105"/>
      <c r="IR224" s="105"/>
      <c r="IS224" s="105"/>
      <c r="IT224" s="105"/>
      <c r="IU224" s="105"/>
      <c r="IV224" s="105"/>
    </row>
    <row r="225" spans="1:256" ht="15.5" x14ac:dyDescent="0.25">
      <c r="A225" s="306"/>
      <c r="B225" s="307"/>
      <c r="C225" s="308"/>
      <c r="D225" s="309"/>
      <c r="E225" s="303"/>
      <c r="F225" s="110"/>
      <c r="G225" s="303"/>
      <c r="H225" s="310"/>
      <c r="I225" s="303"/>
      <c r="J225" s="311"/>
      <c r="K225" s="306"/>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c r="BO225" s="105"/>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5"/>
      <c r="DD225" s="105"/>
      <c r="DE225" s="105"/>
      <c r="DF225" s="105"/>
      <c r="DG225" s="105"/>
      <c r="DH225" s="105"/>
      <c r="DI225" s="105"/>
      <c r="DJ225" s="105"/>
      <c r="DK225" s="105"/>
      <c r="DL225" s="105"/>
      <c r="DM225" s="105"/>
      <c r="DN225" s="105"/>
      <c r="DO225" s="105"/>
      <c r="DP225" s="105"/>
      <c r="DQ225" s="105"/>
      <c r="DR225" s="105"/>
      <c r="DS225" s="105"/>
      <c r="DT225" s="105"/>
      <c r="DU225" s="105"/>
      <c r="DV225" s="105"/>
      <c r="DW225" s="105"/>
      <c r="DX225" s="105"/>
      <c r="DY225" s="105"/>
      <c r="DZ225" s="105"/>
      <c r="EA225" s="105"/>
      <c r="EB225" s="105"/>
      <c r="EC225" s="105"/>
      <c r="ED225" s="105"/>
      <c r="EE225" s="105"/>
      <c r="EF225" s="105"/>
      <c r="EG225" s="105"/>
      <c r="EH225" s="105"/>
      <c r="EI225" s="105"/>
      <c r="EJ225" s="105"/>
      <c r="EK225" s="105"/>
      <c r="EL225" s="105"/>
      <c r="EM225" s="105"/>
      <c r="EN225" s="105"/>
      <c r="EO225" s="105"/>
      <c r="EP225" s="105"/>
      <c r="EQ225" s="105"/>
      <c r="ER225" s="105"/>
      <c r="ES225" s="105"/>
      <c r="ET225" s="105"/>
      <c r="EU225" s="105"/>
      <c r="EV225" s="105"/>
      <c r="EW225" s="105"/>
      <c r="EX225" s="105"/>
      <c r="EY225" s="105"/>
      <c r="EZ225" s="105"/>
      <c r="FA225" s="105"/>
      <c r="FB225" s="105"/>
      <c r="FC225" s="105"/>
      <c r="FD225" s="105"/>
      <c r="FE225" s="105"/>
      <c r="FF225" s="105"/>
      <c r="FG225" s="105"/>
      <c r="FH225" s="105"/>
      <c r="FI225" s="105"/>
      <c r="FJ225" s="105"/>
      <c r="FK225" s="105"/>
      <c r="FL225" s="105"/>
      <c r="FM225" s="105"/>
      <c r="FN225" s="105"/>
      <c r="FO225" s="105"/>
      <c r="FP225" s="105"/>
      <c r="FQ225" s="105"/>
      <c r="FR225" s="105"/>
      <c r="FS225" s="105"/>
      <c r="FT225" s="105"/>
      <c r="FU225" s="105"/>
      <c r="FV225" s="105"/>
      <c r="FW225" s="105"/>
      <c r="FX225" s="105"/>
      <c r="FY225" s="105"/>
      <c r="FZ225" s="105"/>
      <c r="GA225" s="105"/>
      <c r="GB225" s="105"/>
      <c r="GC225" s="105"/>
      <c r="GD225" s="105"/>
      <c r="GE225" s="105"/>
      <c r="GF225" s="105"/>
      <c r="GG225" s="105"/>
      <c r="GH225" s="105"/>
      <c r="GI225" s="105"/>
      <c r="GJ225" s="105"/>
      <c r="GK225" s="105"/>
      <c r="GL225" s="105"/>
      <c r="GM225" s="105"/>
      <c r="GN225" s="105"/>
      <c r="GO225" s="105"/>
      <c r="GP225" s="105"/>
      <c r="GQ225" s="105"/>
      <c r="GR225" s="105"/>
      <c r="GS225" s="105"/>
      <c r="GT225" s="105"/>
      <c r="GU225" s="105"/>
      <c r="GV225" s="105"/>
      <c r="GW225" s="105"/>
      <c r="GX225" s="105"/>
      <c r="GY225" s="105"/>
      <c r="GZ225" s="105"/>
      <c r="HA225" s="105"/>
      <c r="HB225" s="105"/>
      <c r="HC225" s="105"/>
      <c r="HD225" s="105"/>
      <c r="HE225" s="105"/>
      <c r="HF225" s="105"/>
      <c r="HG225" s="105"/>
      <c r="HH225" s="105"/>
      <c r="HI225" s="105"/>
      <c r="HJ225" s="105"/>
      <c r="HK225" s="105"/>
      <c r="HL225" s="105"/>
      <c r="HM225" s="105"/>
      <c r="HN225" s="105"/>
      <c r="HO225" s="105"/>
      <c r="HP225" s="105"/>
      <c r="HQ225" s="105"/>
      <c r="HR225" s="105"/>
      <c r="HS225" s="105"/>
      <c r="HT225" s="105"/>
      <c r="HU225" s="105"/>
      <c r="HV225" s="105"/>
      <c r="HW225" s="105"/>
      <c r="HX225" s="105"/>
      <c r="HY225" s="105"/>
      <c r="HZ225" s="105"/>
      <c r="IA225" s="105"/>
      <c r="IB225" s="105"/>
      <c r="IC225" s="105"/>
      <c r="ID225" s="105"/>
      <c r="IE225" s="105"/>
      <c r="IF225" s="105"/>
      <c r="IG225" s="105"/>
      <c r="IH225" s="105"/>
      <c r="II225" s="105"/>
      <c r="IJ225" s="105"/>
      <c r="IK225" s="105"/>
      <c r="IL225" s="105"/>
      <c r="IM225" s="105"/>
      <c r="IN225" s="105"/>
      <c r="IO225" s="105"/>
      <c r="IP225" s="105"/>
      <c r="IQ225" s="105"/>
      <c r="IR225" s="105"/>
      <c r="IS225" s="105"/>
      <c r="IT225" s="105"/>
      <c r="IU225" s="105"/>
      <c r="IV225" s="105"/>
    </row>
    <row r="226" spans="1:256" ht="15.5" x14ac:dyDescent="0.25">
      <c r="A226" s="306"/>
      <c r="B226" s="307"/>
      <c r="C226" s="308"/>
      <c r="D226" s="309"/>
      <c r="E226" s="303"/>
      <c r="F226" s="110"/>
      <c r="G226" s="303"/>
      <c r="H226" s="310"/>
      <c r="I226" s="303"/>
      <c r="J226" s="311"/>
      <c r="K226" s="306"/>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c r="BO226" s="105"/>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5"/>
      <c r="DD226" s="105"/>
      <c r="DE226" s="105"/>
      <c r="DF226" s="105"/>
      <c r="DG226" s="105"/>
      <c r="DH226" s="105"/>
      <c r="DI226" s="105"/>
      <c r="DJ226" s="105"/>
      <c r="DK226" s="105"/>
      <c r="DL226" s="105"/>
      <c r="DM226" s="105"/>
      <c r="DN226" s="105"/>
      <c r="DO226" s="105"/>
      <c r="DP226" s="105"/>
      <c r="DQ226" s="105"/>
      <c r="DR226" s="105"/>
      <c r="DS226" s="105"/>
      <c r="DT226" s="105"/>
      <c r="DU226" s="105"/>
      <c r="DV226" s="105"/>
      <c r="DW226" s="105"/>
      <c r="DX226" s="105"/>
      <c r="DY226" s="105"/>
      <c r="DZ226" s="105"/>
      <c r="EA226" s="105"/>
      <c r="EB226" s="105"/>
      <c r="EC226" s="105"/>
      <c r="ED226" s="105"/>
      <c r="EE226" s="105"/>
      <c r="EF226" s="105"/>
      <c r="EG226" s="105"/>
      <c r="EH226" s="105"/>
      <c r="EI226" s="105"/>
      <c r="EJ226" s="105"/>
      <c r="EK226" s="105"/>
      <c r="EL226" s="105"/>
      <c r="EM226" s="105"/>
      <c r="EN226" s="105"/>
      <c r="EO226" s="105"/>
      <c r="EP226" s="105"/>
      <c r="EQ226" s="105"/>
      <c r="ER226" s="105"/>
      <c r="ES226" s="105"/>
      <c r="ET226" s="105"/>
      <c r="EU226" s="105"/>
      <c r="EV226" s="105"/>
      <c r="EW226" s="105"/>
      <c r="EX226" s="105"/>
      <c r="EY226" s="105"/>
      <c r="EZ226" s="105"/>
      <c r="FA226" s="105"/>
      <c r="FB226" s="105"/>
      <c r="FC226" s="105"/>
      <c r="FD226" s="105"/>
      <c r="FE226" s="105"/>
      <c r="FF226" s="105"/>
      <c r="FG226" s="105"/>
      <c r="FH226" s="105"/>
      <c r="FI226" s="105"/>
      <c r="FJ226" s="105"/>
      <c r="FK226" s="105"/>
      <c r="FL226" s="105"/>
      <c r="FM226" s="105"/>
      <c r="FN226" s="105"/>
      <c r="FO226" s="105"/>
      <c r="FP226" s="105"/>
      <c r="FQ226" s="105"/>
      <c r="FR226" s="105"/>
      <c r="FS226" s="105"/>
      <c r="FT226" s="105"/>
      <c r="FU226" s="105"/>
      <c r="FV226" s="105"/>
      <c r="FW226" s="105"/>
      <c r="FX226" s="105"/>
      <c r="FY226" s="105"/>
      <c r="FZ226" s="105"/>
      <c r="GA226" s="105"/>
      <c r="GB226" s="105"/>
      <c r="GC226" s="105"/>
      <c r="GD226" s="105"/>
      <c r="GE226" s="105"/>
      <c r="GF226" s="105"/>
      <c r="GG226" s="105"/>
      <c r="GH226" s="105"/>
      <c r="GI226" s="105"/>
      <c r="GJ226" s="105"/>
      <c r="GK226" s="105"/>
      <c r="GL226" s="105"/>
      <c r="GM226" s="105"/>
      <c r="GN226" s="105"/>
      <c r="GO226" s="105"/>
      <c r="GP226" s="105"/>
      <c r="GQ226" s="105"/>
      <c r="GR226" s="105"/>
      <c r="GS226" s="105"/>
      <c r="GT226" s="105"/>
      <c r="GU226" s="105"/>
      <c r="GV226" s="105"/>
      <c r="GW226" s="105"/>
      <c r="GX226" s="105"/>
      <c r="GY226" s="105"/>
      <c r="GZ226" s="105"/>
      <c r="HA226" s="105"/>
      <c r="HB226" s="105"/>
      <c r="HC226" s="105"/>
      <c r="HD226" s="105"/>
      <c r="HE226" s="105"/>
      <c r="HF226" s="105"/>
      <c r="HG226" s="105"/>
      <c r="HH226" s="105"/>
      <c r="HI226" s="105"/>
      <c r="HJ226" s="105"/>
      <c r="HK226" s="105"/>
      <c r="HL226" s="105"/>
      <c r="HM226" s="105"/>
      <c r="HN226" s="105"/>
      <c r="HO226" s="105"/>
      <c r="HP226" s="105"/>
      <c r="HQ226" s="105"/>
      <c r="HR226" s="105"/>
      <c r="HS226" s="105"/>
      <c r="HT226" s="105"/>
      <c r="HU226" s="105"/>
      <c r="HV226" s="105"/>
      <c r="HW226" s="105"/>
      <c r="HX226" s="105"/>
      <c r="HY226" s="105"/>
      <c r="HZ226" s="105"/>
      <c r="IA226" s="105"/>
      <c r="IB226" s="105"/>
      <c r="IC226" s="105"/>
      <c r="ID226" s="105"/>
      <c r="IE226" s="105"/>
      <c r="IF226" s="105"/>
      <c r="IG226" s="105"/>
      <c r="IH226" s="105"/>
      <c r="II226" s="105"/>
      <c r="IJ226" s="105"/>
      <c r="IK226" s="105"/>
      <c r="IL226" s="105"/>
      <c r="IM226" s="105"/>
      <c r="IN226" s="105"/>
      <c r="IO226" s="105"/>
      <c r="IP226" s="105"/>
      <c r="IQ226" s="105"/>
      <c r="IR226" s="105"/>
      <c r="IS226" s="105"/>
      <c r="IT226" s="105"/>
      <c r="IU226" s="105"/>
      <c r="IV226" s="105"/>
    </row>
    <row r="227" spans="1:256" ht="15.5" x14ac:dyDescent="0.25">
      <c r="A227" s="306"/>
      <c r="B227" s="307"/>
      <c r="C227" s="308"/>
      <c r="D227" s="309"/>
      <c r="E227" s="303"/>
      <c r="F227" s="110"/>
      <c r="G227" s="303"/>
      <c r="H227" s="310"/>
      <c r="I227" s="303"/>
      <c r="J227" s="311"/>
      <c r="K227" s="306"/>
      <c r="L227" s="105"/>
      <c r="M227" s="105"/>
      <c r="N227" s="105"/>
      <c r="O227" s="105"/>
      <c r="P227" s="10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105"/>
      <c r="AU227" s="105"/>
      <c r="AV227" s="105"/>
      <c r="AW227" s="105"/>
      <c r="AX227" s="105"/>
      <c r="AY227" s="105"/>
      <c r="AZ227" s="105"/>
      <c r="BA227" s="105"/>
      <c r="BB227" s="105"/>
      <c r="BC227" s="105"/>
      <c r="BD227" s="105"/>
      <c r="BE227" s="105"/>
      <c r="BF227" s="105"/>
      <c r="BG227" s="105"/>
      <c r="BH227" s="105"/>
      <c r="BI227" s="105"/>
      <c r="BJ227" s="105"/>
      <c r="BK227" s="105"/>
      <c r="BL227" s="105"/>
      <c r="BM227" s="105"/>
      <c r="BN227" s="105"/>
      <c r="BO227" s="105"/>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c r="CR227" s="105"/>
      <c r="CS227" s="105"/>
      <c r="CT227" s="105"/>
      <c r="CU227" s="105"/>
      <c r="CV227" s="105"/>
      <c r="CW227" s="105"/>
      <c r="CX227" s="105"/>
      <c r="CY227" s="105"/>
      <c r="CZ227" s="105"/>
      <c r="DA227" s="105"/>
      <c r="DB227" s="105"/>
      <c r="DC227" s="105"/>
      <c r="DD227" s="105"/>
      <c r="DE227" s="105"/>
      <c r="DF227" s="105"/>
      <c r="DG227" s="105"/>
      <c r="DH227" s="105"/>
      <c r="DI227" s="105"/>
      <c r="DJ227" s="105"/>
      <c r="DK227" s="105"/>
      <c r="DL227" s="105"/>
      <c r="DM227" s="105"/>
      <c r="DN227" s="105"/>
      <c r="DO227" s="105"/>
      <c r="DP227" s="105"/>
      <c r="DQ227" s="105"/>
      <c r="DR227" s="105"/>
      <c r="DS227" s="105"/>
      <c r="DT227" s="105"/>
      <c r="DU227" s="105"/>
      <c r="DV227" s="105"/>
      <c r="DW227" s="105"/>
      <c r="DX227" s="105"/>
      <c r="DY227" s="105"/>
      <c r="DZ227" s="105"/>
      <c r="EA227" s="105"/>
      <c r="EB227" s="105"/>
      <c r="EC227" s="105"/>
      <c r="ED227" s="105"/>
      <c r="EE227" s="105"/>
      <c r="EF227" s="105"/>
      <c r="EG227" s="105"/>
      <c r="EH227" s="105"/>
      <c r="EI227" s="105"/>
      <c r="EJ227" s="105"/>
      <c r="EK227" s="105"/>
      <c r="EL227" s="105"/>
      <c r="EM227" s="105"/>
      <c r="EN227" s="105"/>
      <c r="EO227" s="105"/>
      <c r="EP227" s="105"/>
      <c r="EQ227" s="105"/>
      <c r="ER227" s="105"/>
      <c r="ES227" s="105"/>
      <c r="ET227" s="105"/>
      <c r="EU227" s="105"/>
      <c r="EV227" s="105"/>
      <c r="EW227" s="105"/>
      <c r="EX227" s="105"/>
      <c r="EY227" s="105"/>
      <c r="EZ227" s="105"/>
      <c r="FA227" s="105"/>
      <c r="FB227" s="105"/>
      <c r="FC227" s="105"/>
      <c r="FD227" s="105"/>
      <c r="FE227" s="105"/>
      <c r="FF227" s="105"/>
      <c r="FG227" s="105"/>
      <c r="FH227" s="105"/>
      <c r="FI227" s="105"/>
      <c r="FJ227" s="105"/>
      <c r="FK227" s="105"/>
      <c r="FL227" s="105"/>
      <c r="FM227" s="105"/>
      <c r="FN227" s="105"/>
      <c r="FO227" s="105"/>
      <c r="FP227" s="105"/>
      <c r="FQ227" s="105"/>
      <c r="FR227" s="105"/>
      <c r="FS227" s="105"/>
      <c r="FT227" s="105"/>
      <c r="FU227" s="105"/>
      <c r="FV227" s="105"/>
      <c r="FW227" s="105"/>
      <c r="FX227" s="105"/>
      <c r="FY227" s="105"/>
      <c r="FZ227" s="105"/>
      <c r="GA227" s="105"/>
      <c r="GB227" s="105"/>
      <c r="GC227" s="105"/>
      <c r="GD227" s="105"/>
      <c r="GE227" s="105"/>
      <c r="GF227" s="105"/>
      <c r="GG227" s="105"/>
      <c r="GH227" s="105"/>
      <c r="GI227" s="105"/>
      <c r="GJ227" s="105"/>
      <c r="GK227" s="105"/>
      <c r="GL227" s="105"/>
      <c r="GM227" s="105"/>
      <c r="GN227" s="105"/>
      <c r="GO227" s="105"/>
      <c r="GP227" s="105"/>
      <c r="GQ227" s="105"/>
      <c r="GR227" s="105"/>
      <c r="GS227" s="105"/>
      <c r="GT227" s="105"/>
      <c r="GU227" s="105"/>
      <c r="GV227" s="105"/>
      <c r="GW227" s="105"/>
      <c r="GX227" s="105"/>
      <c r="GY227" s="105"/>
      <c r="GZ227" s="105"/>
      <c r="HA227" s="105"/>
      <c r="HB227" s="105"/>
      <c r="HC227" s="105"/>
      <c r="HD227" s="105"/>
      <c r="HE227" s="105"/>
      <c r="HF227" s="105"/>
      <c r="HG227" s="105"/>
      <c r="HH227" s="105"/>
      <c r="HI227" s="105"/>
      <c r="HJ227" s="105"/>
      <c r="HK227" s="105"/>
      <c r="HL227" s="105"/>
      <c r="HM227" s="105"/>
      <c r="HN227" s="105"/>
      <c r="HO227" s="105"/>
      <c r="HP227" s="105"/>
      <c r="HQ227" s="105"/>
      <c r="HR227" s="105"/>
      <c r="HS227" s="105"/>
      <c r="HT227" s="105"/>
      <c r="HU227" s="105"/>
      <c r="HV227" s="105"/>
      <c r="HW227" s="105"/>
      <c r="HX227" s="105"/>
      <c r="HY227" s="105"/>
      <c r="HZ227" s="105"/>
      <c r="IA227" s="105"/>
      <c r="IB227" s="105"/>
      <c r="IC227" s="105"/>
      <c r="ID227" s="105"/>
      <c r="IE227" s="105"/>
      <c r="IF227" s="105"/>
      <c r="IG227" s="105"/>
      <c r="IH227" s="105"/>
      <c r="II227" s="105"/>
      <c r="IJ227" s="105"/>
      <c r="IK227" s="105"/>
      <c r="IL227" s="105"/>
      <c r="IM227" s="105"/>
      <c r="IN227" s="105"/>
      <c r="IO227" s="105"/>
      <c r="IP227" s="105"/>
      <c r="IQ227" s="105"/>
      <c r="IR227" s="105"/>
      <c r="IS227" s="105"/>
      <c r="IT227" s="105"/>
      <c r="IU227" s="105"/>
      <c r="IV227" s="105"/>
    </row>
    <row r="228" spans="1:256" ht="15.5" x14ac:dyDescent="0.25">
      <c r="A228" s="306"/>
      <c r="B228" s="307"/>
      <c r="C228" s="308"/>
      <c r="D228" s="309"/>
      <c r="E228" s="303"/>
      <c r="F228" s="110"/>
      <c r="G228" s="303"/>
      <c r="H228" s="310"/>
      <c r="I228" s="303"/>
      <c r="J228" s="311"/>
      <c r="K228" s="306"/>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105"/>
      <c r="AU228" s="105"/>
      <c r="AV228" s="105"/>
      <c r="AW228" s="105"/>
      <c r="AX228" s="105"/>
      <c r="AY228" s="105"/>
      <c r="AZ228" s="105"/>
      <c r="BA228" s="105"/>
      <c r="BB228" s="105"/>
      <c r="BC228" s="105"/>
      <c r="BD228" s="105"/>
      <c r="BE228" s="105"/>
      <c r="BF228" s="105"/>
      <c r="BG228" s="105"/>
      <c r="BH228" s="105"/>
      <c r="BI228" s="105"/>
      <c r="BJ228" s="105"/>
      <c r="BK228" s="105"/>
      <c r="BL228" s="105"/>
      <c r="BM228" s="105"/>
      <c r="BN228" s="105"/>
      <c r="BO228" s="105"/>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5"/>
      <c r="CL228" s="105"/>
      <c r="CM228" s="105"/>
      <c r="CN228" s="105"/>
      <c r="CO228" s="105"/>
      <c r="CP228" s="105"/>
      <c r="CQ228" s="105"/>
      <c r="CR228" s="105"/>
      <c r="CS228" s="105"/>
      <c r="CT228" s="105"/>
      <c r="CU228" s="105"/>
      <c r="CV228" s="105"/>
      <c r="CW228" s="105"/>
      <c r="CX228" s="105"/>
      <c r="CY228" s="105"/>
      <c r="CZ228" s="105"/>
      <c r="DA228" s="105"/>
      <c r="DB228" s="105"/>
      <c r="DC228" s="105"/>
      <c r="DD228" s="105"/>
      <c r="DE228" s="105"/>
      <c r="DF228" s="105"/>
      <c r="DG228" s="105"/>
      <c r="DH228" s="105"/>
      <c r="DI228" s="105"/>
      <c r="DJ228" s="105"/>
      <c r="DK228" s="105"/>
      <c r="DL228" s="105"/>
      <c r="DM228" s="105"/>
      <c r="DN228" s="105"/>
      <c r="DO228" s="105"/>
      <c r="DP228" s="105"/>
      <c r="DQ228" s="105"/>
      <c r="DR228" s="105"/>
      <c r="DS228" s="105"/>
      <c r="DT228" s="105"/>
      <c r="DU228" s="105"/>
      <c r="DV228" s="105"/>
      <c r="DW228" s="105"/>
      <c r="DX228" s="105"/>
      <c r="DY228" s="105"/>
      <c r="DZ228" s="105"/>
      <c r="EA228" s="105"/>
      <c r="EB228" s="105"/>
      <c r="EC228" s="105"/>
      <c r="ED228" s="105"/>
      <c r="EE228" s="105"/>
      <c r="EF228" s="105"/>
      <c r="EG228" s="105"/>
      <c r="EH228" s="105"/>
      <c r="EI228" s="105"/>
      <c r="EJ228" s="105"/>
      <c r="EK228" s="105"/>
      <c r="EL228" s="105"/>
      <c r="EM228" s="105"/>
      <c r="EN228" s="105"/>
      <c r="EO228" s="105"/>
      <c r="EP228" s="105"/>
      <c r="EQ228" s="105"/>
      <c r="ER228" s="105"/>
      <c r="ES228" s="105"/>
      <c r="ET228" s="105"/>
      <c r="EU228" s="105"/>
      <c r="EV228" s="105"/>
      <c r="EW228" s="105"/>
      <c r="EX228" s="105"/>
      <c r="EY228" s="105"/>
      <c r="EZ228" s="105"/>
      <c r="FA228" s="105"/>
      <c r="FB228" s="105"/>
      <c r="FC228" s="105"/>
      <c r="FD228" s="105"/>
      <c r="FE228" s="105"/>
      <c r="FF228" s="105"/>
      <c r="FG228" s="105"/>
      <c r="FH228" s="105"/>
      <c r="FI228" s="105"/>
      <c r="FJ228" s="105"/>
      <c r="FK228" s="105"/>
      <c r="FL228" s="105"/>
      <c r="FM228" s="105"/>
      <c r="FN228" s="105"/>
      <c r="FO228" s="105"/>
      <c r="FP228" s="105"/>
      <c r="FQ228" s="105"/>
      <c r="FR228" s="105"/>
      <c r="FS228" s="105"/>
      <c r="FT228" s="105"/>
      <c r="FU228" s="105"/>
      <c r="FV228" s="105"/>
      <c r="FW228" s="105"/>
      <c r="FX228" s="105"/>
      <c r="FY228" s="105"/>
      <c r="FZ228" s="105"/>
      <c r="GA228" s="105"/>
      <c r="GB228" s="105"/>
      <c r="GC228" s="105"/>
      <c r="GD228" s="105"/>
      <c r="GE228" s="105"/>
      <c r="GF228" s="105"/>
      <c r="GG228" s="105"/>
      <c r="GH228" s="105"/>
      <c r="GI228" s="105"/>
      <c r="GJ228" s="105"/>
      <c r="GK228" s="105"/>
      <c r="GL228" s="105"/>
      <c r="GM228" s="105"/>
      <c r="GN228" s="105"/>
      <c r="GO228" s="105"/>
      <c r="GP228" s="105"/>
      <c r="GQ228" s="105"/>
      <c r="GR228" s="105"/>
      <c r="GS228" s="105"/>
      <c r="GT228" s="105"/>
      <c r="GU228" s="105"/>
      <c r="GV228" s="105"/>
      <c r="GW228" s="105"/>
      <c r="GX228" s="105"/>
      <c r="GY228" s="105"/>
      <c r="GZ228" s="105"/>
      <c r="HA228" s="105"/>
      <c r="HB228" s="105"/>
      <c r="HC228" s="105"/>
      <c r="HD228" s="105"/>
      <c r="HE228" s="105"/>
      <c r="HF228" s="105"/>
      <c r="HG228" s="105"/>
      <c r="HH228" s="105"/>
      <c r="HI228" s="105"/>
      <c r="HJ228" s="105"/>
      <c r="HK228" s="105"/>
      <c r="HL228" s="105"/>
      <c r="HM228" s="105"/>
      <c r="HN228" s="105"/>
      <c r="HO228" s="105"/>
      <c r="HP228" s="105"/>
      <c r="HQ228" s="105"/>
      <c r="HR228" s="105"/>
      <c r="HS228" s="105"/>
      <c r="HT228" s="105"/>
      <c r="HU228" s="105"/>
      <c r="HV228" s="105"/>
      <c r="HW228" s="105"/>
      <c r="HX228" s="105"/>
      <c r="HY228" s="105"/>
      <c r="HZ228" s="105"/>
      <c r="IA228" s="105"/>
      <c r="IB228" s="105"/>
      <c r="IC228" s="105"/>
      <c r="ID228" s="105"/>
      <c r="IE228" s="105"/>
      <c r="IF228" s="105"/>
      <c r="IG228" s="105"/>
      <c r="IH228" s="105"/>
      <c r="II228" s="105"/>
      <c r="IJ228" s="105"/>
      <c r="IK228" s="105"/>
      <c r="IL228" s="105"/>
      <c r="IM228" s="105"/>
      <c r="IN228" s="105"/>
      <c r="IO228" s="105"/>
      <c r="IP228" s="105"/>
      <c r="IQ228" s="105"/>
      <c r="IR228" s="105"/>
      <c r="IS228" s="105"/>
      <c r="IT228" s="105"/>
      <c r="IU228" s="105"/>
      <c r="IV228" s="105"/>
    </row>
    <row r="229" spans="1:256" ht="15.5" x14ac:dyDescent="0.25">
      <c r="A229" s="306"/>
      <c r="B229" s="307"/>
      <c r="C229" s="308"/>
      <c r="D229" s="309"/>
      <c r="E229" s="303"/>
      <c r="F229" s="110"/>
      <c r="G229" s="303"/>
      <c r="H229" s="310"/>
      <c r="I229" s="303"/>
      <c r="J229" s="311"/>
      <c r="K229" s="306"/>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5"/>
      <c r="AY229" s="105"/>
      <c r="AZ229" s="105"/>
      <c r="BA229" s="105"/>
      <c r="BB229" s="105"/>
      <c r="BC229" s="105"/>
      <c r="BD229" s="105"/>
      <c r="BE229" s="105"/>
      <c r="BF229" s="105"/>
      <c r="BG229" s="105"/>
      <c r="BH229" s="105"/>
      <c r="BI229" s="105"/>
      <c r="BJ229" s="105"/>
      <c r="BK229" s="105"/>
      <c r="BL229" s="105"/>
      <c r="BM229" s="105"/>
      <c r="BN229" s="105"/>
      <c r="BO229" s="105"/>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c r="CR229" s="105"/>
      <c r="CS229" s="105"/>
      <c r="CT229" s="105"/>
      <c r="CU229" s="105"/>
      <c r="CV229" s="105"/>
      <c r="CW229" s="105"/>
      <c r="CX229" s="105"/>
      <c r="CY229" s="105"/>
      <c r="CZ229" s="105"/>
      <c r="DA229" s="105"/>
      <c r="DB229" s="105"/>
      <c r="DC229" s="105"/>
      <c r="DD229" s="105"/>
      <c r="DE229" s="105"/>
      <c r="DF229" s="105"/>
      <c r="DG229" s="105"/>
      <c r="DH229" s="105"/>
      <c r="DI229" s="105"/>
      <c r="DJ229" s="105"/>
      <c r="DK229" s="105"/>
      <c r="DL229" s="105"/>
      <c r="DM229" s="105"/>
      <c r="DN229" s="105"/>
      <c r="DO229" s="105"/>
      <c r="DP229" s="105"/>
      <c r="DQ229" s="105"/>
      <c r="DR229" s="105"/>
      <c r="DS229" s="105"/>
      <c r="DT229" s="105"/>
      <c r="DU229" s="105"/>
      <c r="DV229" s="105"/>
      <c r="DW229" s="105"/>
      <c r="DX229" s="105"/>
      <c r="DY229" s="105"/>
      <c r="DZ229" s="105"/>
      <c r="EA229" s="105"/>
      <c r="EB229" s="105"/>
      <c r="EC229" s="105"/>
      <c r="ED229" s="105"/>
      <c r="EE229" s="105"/>
      <c r="EF229" s="105"/>
      <c r="EG229" s="105"/>
      <c r="EH229" s="105"/>
      <c r="EI229" s="105"/>
      <c r="EJ229" s="105"/>
      <c r="EK229" s="105"/>
      <c r="EL229" s="105"/>
      <c r="EM229" s="105"/>
      <c r="EN229" s="105"/>
      <c r="EO229" s="105"/>
      <c r="EP229" s="105"/>
      <c r="EQ229" s="105"/>
      <c r="ER229" s="105"/>
      <c r="ES229" s="105"/>
      <c r="ET229" s="105"/>
      <c r="EU229" s="105"/>
      <c r="EV229" s="105"/>
      <c r="EW229" s="105"/>
      <c r="EX229" s="105"/>
      <c r="EY229" s="105"/>
      <c r="EZ229" s="105"/>
      <c r="FA229" s="105"/>
      <c r="FB229" s="105"/>
      <c r="FC229" s="105"/>
      <c r="FD229" s="105"/>
      <c r="FE229" s="105"/>
      <c r="FF229" s="105"/>
      <c r="FG229" s="105"/>
      <c r="FH229" s="105"/>
      <c r="FI229" s="105"/>
      <c r="FJ229" s="105"/>
      <c r="FK229" s="105"/>
      <c r="FL229" s="105"/>
      <c r="FM229" s="105"/>
      <c r="FN229" s="105"/>
      <c r="FO229" s="105"/>
      <c r="FP229" s="105"/>
      <c r="FQ229" s="105"/>
      <c r="FR229" s="105"/>
      <c r="FS229" s="105"/>
      <c r="FT229" s="105"/>
      <c r="FU229" s="105"/>
      <c r="FV229" s="105"/>
      <c r="FW229" s="105"/>
      <c r="FX229" s="105"/>
      <c r="FY229" s="105"/>
      <c r="FZ229" s="105"/>
      <c r="GA229" s="105"/>
      <c r="GB229" s="105"/>
      <c r="GC229" s="105"/>
      <c r="GD229" s="105"/>
      <c r="GE229" s="105"/>
      <c r="GF229" s="105"/>
      <c r="GG229" s="105"/>
      <c r="GH229" s="105"/>
      <c r="GI229" s="105"/>
      <c r="GJ229" s="105"/>
      <c r="GK229" s="105"/>
      <c r="GL229" s="105"/>
      <c r="GM229" s="105"/>
      <c r="GN229" s="105"/>
      <c r="GO229" s="105"/>
      <c r="GP229" s="105"/>
      <c r="GQ229" s="105"/>
      <c r="GR229" s="105"/>
      <c r="GS229" s="105"/>
      <c r="GT229" s="105"/>
      <c r="GU229" s="105"/>
      <c r="GV229" s="105"/>
      <c r="GW229" s="105"/>
      <c r="GX229" s="105"/>
      <c r="GY229" s="105"/>
      <c r="GZ229" s="105"/>
      <c r="HA229" s="105"/>
      <c r="HB229" s="105"/>
      <c r="HC229" s="105"/>
      <c r="HD229" s="105"/>
      <c r="HE229" s="105"/>
      <c r="HF229" s="105"/>
      <c r="HG229" s="105"/>
      <c r="HH229" s="105"/>
      <c r="HI229" s="105"/>
      <c r="HJ229" s="105"/>
      <c r="HK229" s="105"/>
      <c r="HL229" s="105"/>
      <c r="HM229" s="105"/>
      <c r="HN229" s="105"/>
      <c r="HO229" s="105"/>
      <c r="HP229" s="105"/>
      <c r="HQ229" s="105"/>
      <c r="HR229" s="105"/>
      <c r="HS229" s="105"/>
      <c r="HT229" s="105"/>
      <c r="HU229" s="105"/>
      <c r="HV229" s="105"/>
      <c r="HW229" s="105"/>
      <c r="HX229" s="105"/>
      <c r="HY229" s="105"/>
      <c r="HZ229" s="105"/>
      <c r="IA229" s="105"/>
      <c r="IB229" s="105"/>
      <c r="IC229" s="105"/>
      <c r="ID229" s="105"/>
      <c r="IE229" s="105"/>
      <c r="IF229" s="105"/>
      <c r="IG229" s="105"/>
      <c r="IH229" s="105"/>
      <c r="II229" s="105"/>
      <c r="IJ229" s="105"/>
      <c r="IK229" s="105"/>
      <c r="IL229" s="105"/>
      <c r="IM229" s="105"/>
      <c r="IN229" s="105"/>
      <c r="IO229" s="105"/>
      <c r="IP229" s="105"/>
      <c r="IQ229" s="105"/>
      <c r="IR229" s="105"/>
      <c r="IS229" s="105"/>
      <c r="IT229" s="105"/>
      <c r="IU229" s="105"/>
      <c r="IV229" s="105"/>
    </row>
    <row r="230" spans="1:256" ht="15.5" x14ac:dyDescent="0.25">
      <c r="A230" s="306"/>
      <c r="B230" s="307"/>
      <c r="C230" s="308"/>
      <c r="D230" s="309"/>
      <c r="E230" s="303"/>
      <c r="F230" s="110"/>
      <c r="G230" s="303"/>
      <c r="H230" s="310"/>
      <c r="I230" s="303"/>
      <c r="J230" s="311"/>
      <c r="K230" s="306"/>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5"/>
      <c r="AY230" s="105"/>
      <c r="AZ230" s="105"/>
      <c r="BA230" s="105"/>
      <c r="BB230" s="105"/>
      <c r="BC230" s="105"/>
      <c r="BD230" s="105"/>
      <c r="BE230" s="105"/>
      <c r="BF230" s="105"/>
      <c r="BG230" s="105"/>
      <c r="BH230" s="105"/>
      <c r="BI230" s="105"/>
      <c r="BJ230" s="105"/>
      <c r="BK230" s="105"/>
      <c r="BL230" s="105"/>
      <c r="BM230" s="105"/>
      <c r="BN230" s="105"/>
      <c r="BO230" s="105"/>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c r="CR230" s="105"/>
      <c r="CS230" s="105"/>
      <c r="CT230" s="105"/>
      <c r="CU230" s="105"/>
      <c r="CV230" s="105"/>
      <c r="CW230" s="105"/>
      <c r="CX230" s="105"/>
      <c r="CY230" s="105"/>
      <c r="CZ230" s="105"/>
      <c r="DA230" s="105"/>
      <c r="DB230" s="105"/>
      <c r="DC230" s="105"/>
      <c r="DD230" s="105"/>
      <c r="DE230" s="105"/>
      <c r="DF230" s="105"/>
      <c r="DG230" s="105"/>
      <c r="DH230" s="105"/>
      <c r="DI230" s="105"/>
      <c r="DJ230" s="105"/>
      <c r="DK230" s="105"/>
      <c r="DL230" s="105"/>
      <c r="DM230" s="105"/>
      <c r="DN230" s="105"/>
      <c r="DO230" s="105"/>
      <c r="DP230" s="105"/>
      <c r="DQ230" s="105"/>
      <c r="DR230" s="105"/>
      <c r="DS230" s="105"/>
      <c r="DT230" s="105"/>
      <c r="DU230" s="105"/>
      <c r="DV230" s="105"/>
      <c r="DW230" s="105"/>
      <c r="DX230" s="105"/>
      <c r="DY230" s="105"/>
      <c r="DZ230" s="105"/>
      <c r="EA230" s="105"/>
      <c r="EB230" s="105"/>
      <c r="EC230" s="105"/>
      <c r="ED230" s="105"/>
      <c r="EE230" s="105"/>
      <c r="EF230" s="105"/>
      <c r="EG230" s="105"/>
      <c r="EH230" s="105"/>
      <c r="EI230" s="105"/>
      <c r="EJ230" s="105"/>
      <c r="EK230" s="105"/>
      <c r="EL230" s="105"/>
      <c r="EM230" s="105"/>
      <c r="EN230" s="105"/>
      <c r="EO230" s="105"/>
      <c r="EP230" s="105"/>
      <c r="EQ230" s="105"/>
      <c r="ER230" s="105"/>
      <c r="ES230" s="105"/>
      <c r="ET230" s="105"/>
      <c r="EU230" s="105"/>
      <c r="EV230" s="105"/>
      <c r="EW230" s="105"/>
      <c r="EX230" s="105"/>
      <c r="EY230" s="105"/>
      <c r="EZ230" s="105"/>
      <c r="FA230" s="105"/>
      <c r="FB230" s="105"/>
      <c r="FC230" s="105"/>
      <c r="FD230" s="105"/>
      <c r="FE230" s="105"/>
      <c r="FF230" s="105"/>
      <c r="FG230" s="105"/>
      <c r="FH230" s="105"/>
      <c r="FI230" s="105"/>
      <c r="FJ230" s="105"/>
      <c r="FK230" s="105"/>
      <c r="FL230" s="105"/>
      <c r="FM230" s="105"/>
      <c r="FN230" s="105"/>
      <c r="FO230" s="105"/>
      <c r="FP230" s="105"/>
      <c r="FQ230" s="105"/>
      <c r="FR230" s="105"/>
      <c r="FS230" s="105"/>
      <c r="FT230" s="105"/>
      <c r="FU230" s="105"/>
      <c r="FV230" s="105"/>
      <c r="FW230" s="105"/>
      <c r="FX230" s="105"/>
      <c r="FY230" s="105"/>
      <c r="FZ230" s="105"/>
      <c r="GA230" s="105"/>
      <c r="GB230" s="105"/>
      <c r="GC230" s="105"/>
      <c r="GD230" s="105"/>
      <c r="GE230" s="105"/>
      <c r="GF230" s="105"/>
      <c r="GG230" s="105"/>
      <c r="GH230" s="105"/>
      <c r="GI230" s="105"/>
      <c r="GJ230" s="105"/>
      <c r="GK230" s="105"/>
      <c r="GL230" s="105"/>
      <c r="GM230" s="105"/>
      <c r="GN230" s="105"/>
      <c r="GO230" s="105"/>
      <c r="GP230" s="105"/>
      <c r="GQ230" s="105"/>
      <c r="GR230" s="105"/>
      <c r="GS230" s="105"/>
      <c r="GT230" s="105"/>
      <c r="GU230" s="105"/>
      <c r="GV230" s="105"/>
      <c r="GW230" s="105"/>
      <c r="GX230" s="105"/>
      <c r="GY230" s="105"/>
      <c r="GZ230" s="105"/>
      <c r="HA230" s="105"/>
      <c r="HB230" s="105"/>
      <c r="HC230" s="105"/>
      <c r="HD230" s="105"/>
      <c r="HE230" s="105"/>
      <c r="HF230" s="105"/>
      <c r="HG230" s="105"/>
      <c r="HH230" s="105"/>
      <c r="HI230" s="105"/>
      <c r="HJ230" s="105"/>
      <c r="HK230" s="105"/>
      <c r="HL230" s="105"/>
      <c r="HM230" s="105"/>
      <c r="HN230" s="105"/>
      <c r="HO230" s="105"/>
      <c r="HP230" s="105"/>
      <c r="HQ230" s="105"/>
      <c r="HR230" s="105"/>
      <c r="HS230" s="105"/>
      <c r="HT230" s="105"/>
      <c r="HU230" s="105"/>
      <c r="HV230" s="105"/>
      <c r="HW230" s="105"/>
      <c r="HX230" s="105"/>
      <c r="HY230" s="105"/>
      <c r="HZ230" s="105"/>
      <c r="IA230" s="105"/>
      <c r="IB230" s="105"/>
      <c r="IC230" s="105"/>
      <c r="ID230" s="105"/>
      <c r="IE230" s="105"/>
      <c r="IF230" s="105"/>
      <c r="IG230" s="105"/>
      <c r="IH230" s="105"/>
      <c r="II230" s="105"/>
      <c r="IJ230" s="105"/>
      <c r="IK230" s="105"/>
      <c r="IL230" s="105"/>
      <c r="IM230" s="105"/>
      <c r="IN230" s="105"/>
      <c r="IO230" s="105"/>
      <c r="IP230" s="105"/>
      <c r="IQ230" s="105"/>
      <c r="IR230" s="105"/>
      <c r="IS230" s="105"/>
      <c r="IT230" s="105"/>
      <c r="IU230" s="105"/>
      <c r="IV230" s="105"/>
    </row>
    <row r="231" spans="1:256" ht="15.5" x14ac:dyDescent="0.25">
      <c r="A231" s="306"/>
      <c r="B231" s="307"/>
      <c r="C231" s="308"/>
      <c r="D231" s="309"/>
      <c r="E231" s="303"/>
      <c r="F231" s="110"/>
      <c r="G231" s="303"/>
      <c r="H231" s="310"/>
      <c r="I231" s="303"/>
      <c r="J231" s="311"/>
      <c r="K231" s="306"/>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c r="AT231" s="105"/>
      <c r="AU231" s="105"/>
      <c r="AV231" s="105"/>
      <c r="AW231" s="105"/>
      <c r="AX231" s="105"/>
      <c r="AY231" s="105"/>
      <c r="AZ231" s="105"/>
      <c r="BA231" s="105"/>
      <c r="BB231" s="105"/>
      <c r="BC231" s="105"/>
      <c r="BD231" s="105"/>
      <c r="BE231" s="105"/>
      <c r="BF231" s="105"/>
      <c r="BG231" s="105"/>
      <c r="BH231" s="105"/>
      <c r="BI231" s="105"/>
      <c r="BJ231" s="105"/>
      <c r="BK231" s="105"/>
      <c r="BL231" s="105"/>
      <c r="BM231" s="105"/>
      <c r="BN231" s="105"/>
      <c r="BO231" s="105"/>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c r="CR231" s="105"/>
      <c r="CS231" s="105"/>
      <c r="CT231" s="105"/>
      <c r="CU231" s="105"/>
      <c r="CV231" s="105"/>
      <c r="CW231" s="105"/>
      <c r="CX231" s="105"/>
      <c r="CY231" s="105"/>
      <c r="CZ231" s="105"/>
      <c r="DA231" s="105"/>
      <c r="DB231" s="105"/>
      <c r="DC231" s="105"/>
      <c r="DD231" s="105"/>
      <c r="DE231" s="105"/>
      <c r="DF231" s="105"/>
      <c r="DG231" s="105"/>
      <c r="DH231" s="105"/>
      <c r="DI231" s="105"/>
      <c r="DJ231" s="105"/>
      <c r="DK231" s="105"/>
      <c r="DL231" s="105"/>
      <c r="DM231" s="105"/>
      <c r="DN231" s="105"/>
      <c r="DO231" s="105"/>
      <c r="DP231" s="105"/>
      <c r="DQ231" s="105"/>
      <c r="DR231" s="105"/>
      <c r="DS231" s="105"/>
      <c r="DT231" s="105"/>
      <c r="DU231" s="105"/>
      <c r="DV231" s="105"/>
      <c r="DW231" s="105"/>
      <c r="DX231" s="105"/>
      <c r="DY231" s="105"/>
      <c r="DZ231" s="105"/>
      <c r="EA231" s="105"/>
      <c r="EB231" s="105"/>
      <c r="EC231" s="105"/>
      <c r="ED231" s="105"/>
      <c r="EE231" s="105"/>
      <c r="EF231" s="105"/>
      <c r="EG231" s="105"/>
      <c r="EH231" s="105"/>
      <c r="EI231" s="105"/>
      <c r="EJ231" s="105"/>
      <c r="EK231" s="105"/>
      <c r="EL231" s="105"/>
      <c r="EM231" s="105"/>
      <c r="EN231" s="105"/>
      <c r="EO231" s="105"/>
      <c r="EP231" s="105"/>
      <c r="EQ231" s="105"/>
      <c r="ER231" s="105"/>
      <c r="ES231" s="105"/>
      <c r="ET231" s="105"/>
      <c r="EU231" s="105"/>
      <c r="EV231" s="105"/>
      <c r="EW231" s="105"/>
      <c r="EX231" s="105"/>
      <c r="EY231" s="105"/>
      <c r="EZ231" s="105"/>
      <c r="FA231" s="105"/>
      <c r="FB231" s="105"/>
      <c r="FC231" s="105"/>
      <c r="FD231" s="105"/>
      <c r="FE231" s="105"/>
      <c r="FF231" s="105"/>
      <c r="FG231" s="105"/>
      <c r="FH231" s="105"/>
      <c r="FI231" s="105"/>
      <c r="FJ231" s="105"/>
      <c r="FK231" s="105"/>
      <c r="FL231" s="105"/>
      <c r="FM231" s="105"/>
      <c r="FN231" s="105"/>
      <c r="FO231" s="105"/>
      <c r="FP231" s="105"/>
      <c r="FQ231" s="105"/>
      <c r="FR231" s="105"/>
      <c r="FS231" s="105"/>
      <c r="FT231" s="105"/>
      <c r="FU231" s="105"/>
      <c r="FV231" s="105"/>
      <c r="FW231" s="105"/>
      <c r="FX231" s="105"/>
      <c r="FY231" s="105"/>
      <c r="FZ231" s="105"/>
      <c r="GA231" s="105"/>
      <c r="GB231" s="105"/>
      <c r="GC231" s="105"/>
      <c r="GD231" s="105"/>
      <c r="GE231" s="105"/>
      <c r="GF231" s="105"/>
      <c r="GG231" s="105"/>
      <c r="GH231" s="105"/>
      <c r="GI231" s="105"/>
      <c r="GJ231" s="105"/>
      <c r="GK231" s="105"/>
      <c r="GL231" s="105"/>
      <c r="GM231" s="105"/>
      <c r="GN231" s="105"/>
      <c r="GO231" s="105"/>
      <c r="GP231" s="105"/>
      <c r="GQ231" s="105"/>
      <c r="GR231" s="105"/>
      <c r="GS231" s="105"/>
      <c r="GT231" s="105"/>
      <c r="GU231" s="105"/>
      <c r="GV231" s="105"/>
      <c r="GW231" s="105"/>
      <c r="GX231" s="105"/>
      <c r="GY231" s="105"/>
      <c r="GZ231" s="105"/>
      <c r="HA231" s="105"/>
      <c r="HB231" s="105"/>
      <c r="HC231" s="105"/>
      <c r="HD231" s="105"/>
      <c r="HE231" s="105"/>
      <c r="HF231" s="105"/>
      <c r="HG231" s="105"/>
      <c r="HH231" s="105"/>
      <c r="HI231" s="105"/>
      <c r="HJ231" s="105"/>
      <c r="HK231" s="105"/>
      <c r="HL231" s="105"/>
      <c r="HM231" s="105"/>
      <c r="HN231" s="105"/>
      <c r="HO231" s="105"/>
      <c r="HP231" s="105"/>
      <c r="HQ231" s="105"/>
      <c r="HR231" s="105"/>
      <c r="HS231" s="105"/>
      <c r="HT231" s="105"/>
      <c r="HU231" s="105"/>
      <c r="HV231" s="105"/>
      <c r="HW231" s="105"/>
      <c r="HX231" s="105"/>
      <c r="HY231" s="105"/>
      <c r="HZ231" s="105"/>
      <c r="IA231" s="105"/>
      <c r="IB231" s="105"/>
      <c r="IC231" s="105"/>
      <c r="ID231" s="105"/>
      <c r="IE231" s="105"/>
      <c r="IF231" s="105"/>
      <c r="IG231" s="105"/>
      <c r="IH231" s="105"/>
      <c r="II231" s="105"/>
      <c r="IJ231" s="105"/>
      <c r="IK231" s="105"/>
      <c r="IL231" s="105"/>
      <c r="IM231" s="105"/>
      <c r="IN231" s="105"/>
      <c r="IO231" s="105"/>
      <c r="IP231" s="105"/>
      <c r="IQ231" s="105"/>
      <c r="IR231" s="105"/>
      <c r="IS231" s="105"/>
      <c r="IT231" s="105"/>
      <c r="IU231" s="105"/>
      <c r="IV231" s="105"/>
    </row>
    <row r="232" spans="1:256" ht="15.5" x14ac:dyDescent="0.25">
      <c r="A232" s="306"/>
      <c r="B232" s="307"/>
      <c r="C232" s="308"/>
      <c r="D232" s="309"/>
      <c r="E232" s="303"/>
      <c r="F232" s="110"/>
      <c r="G232" s="303"/>
      <c r="H232" s="310"/>
      <c r="I232" s="303"/>
      <c r="J232" s="311"/>
      <c r="K232" s="306"/>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c r="AT232" s="105"/>
      <c r="AU232" s="105"/>
      <c r="AV232" s="105"/>
      <c r="AW232" s="105"/>
      <c r="AX232" s="105"/>
      <c r="AY232" s="105"/>
      <c r="AZ232" s="105"/>
      <c r="BA232" s="105"/>
      <c r="BB232" s="105"/>
      <c r="BC232" s="105"/>
      <c r="BD232" s="105"/>
      <c r="BE232" s="105"/>
      <c r="BF232" s="105"/>
      <c r="BG232" s="105"/>
      <c r="BH232" s="105"/>
      <c r="BI232" s="105"/>
      <c r="BJ232" s="105"/>
      <c r="BK232" s="105"/>
      <c r="BL232" s="105"/>
      <c r="BM232" s="105"/>
      <c r="BN232" s="105"/>
      <c r="BO232" s="105"/>
      <c r="BP232" s="105"/>
      <c r="BQ232" s="105"/>
      <c r="BR232" s="105"/>
      <c r="BS232" s="105"/>
      <c r="BT232" s="105"/>
      <c r="BU232" s="105"/>
      <c r="BV232" s="105"/>
      <c r="BW232" s="105"/>
      <c r="BX232" s="105"/>
      <c r="BY232" s="105"/>
      <c r="BZ232" s="105"/>
      <c r="CA232" s="105"/>
      <c r="CB232" s="105"/>
      <c r="CC232" s="105"/>
      <c r="CD232" s="105"/>
      <c r="CE232" s="105"/>
      <c r="CF232" s="105"/>
      <c r="CG232" s="105"/>
      <c r="CH232" s="105"/>
      <c r="CI232" s="105"/>
      <c r="CJ232" s="105"/>
      <c r="CK232" s="105"/>
      <c r="CL232" s="105"/>
      <c r="CM232" s="105"/>
      <c r="CN232" s="105"/>
      <c r="CO232" s="105"/>
      <c r="CP232" s="105"/>
      <c r="CQ232" s="105"/>
      <c r="CR232" s="105"/>
      <c r="CS232" s="105"/>
      <c r="CT232" s="105"/>
      <c r="CU232" s="105"/>
      <c r="CV232" s="105"/>
      <c r="CW232" s="105"/>
      <c r="CX232" s="105"/>
      <c r="CY232" s="105"/>
      <c r="CZ232" s="105"/>
      <c r="DA232" s="105"/>
      <c r="DB232" s="105"/>
      <c r="DC232" s="105"/>
      <c r="DD232" s="105"/>
      <c r="DE232" s="105"/>
      <c r="DF232" s="105"/>
      <c r="DG232" s="105"/>
      <c r="DH232" s="105"/>
      <c r="DI232" s="105"/>
      <c r="DJ232" s="105"/>
      <c r="DK232" s="105"/>
      <c r="DL232" s="105"/>
      <c r="DM232" s="105"/>
      <c r="DN232" s="105"/>
      <c r="DO232" s="105"/>
      <c r="DP232" s="105"/>
      <c r="DQ232" s="105"/>
      <c r="DR232" s="105"/>
      <c r="DS232" s="105"/>
      <c r="DT232" s="105"/>
      <c r="DU232" s="105"/>
      <c r="DV232" s="105"/>
      <c r="DW232" s="105"/>
      <c r="DX232" s="105"/>
      <c r="DY232" s="105"/>
      <c r="DZ232" s="105"/>
      <c r="EA232" s="105"/>
      <c r="EB232" s="105"/>
      <c r="EC232" s="105"/>
      <c r="ED232" s="105"/>
      <c r="EE232" s="105"/>
      <c r="EF232" s="105"/>
      <c r="EG232" s="105"/>
      <c r="EH232" s="105"/>
      <c r="EI232" s="105"/>
      <c r="EJ232" s="105"/>
      <c r="EK232" s="105"/>
      <c r="EL232" s="105"/>
      <c r="EM232" s="105"/>
      <c r="EN232" s="105"/>
      <c r="EO232" s="105"/>
      <c r="EP232" s="105"/>
      <c r="EQ232" s="105"/>
      <c r="ER232" s="105"/>
      <c r="ES232" s="105"/>
      <c r="ET232" s="105"/>
      <c r="EU232" s="105"/>
      <c r="EV232" s="105"/>
      <c r="EW232" s="105"/>
      <c r="EX232" s="105"/>
      <c r="EY232" s="105"/>
      <c r="EZ232" s="105"/>
      <c r="FA232" s="105"/>
      <c r="FB232" s="105"/>
      <c r="FC232" s="105"/>
      <c r="FD232" s="105"/>
      <c r="FE232" s="105"/>
      <c r="FF232" s="105"/>
      <c r="FG232" s="105"/>
      <c r="FH232" s="105"/>
      <c r="FI232" s="105"/>
      <c r="FJ232" s="105"/>
      <c r="FK232" s="105"/>
      <c r="FL232" s="105"/>
      <c r="FM232" s="105"/>
      <c r="FN232" s="105"/>
      <c r="FO232" s="105"/>
      <c r="FP232" s="105"/>
      <c r="FQ232" s="105"/>
      <c r="FR232" s="105"/>
      <c r="FS232" s="105"/>
      <c r="FT232" s="105"/>
      <c r="FU232" s="105"/>
      <c r="FV232" s="105"/>
      <c r="FW232" s="105"/>
      <c r="FX232" s="105"/>
      <c r="FY232" s="105"/>
      <c r="FZ232" s="105"/>
      <c r="GA232" s="105"/>
      <c r="GB232" s="105"/>
      <c r="GC232" s="105"/>
      <c r="GD232" s="105"/>
      <c r="GE232" s="105"/>
      <c r="GF232" s="105"/>
      <c r="GG232" s="105"/>
      <c r="GH232" s="105"/>
      <c r="GI232" s="105"/>
      <c r="GJ232" s="105"/>
      <c r="GK232" s="105"/>
      <c r="GL232" s="105"/>
      <c r="GM232" s="105"/>
      <c r="GN232" s="105"/>
      <c r="GO232" s="105"/>
      <c r="GP232" s="105"/>
      <c r="GQ232" s="105"/>
      <c r="GR232" s="105"/>
      <c r="GS232" s="105"/>
      <c r="GT232" s="105"/>
      <c r="GU232" s="105"/>
      <c r="GV232" s="105"/>
      <c r="GW232" s="105"/>
      <c r="GX232" s="105"/>
      <c r="GY232" s="105"/>
      <c r="GZ232" s="105"/>
      <c r="HA232" s="105"/>
      <c r="HB232" s="105"/>
      <c r="HC232" s="105"/>
      <c r="HD232" s="105"/>
      <c r="HE232" s="105"/>
      <c r="HF232" s="105"/>
      <c r="HG232" s="105"/>
      <c r="HH232" s="105"/>
      <c r="HI232" s="105"/>
      <c r="HJ232" s="105"/>
      <c r="HK232" s="105"/>
      <c r="HL232" s="105"/>
      <c r="HM232" s="105"/>
      <c r="HN232" s="105"/>
      <c r="HO232" s="105"/>
      <c r="HP232" s="105"/>
      <c r="HQ232" s="105"/>
      <c r="HR232" s="105"/>
      <c r="HS232" s="105"/>
      <c r="HT232" s="105"/>
      <c r="HU232" s="105"/>
      <c r="HV232" s="105"/>
      <c r="HW232" s="105"/>
      <c r="HX232" s="105"/>
      <c r="HY232" s="105"/>
      <c r="HZ232" s="105"/>
      <c r="IA232" s="105"/>
      <c r="IB232" s="105"/>
      <c r="IC232" s="105"/>
      <c r="ID232" s="105"/>
      <c r="IE232" s="105"/>
      <c r="IF232" s="105"/>
      <c r="IG232" s="105"/>
      <c r="IH232" s="105"/>
      <c r="II232" s="105"/>
      <c r="IJ232" s="105"/>
      <c r="IK232" s="105"/>
      <c r="IL232" s="105"/>
      <c r="IM232" s="105"/>
      <c r="IN232" s="105"/>
      <c r="IO232" s="105"/>
      <c r="IP232" s="105"/>
      <c r="IQ232" s="105"/>
      <c r="IR232" s="105"/>
      <c r="IS232" s="105"/>
      <c r="IT232" s="105"/>
      <c r="IU232" s="105"/>
      <c r="IV232" s="105"/>
    </row>
    <row r="233" spans="1:256" ht="15.5" x14ac:dyDescent="0.25">
      <c r="A233" s="306"/>
      <c r="B233" s="307"/>
      <c r="C233" s="308"/>
      <c r="D233" s="309"/>
      <c r="E233" s="303"/>
      <c r="F233" s="110"/>
      <c r="G233" s="303"/>
      <c r="H233" s="310"/>
      <c r="I233" s="303"/>
      <c r="J233" s="311"/>
      <c r="K233" s="306"/>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c r="AT233" s="105"/>
      <c r="AU233" s="105"/>
      <c r="AV233" s="105"/>
      <c r="AW233" s="105"/>
      <c r="AX233" s="105"/>
      <c r="AY233" s="105"/>
      <c r="AZ233" s="105"/>
      <c r="BA233" s="105"/>
      <c r="BB233" s="105"/>
      <c r="BC233" s="105"/>
      <c r="BD233" s="105"/>
      <c r="BE233" s="105"/>
      <c r="BF233" s="105"/>
      <c r="BG233" s="105"/>
      <c r="BH233" s="105"/>
      <c r="BI233" s="105"/>
      <c r="BJ233" s="105"/>
      <c r="BK233" s="105"/>
      <c r="BL233" s="105"/>
      <c r="BM233" s="105"/>
      <c r="BN233" s="105"/>
      <c r="BO233" s="105"/>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c r="CR233" s="105"/>
      <c r="CS233" s="105"/>
      <c r="CT233" s="105"/>
      <c r="CU233" s="105"/>
      <c r="CV233" s="105"/>
      <c r="CW233" s="105"/>
      <c r="CX233" s="105"/>
      <c r="CY233" s="105"/>
      <c r="CZ233" s="105"/>
      <c r="DA233" s="105"/>
      <c r="DB233" s="105"/>
      <c r="DC233" s="105"/>
      <c r="DD233" s="105"/>
      <c r="DE233" s="105"/>
      <c r="DF233" s="105"/>
      <c r="DG233" s="105"/>
      <c r="DH233" s="105"/>
      <c r="DI233" s="105"/>
      <c r="DJ233" s="105"/>
      <c r="DK233" s="105"/>
      <c r="DL233" s="105"/>
      <c r="DM233" s="105"/>
      <c r="DN233" s="105"/>
      <c r="DO233" s="105"/>
      <c r="DP233" s="105"/>
      <c r="DQ233" s="105"/>
      <c r="DR233" s="105"/>
      <c r="DS233" s="105"/>
      <c r="DT233" s="105"/>
      <c r="DU233" s="105"/>
      <c r="DV233" s="105"/>
      <c r="DW233" s="105"/>
      <c r="DX233" s="105"/>
      <c r="DY233" s="105"/>
      <c r="DZ233" s="105"/>
      <c r="EA233" s="105"/>
      <c r="EB233" s="105"/>
      <c r="EC233" s="105"/>
      <c r="ED233" s="105"/>
      <c r="EE233" s="105"/>
      <c r="EF233" s="105"/>
      <c r="EG233" s="105"/>
      <c r="EH233" s="105"/>
      <c r="EI233" s="105"/>
      <c r="EJ233" s="105"/>
      <c r="EK233" s="105"/>
      <c r="EL233" s="105"/>
      <c r="EM233" s="105"/>
      <c r="EN233" s="105"/>
      <c r="EO233" s="105"/>
      <c r="EP233" s="105"/>
      <c r="EQ233" s="105"/>
      <c r="ER233" s="105"/>
      <c r="ES233" s="105"/>
      <c r="ET233" s="105"/>
      <c r="EU233" s="105"/>
      <c r="EV233" s="105"/>
      <c r="EW233" s="105"/>
      <c r="EX233" s="105"/>
      <c r="EY233" s="105"/>
      <c r="EZ233" s="105"/>
      <c r="FA233" s="105"/>
      <c r="FB233" s="105"/>
      <c r="FC233" s="105"/>
      <c r="FD233" s="105"/>
      <c r="FE233" s="105"/>
      <c r="FF233" s="105"/>
      <c r="FG233" s="105"/>
      <c r="FH233" s="105"/>
      <c r="FI233" s="105"/>
      <c r="FJ233" s="105"/>
      <c r="FK233" s="105"/>
      <c r="FL233" s="105"/>
      <c r="FM233" s="105"/>
      <c r="FN233" s="105"/>
      <c r="FO233" s="105"/>
      <c r="FP233" s="105"/>
      <c r="FQ233" s="105"/>
      <c r="FR233" s="105"/>
      <c r="FS233" s="105"/>
      <c r="FT233" s="105"/>
      <c r="FU233" s="105"/>
      <c r="FV233" s="105"/>
      <c r="FW233" s="105"/>
      <c r="FX233" s="105"/>
      <c r="FY233" s="105"/>
      <c r="FZ233" s="105"/>
      <c r="GA233" s="105"/>
      <c r="GB233" s="105"/>
      <c r="GC233" s="105"/>
      <c r="GD233" s="105"/>
      <c r="GE233" s="105"/>
      <c r="GF233" s="105"/>
      <c r="GG233" s="105"/>
      <c r="GH233" s="105"/>
      <c r="GI233" s="105"/>
      <c r="GJ233" s="105"/>
      <c r="GK233" s="105"/>
      <c r="GL233" s="105"/>
      <c r="GM233" s="105"/>
      <c r="GN233" s="105"/>
      <c r="GO233" s="105"/>
      <c r="GP233" s="105"/>
      <c r="GQ233" s="105"/>
      <c r="GR233" s="105"/>
      <c r="GS233" s="105"/>
      <c r="GT233" s="105"/>
      <c r="GU233" s="105"/>
      <c r="GV233" s="105"/>
      <c r="GW233" s="105"/>
      <c r="GX233" s="105"/>
      <c r="GY233" s="105"/>
      <c r="GZ233" s="105"/>
      <c r="HA233" s="105"/>
      <c r="HB233" s="105"/>
      <c r="HC233" s="105"/>
      <c r="HD233" s="105"/>
      <c r="HE233" s="105"/>
      <c r="HF233" s="105"/>
      <c r="HG233" s="105"/>
      <c r="HH233" s="105"/>
      <c r="HI233" s="105"/>
      <c r="HJ233" s="105"/>
      <c r="HK233" s="105"/>
      <c r="HL233" s="105"/>
      <c r="HM233" s="105"/>
      <c r="HN233" s="105"/>
      <c r="HO233" s="105"/>
      <c r="HP233" s="105"/>
      <c r="HQ233" s="105"/>
      <c r="HR233" s="105"/>
      <c r="HS233" s="105"/>
      <c r="HT233" s="105"/>
      <c r="HU233" s="105"/>
      <c r="HV233" s="105"/>
      <c r="HW233" s="105"/>
      <c r="HX233" s="105"/>
      <c r="HY233" s="105"/>
      <c r="HZ233" s="105"/>
      <c r="IA233" s="105"/>
      <c r="IB233" s="105"/>
      <c r="IC233" s="105"/>
      <c r="ID233" s="105"/>
      <c r="IE233" s="105"/>
      <c r="IF233" s="105"/>
      <c r="IG233" s="105"/>
      <c r="IH233" s="105"/>
      <c r="II233" s="105"/>
      <c r="IJ233" s="105"/>
      <c r="IK233" s="105"/>
      <c r="IL233" s="105"/>
      <c r="IM233" s="105"/>
      <c r="IN233" s="105"/>
      <c r="IO233" s="105"/>
      <c r="IP233" s="105"/>
      <c r="IQ233" s="105"/>
      <c r="IR233" s="105"/>
      <c r="IS233" s="105"/>
      <c r="IT233" s="105"/>
      <c r="IU233" s="105"/>
      <c r="IV233" s="105"/>
    </row>
    <row r="234" spans="1:256" ht="15.5" x14ac:dyDescent="0.25">
      <c r="A234" s="306"/>
      <c r="B234" s="307"/>
      <c r="C234" s="308"/>
      <c r="D234" s="309"/>
      <c r="E234" s="303"/>
      <c r="F234" s="110"/>
      <c r="G234" s="303"/>
      <c r="H234" s="310"/>
      <c r="I234" s="303"/>
      <c r="J234" s="311"/>
      <c r="K234" s="306"/>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c r="AT234" s="105"/>
      <c r="AU234" s="105"/>
      <c r="AV234" s="105"/>
      <c r="AW234" s="105"/>
      <c r="AX234" s="105"/>
      <c r="AY234" s="105"/>
      <c r="AZ234" s="105"/>
      <c r="BA234" s="105"/>
      <c r="BB234" s="105"/>
      <c r="BC234" s="105"/>
      <c r="BD234" s="105"/>
      <c r="BE234" s="105"/>
      <c r="BF234" s="105"/>
      <c r="BG234" s="105"/>
      <c r="BH234" s="105"/>
      <c r="BI234" s="105"/>
      <c r="BJ234" s="105"/>
      <c r="BK234" s="105"/>
      <c r="BL234" s="105"/>
      <c r="BM234" s="105"/>
      <c r="BN234" s="105"/>
      <c r="BO234" s="105"/>
      <c r="BP234" s="105"/>
      <c r="BQ234" s="105"/>
      <c r="BR234" s="105"/>
      <c r="BS234" s="105"/>
      <c r="BT234" s="105"/>
      <c r="BU234" s="105"/>
      <c r="BV234" s="105"/>
      <c r="BW234" s="105"/>
      <c r="BX234" s="105"/>
      <c r="BY234" s="105"/>
      <c r="BZ234" s="105"/>
      <c r="CA234" s="105"/>
      <c r="CB234" s="105"/>
      <c r="CC234" s="105"/>
      <c r="CD234" s="105"/>
      <c r="CE234" s="105"/>
      <c r="CF234" s="105"/>
      <c r="CG234" s="105"/>
      <c r="CH234" s="105"/>
      <c r="CI234" s="105"/>
      <c r="CJ234" s="105"/>
      <c r="CK234" s="105"/>
      <c r="CL234" s="105"/>
      <c r="CM234" s="105"/>
      <c r="CN234" s="105"/>
      <c r="CO234" s="105"/>
      <c r="CP234" s="105"/>
      <c r="CQ234" s="105"/>
      <c r="CR234" s="105"/>
      <c r="CS234" s="105"/>
      <c r="CT234" s="105"/>
      <c r="CU234" s="105"/>
      <c r="CV234" s="105"/>
      <c r="CW234" s="105"/>
      <c r="CX234" s="105"/>
      <c r="CY234" s="105"/>
      <c r="CZ234" s="105"/>
      <c r="DA234" s="105"/>
      <c r="DB234" s="105"/>
      <c r="DC234" s="105"/>
      <c r="DD234" s="105"/>
      <c r="DE234" s="105"/>
      <c r="DF234" s="105"/>
      <c r="DG234" s="105"/>
      <c r="DH234" s="105"/>
      <c r="DI234" s="105"/>
      <c r="DJ234" s="105"/>
      <c r="DK234" s="105"/>
      <c r="DL234" s="105"/>
      <c r="DM234" s="105"/>
      <c r="DN234" s="105"/>
      <c r="DO234" s="105"/>
      <c r="DP234" s="105"/>
      <c r="DQ234" s="105"/>
      <c r="DR234" s="105"/>
      <c r="DS234" s="105"/>
      <c r="DT234" s="105"/>
      <c r="DU234" s="105"/>
      <c r="DV234" s="105"/>
      <c r="DW234" s="105"/>
      <c r="DX234" s="105"/>
      <c r="DY234" s="105"/>
      <c r="DZ234" s="105"/>
      <c r="EA234" s="105"/>
      <c r="EB234" s="105"/>
      <c r="EC234" s="105"/>
      <c r="ED234" s="105"/>
      <c r="EE234" s="105"/>
      <c r="EF234" s="105"/>
      <c r="EG234" s="105"/>
      <c r="EH234" s="105"/>
      <c r="EI234" s="105"/>
      <c r="EJ234" s="105"/>
      <c r="EK234" s="105"/>
      <c r="EL234" s="105"/>
      <c r="EM234" s="105"/>
      <c r="EN234" s="105"/>
      <c r="EO234" s="105"/>
      <c r="EP234" s="105"/>
      <c r="EQ234" s="105"/>
      <c r="ER234" s="105"/>
      <c r="ES234" s="105"/>
      <c r="ET234" s="105"/>
      <c r="EU234" s="105"/>
      <c r="EV234" s="105"/>
      <c r="EW234" s="105"/>
      <c r="EX234" s="105"/>
      <c r="EY234" s="105"/>
      <c r="EZ234" s="105"/>
      <c r="FA234" s="105"/>
      <c r="FB234" s="105"/>
      <c r="FC234" s="105"/>
      <c r="FD234" s="105"/>
      <c r="FE234" s="105"/>
      <c r="FF234" s="105"/>
      <c r="FG234" s="105"/>
      <c r="FH234" s="105"/>
      <c r="FI234" s="105"/>
      <c r="FJ234" s="105"/>
      <c r="FK234" s="105"/>
      <c r="FL234" s="105"/>
      <c r="FM234" s="105"/>
      <c r="FN234" s="105"/>
      <c r="FO234" s="105"/>
      <c r="FP234" s="105"/>
      <c r="FQ234" s="105"/>
      <c r="FR234" s="105"/>
      <c r="FS234" s="105"/>
      <c r="FT234" s="105"/>
      <c r="FU234" s="105"/>
      <c r="FV234" s="105"/>
      <c r="FW234" s="105"/>
      <c r="FX234" s="105"/>
      <c r="FY234" s="105"/>
      <c r="FZ234" s="105"/>
      <c r="GA234" s="105"/>
      <c r="GB234" s="105"/>
      <c r="GC234" s="105"/>
      <c r="GD234" s="105"/>
      <c r="GE234" s="105"/>
      <c r="GF234" s="105"/>
      <c r="GG234" s="105"/>
      <c r="GH234" s="105"/>
      <c r="GI234" s="105"/>
      <c r="GJ234" s="105"/>
      <c r="GK234" s="105"/>
      <c r="GL234" s="105"/>
      <c r="GM234" s="105"/>
      <c r="GN234" s="105"/>
      <c r="GO234" s="105"/>
      <c r="GP234" s="105"/>
      <c r="GQ234" s="105"/>
      <c r="GR234" s="105"/>
      <c r="GS234" s="105"/>
      <c r="GT234" s="105"/>
      <c r="GU234" s="105"/>
      <c r="GV234" s="105"/>
      <c r="GW234" s="105"/>
      <c r="GX234" s="105"/>
      <c r="GY234" s="105"/>
      <c r="GZ234" s="105"/>
      <c r="HA234" s="105"/>
      <c r="HB234" s="105"/>
      <c r="HC234" s="105"/>
      <c r="HD234" s="105"/>
      <c r="HE234" s="105"/>
      <c r="HF234" s="105"/>
      <c r="HG234" s="105"/>
      <c r="HH234" s="105"/>
      <c r="HI234" s="105"/>
      <c r="HJ234" s="105"/>
      <c r="HK234" s="105"/>
      <c r="HL234" s="105"/>
      <c r="HM234" s="105"/>
      <c r="HN234" s="105"/>
      <c r="HO234" s="105"/>
      <c r="HP234" s="105"/>
      <c r="HQ234" s="105"/>
      <c r="HR234" s="105"/>
      <c r="HS234" s="105"/>
      <c r="HT234" s="105"/>
      <c r="HU234" s="105"/>
      <c r="HV234" s="105"/>
      <c r="HW234" s="105"/>
      <c r="HX234" s="105"/>
      <c r="HY234" s="105"/>
      <c r="HZ234" s="105"/>
      <c r="IA234" s="105"/>
      <c r="IB234" s="105"/>
      <c r="IC234" s="105"/>
      <c r="ID234" s="105"/>
      <c r="IE234" s="105"/>
      <c r="IF234" s="105"/>
      <c r="IG234" s="105"/>
      <c r="IH234" s="105"/>
      <c r="II234" s="105"/>
      <c r="IJ234" s="105"/>
      <c r="IK234" s="105"/>
      <c r="IL234" s="105"/>
      <c r="IM234" s="105"/>
      <c r="IN234" s="105"/>
      <c r="IO234" s="105"/>
      <c r="IP234" s="105"/>
      <c r="IQ234" s="105"/>
      <c r="IR234" s="105"/>
      <c r="IS234" s="105"/>
      <c r="IT234" s="105"/>
      <c r="IU234" s="105"/>
      <c r="IV234" s="105"/>
    </row>
    <row r="235" spans="1:256" ht="15.5" x14ac:dyDescent="0.25">
      <c r="A235" s="306"/>
      <c r="B235" s="307"/>
      <c r="C235" s="308"/>
      <c r="D235" s="309"/>
      <c r="E235" s="303"/>
      <c r="F235" s="110"/>
      <c r="G235" s="303"/>
      <c r="H235" s="310"/>
      <c r="I235" s="303"/>
      <c r="J235" s="311"/>
      <c r="K235" s="306"/>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c r="BI235" s="105"/>
      <c r="BJ235" s="105"/>
      <c r="BK235" s="105"/>
      <c r="BL235" s="105"/>
      <c r="BM235" s="105"/>
      <c r="BN235" s="105"/>
      <c r="BO235" s="105"/>
      <c r="BP235" s="105"/>
      <c r="BQ235" s="105"/>
      <c r="BR235" s="105"/>
      <c r="BS235" s="105"/>
      <c r="BT235" s="105"/>
      <c r="BU235" s="105"/>
      <c r="BV235" s="105"/>
      <c r="BW235" s="105"/>
      <c r="BX235" s="105"/>
      <c r="BY235" s="105"/>
      <c r="BZ235" s="105"/>
      <c r="CA235" s="105"/>
      <c r="CB235" s="105"/>
      <c r="CC235" s="105"/>
      <c r="CD235" s="105"/>
      <c r="CE235" s="105"/>
      <c r="CF235" s="105"/>
      <c r="CG235" s="105"/>
      <c r="CH235" s="105"/>
      <c r="CI235" s="105"/>
      <c r="CJ235" s="105"/>
      <c r="CK235" s="105"/>
      <c r="CL235" s="105"/>
      <c r="CM235" s="105"/>
      <c r="CN235" s="105"/>
      <c r="CO235" s="105"/>
      <c r="CP235" s="105"/>
      <c r="CQ235" s="105"/>
      <c r="CR235" s="105"/>
      <c r="CS235" s="105"/>
      <c r="CT235" s="105"/>
      <c r="CU235" s="105"/>
      <c r="CV235" s="105"/>
      <c r="CW235" s="105"/>
      <c r="CX235" s="105"/>
      <c r="CY235" s="105"/>
      <c r="CZ235" s="105"/>
      <c r="DA235" s="105"/>
      <c r="DB235" s="105"/>
      <c r="DC235" s="105"/>
      <c r="DD235" s="105"/>
      <c r="DE235" s="105"/>
      <c r="DF235" s="105"/>
      <c r="DG235" s="105"/>
      <c r="DH235" s="105"/>
      <c r="DI235" s="105"/>
      <c r="DJ235" s="105"/>
      <c r="DK235" s="105"/>
      <c r="DL235" s="105"/>
      <c r="DM235" s="105"/>
      <c r="DN235" s="105"/>
      <c r="DO235" s="105"/>
      <c r="DP235" s="105"/>
      <c r="DQ235" s="105"/>
      <c r="DR235" s="105"/>
      <c r="DS235" s="105"/>
      <c r="DT235" s="105"/>
      <c r="DU235" s="105"/>
      <c r="DV235" s="105"/>
      <c r="DW235" s="105"/>
      <c r="DX235" s="105"/>
      <c r="DY235" s="105"/>
      <c r="DZ235" s="105"/>
      <c r="EA235" s="105"/>
      <c r="EB235" s="105"/>
      <c r="EC235" s="105"/>
      <c r="ED235" s="105"/>
      <c r="EE235" s="105"/>
      <c r="EF235" s="105"/>
      <c r="EG235" s="105"/>
      <c r="EH235" s="105"/>
      <c r="EI235" s="105"/>
      <c r="EJ235" s="105"/>
      <c r="EK235" s="105"/>
      <c r="EL235" s="105"/>
      <c r="EM235" s="105"/>
      <c r="EN235" s="105"/>
      <c r="EO235" s="105"/>
      <c r="EP235" s="105"/>
      <c r="EQ235" s="105"/>
      <c r="ER235" s="105"/>
      <c r="ES235" s="105"/>
      <c r="ET235" s="105"/>
      <c r="EU235" s="105"/>
      <c r="EV235" s="105"/>
      <c r="EW235" s="105"/>
      <c r="EX235" s="105"/>
      <c r="EY235" s="105"/>
      <c r="EZ235" s="105"/>
      <c r="FA235" s="105"/>
      <c r="FB235" s="105"/>
      <c r="FC235" s="105"/>
      <c r="FD235" s="105"/>
      <c r="FE235" s="105"/>
      <c r="FF235" s="105"/>
      <c r="FG235" s="105"/>
      <c r="FH235" s="105"/>
      <c r="FI235" s="105"/>
      <c r="FJ235" s="105"/>
      <c r="FK235" s="105"/>
      <c r="FL235" s="105"/>
      <c r="FM235" s="105"/>
      <c r="FN235" s="105"/>
      <c r="FO235" s="105"/>
      <c r="FP235" s="105"/>
      <c r="FQ235" s="105"/>
      <c r="FR235" s="105"/>
      <c r="FS235" s="105"/>
      <c r="FT235" s="105"/>
      <c r="FU235" s="105"/>
      <c r="FV235" s="105"/>
      <c r="FW235" s="105"/>
      <c r="FX235" s="105"/>
      <c r="FY235" s="105"/>
      <c r="FZ235" s="105"/>
      <c r="GA235" s="105"/>
      <c r="GB235" s="105"/>
      <c r="GC235" s="105"/>
      <c r="GD235" s="105"/>
      <c r="GE235" s="105"/>
      <c r="GF235" s="105"/>
      <c r="GG235" s="105"/>
      <c r="GH235" s="105"/>
      <c r="GI235" s="105"/>
      <c r="GJ235" s="105"/>
      <c r="GK235" s="105"/>
      <c r="GL235" s="105"/>
      <c r="GM235" s="105"/>
      <c r="GN235" s="105"/>
      <c r="GO235" s="105"/>
      <c r="GP235" s="105"/>
      <c r="GQ235" s="105"/>
      <c r="GR235" s="105"/>
      <c r="GS235" s="105"/>
      <c r="GT235" s="105"/>
      <c r="GU235" s="105"/>
      <c r="GV235" s="105"/>
      <c r="GW235" s="105"/>
      <c r="GX235" s="105"/>
      <c r="GY235" s="105"/>
      <c r="GZ235" s="105"/>
      <c r="HA235" s="105"/>
      <c r="HB235" s="105"/>
      <c r="HC235" s="105"/>
      <c r="HD235" s="105"/>
      <c r="HE235" s="105"/>
      <c r="HF235" s="105"/>
      <c r="HG235" s="105"/>
      <c r="HH235" s="105"/>
      <c r="HI235" s="105"/>
      <c r="HJ235" s="105"/>
      <c r="HK235" s="105"/>
      <c r="HL235" s="105"/>
      <c r="HM235" s="105"/>
      <c r="HN235" s="105"/>
      <c r="HO235" s="105"/>
      <c r="HP235" s="105"/>
      <c r="HQ235" s="105"/>
      <c r="HR235" s="105"/>
      <c r="HS235" s="105"/>
      <c r="HT235" s="105"/>
      <c r="HU235" s="105"/>
      <c r="HV235" s="105"/>
      <c r="HW235" s="105"/>
      <c r="HX235" s="105"/>
      <c r="HY235" s="105"/>
      <c r="HZ235" s="105"/>
      <c r="IA235" s="105"/>
      <c r="IB235" s="105"/>
      <c r="IC235" s="105"/>
      <c r="ID235" s="105"/>
      <c r="IE235" s="105"/>
      <c r="IF235" s="105"/>
      <c r="IG235" s="105"/>
      <c r="IH235" s="105"/>
      <c r="II235" s="105"/>
      <c r="IJ235" s="105"/>
      <c r="IK235" s="105"/>
      <c r="IL235" s="105"/>
      <c r="IM235" s="105"/>
      <c r="IN235" s="105"/>
      <c r="IO235" s="105"/>
      <c r="IP235" s="105"/>
      <c r="IQ235" s="105"/>
      <c r="IR235" s="105"/>
      <c r="IS235" s="105"/>
      <c r="IT235" s="105"/>
      <c r="IU235" s="105"/>
      <c r="IV235" s="105"/>
    </row>
    <row r="236" spans="1:256" ht="15.5" x14ac:dyDescent="0.25">
      <c r="A236" s="306"/>
      <c r="B236" s="307"/>
      <c r="C236" s="308"/>
      <c r="D236" s="309"/>
      <c r="E236" s="303"/>
      <c r="F236" s="110"/>
      <c r="G236" s="303"/>
      <c r="H236" s="310"/>
      <c r="I236" s="303"/>
      <c r="J236" s="311"/>
      <c r="K236" s="306"/>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c r="BI236" s="105"/>
      <c r="BJ236" s="105"/>
      <c r="BK236" s="105"/>
      <c r="BL236" s="105"/>
      <c r="BM236" s="105"/>
      <c r="BN236" s="105"/>
      <c r="BO236" s="105"/>
      <c r="BP236" s="105"/>
      <c r="BQ236" s="105"/>
      <c r="BR236" s="105"/>
      <c r="BS236" s="105"/>
      <c r="BT236" s="105"/>
      <c r="BU236" s="105"/>
      <c r="BV236" s="105"/>
      <c r="BW236" s="105"/>
      <c r="BX236" s="105"/>
      <c r="BY236" s="105"/>
      <c r="BZ236" s="105"/>
      <c r="CA236" s="105"/>
      <c r="CB236" s="105"/>
      <c r="CC236" s="105"/>
      <c r="CD236" s="105"/>
      <c r="CE236" s="105"/>
      <c r="CF236" s="105"/>
      <c r="CG236" s="105"/>
      <c r="CH236" s="105"/>
      <c r="CI236" s="105"/>
      <c r="CJ236" s="105"/>
      <c r="CK236" s="105"/>
      <c r="CL236" s="105"/>
      <c r="CM236" s="105"/>
      <c r="CN236" s="105"/>
      <c r="CO236" s="105"/>
      <c r="CP236" s="105"/>
      <c r="CQ236" s="105"/>
      <c r="CR236" s="105"/>
      <c r="CS236" s="105"/>
      <c r="CT236" s="105"/>
      <c r="CU236" s="105"/>
      <c r="CV236" s="105"/>
      <c r="CW236" s="105"/>
      <c r="CX236" s="105"/>
      <c r="CY236" s="105"/>
      <c r="CZ236" s="105"/>
      <c r="DA236" s="105"/>
      <c r="DB236" s="105"/>
      <c r="DC236" s="105"/>
      <c r="DD236" s="105"/>
      <c r="DE236" s="105"/>
      <c r="DF236" s="105"/>
      <c r="DG236" s="105"/>
      <c r="DH236" s="105"/>
      <c r="DI236" s="105"/>
      <c r="DJ236" s="105"/>
      <c r="DK236" s="105"/>
      <c r="DL236" s="105"/>
      <c r="DM236" s="105"/>
      <c r="DN236" s="105"/>
      <c r="DO236" s="105"/>
      <c r="DP236" s="105"/>
      <c r="DQ236" s="105"/>
      <c r="DR236" s="105"/>
      <c r="DS236" s="105"/>
      <c r="DT236" s="105"/>
      <c r="DU236" s="105"/>
      <c r="DV236" s="105"/>
      <c r="DW236" s="105"/>
      <c r="DX236" s="105"/>
      <c r="DY236" s="105"/>
      <c r="DZ236" s="105"/>
      <c r="EA236" s="105"/>
      <c r="EB236" s="105"/>
      <c r="EC236" s="105"/>
      <c r="ED236" s="105"/>
      <c r="EE236" s="105"/>
      <c r="EF236" s="105"/>
      <c r="EG236" s="105"/>
      <c r="EH236" s="105"/>
      <c r="EI236" s="105"/>
      <c r="EJ236" s="105"/>
      <c r="EK236" s="105"/>
      <c r="EL236" s="105"/>
      <c r="EM236" s="105"/>
      <c r="EN236" s="105"/>
      <c r="EO236" s="105"/>
      <c r="EP236" s="105"/>
      <c r="EQ236" s="105"/>
      <c r="ER236" s="105"/>
      <c r="ES236" s="105"/>
      <c r="ET236" s="105"/>
      <c r="EU236" s="105"/>
      <c r="EV236" s="105"/>
      <c r="EW236" s="105"/>
      <c r="EX236" s="105"/>
      <c r="EY236" s="105"/>
      <c r="EZ236" s="105"/>
      <c r="FA236" s="105"/>
      <c r="FB236" s="105"/>
      <c r="FC236" s="105"/>
      <c r="FD236" s="105"/>
      <c r="FE236" s="105"/>
      <c r="FF236" s="105"/>
      <c r="FG236" s="105"/>
      <c r="FH236" s="105"/>
      <c r="FI236" s="105"/>
      <c r="FJ236" s="105"/>
      <c r="FK236" s="105"/>
      <c r="FL236" s="105"/>
      <c r="FM236" s="105"/>
      <c r="FN236" s="105"/>
      <c r="FO236" s="105"/>
      <c r="FP236" s="105"/>
      <c r="FQ236" s="105"/>
      <c r="FR236" s="105"/>
      <c r="FS236" s="105"/>
      <c r="FT236" s="105"/>
      <c r="FU236" s="105"/>
      <c r="FV236" s="105"/>
      <c r="FW236" s="105"/>
      <c r="FX236" s="105"/>
      <c r="FY236" s="105"/>
      <c r="FZ236" s="105"/>
      <c r="GA236" s="105"/>
      <c r="GB236" s="105"/>
      <c r="GC236" s="105"/>
      <c r="GD236" s="105"/>
      <c r="GE236" s="105"/>
      <c r="GF236" s="105"/>
      <c r="GG236" s="105"/>
      <c r="GH236" s="105"/>
      <c r="GI236" s="105"/>
      <c r="GJ236" s="105"/>
      <c r="GK236" s="105"/>
      <c r="GL236" s="105"/>
      <c r="GM236" s="105"/>
      <c r="GN236" s="105"/>
      <c r="GO236" s="105"/>
      <c r="GP236" s="105"/>
      <c r="GQ236" s="105"/>
      <c r="GR236" s="105"/>
      <c r="GS236" s="105"/>
      <c r="GT236" s="105"/>
      <c r="GU236" s="105"/>
      <c r="GV236" s="105"/>
      <c r="GW236" s="105"/>
      <c r="GX236" s="105"/>
      <c r="GY236" s="105"/>
      <c r="GZ236" s="105"/>
      <c r="HA236" s="105"/>
      <c r="HB236" s="105"/>
      <c r="HC236" s="105"/>
      <c r="HD236" s="105"/>
      <c r="HE236" s="105"/>
      <c r="HF236" s="105"/>
      <c r="HG236" s="105"/>
      <c r="HH236" s="105"/>
      <c r="HI236" s="105"/>
      <c r="HJ236" s="105"/>
      <c r="HK236" s="105"/>
      <c r="HL236" s="105"/>
      <c r="HM236" s="105"/>
      <c r="HN236" s="105"/>
      <c r="HO236" s="105"/>
      <c r="HP236" s="105"/>
      <c r="HQ236" s="105"/>
      <c r="HR236" s="105"/>
      <c r="HS236" s="105"/>
      <c r="HT236" s="105"/>
      <c r="HU236" s="105"/>
      <c r="HV236" s="105"/>
      <c r="HW236" s="105"/>
      <c r="HX236" s="105"/>
      <c r="HY236" s="105"/>
      <c r="HZ236" s="105"/>
      <c r="IA236" s="105"/>
      <c r="IB236" s="105"/>
      <c r="IC236" s="105"/>
      <c r="ID236" s="105"/>
      <c r="IE236" s="105"/>
      <c r="IF236" s="105"/>
      <c r="IG236" s="105"/>
      <c r="IH236" s="105"/>
      <c r="II236" s="105"/>
      <c r="IJ236" s="105"/>
      <c r="IK236" s="105"/>
      <c r="IL236" s="105"/>
      <c r="IM236" s="105"/>
      <c r="IN236" s="105"/>
      <c r="IO236" s="105"/>
      <c r="IP236" s="105"/>
      <c r="IQ236" s="105"/>
      <c r="IR236" s="105"/>
      <c r="IS236" s="105"/>
      <c r="IT236" s="105"/>
      <c r="IU236" s="105"/>
      <c r="IV236" s="105"/>
    </row>
    <row r="237" spans="1:256" ht="15.5" x14ac:dyDescent="0.25">
      <c r="A237" s="306"/>
      <c r="B237" s="307"/>
      <c r="C237" s="308"/>
      <c r="D237" s="309"/>
      <c r="E237" s="303"/>
      <c r="F237" s="110"/>
      <c r="G237" s="303"/>
      <c r="H237" s="310"/>
      <c r="I237" s="303"/>
      <c r="J237" s="311"/>
      <c r="K237" s="306"/>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5"/>
      <c r="AY237" s="105"/>
      <c r="AZ237" s="105"/>
      <c r="BA237" s="105"/>
      <c r="BB237" s="105"/>
      <c r="BC237" s="105"/>
      <c r="BD237" s="105"/>
      <c r="BE237" s="105"/>
      <c r="BF237" s="105"/>
      <c r="BG237" s="105"/>
      <c r="BH237" s="105"/>
      <c r="BI237" s="105"/>
      <c r="BJ237" s="105"/>
      <c r="BK237" s="105"/>
      <c r="BL237" s="105"/>
      <c r="BM237" s="105"/>
      <c r="BN237" s="105"/>
      <c r="BO237" s="105"/>
      <c r="BP237" s="105"/>
      <c r="BQ237" s="105"/>
      <c r="BR237" s="105"/>
      <c r="BS237" s="105"/>
      <c r="BT237" s="105"/>
      <c r="BU237" s="105"/>
      <c r="BV237" s="105"/>
      <c r="BW237" s="105"/>
      <c r="BX237" s="105"/>
      <c r="BY237" s="105"/>
      <c r="BZ237" s="105"/>
      <c r="CA237" s="105"/>
      <c r="CB237" s="105"/>
      <c r="CC237" s="105"/>
      <c r="CD237" s="105"/>
      <c r="CE237" s="105"/>
      <c r="CF237" s="105"/>
      <c r="CG237" s="105"/>
      <c r="CH237" s="105"/>
      <c r="CI237" s="105"/>
      <c r="CJ237" s="105"/>
      <c r="CK237" s="105"/>
      <c r="CL237" s="105"/>
      <c r="CM237" s="105"/>
      <c r="CN237" s="105"/>
      <c r="CO237" s="105"/>
      <c r="CP237" s="105"/>
      <c r="CQ237" s="105"/>
      <c r="CR237" s="105"/>
      <c r="CS237" s="105"/>
      <c r="CT237" s="105"/>
      <c r="CU237" s="105"/>
      <c r="CV237" s="105"/>
      <c r="CW237" s="105"/>
      <c r="CX237" s="105"/>
      <c r="CY237" s="105"/>
      <c r="CZ237" s="105"/>
      <c r="DA237" s="105"/>
      <c r="DB237" s="105"/>
      <c r="DC237" s="105"/>
      <c r="DD237" s="105"/>
      <c r="DE237" s="105"/>
      <c r="DF237" s="105"/>
      <c r="DG237" s="105"/>
      <c r="DH237" s="105"/>
      <c r="DI237" s="105"/>
      <c r="DJ237" s="105"/>
      <c r="DK237" s="105"/>
      <c r="DL237" s="105"/>
      <c r="DM237" s="105"/>
      <c r="DN237" s="105"/>
      <c r="DO237" s="105"/>
      <c r="DP237" s="105"/>
      <c r="DQ237" s="105"/>
      <c r="DR237" s="105"/>
      <c r="DS237" s="105"/>
      <c r="DT237" s="105"/>
      <c r="DU237" s="105"/>
      <c r="DV237" s="105"/>
      <c r="DW237" s="105"/>
      <c r="DX237" s="105"/>
      <c r="DY237" s="105"/>
      <c r="DZ237" s="105"/>
      <c r="EA237" s="105"/>
      <c r="EB237" s="105"/>
      <c r="EC237" s="105"/>
      <c r="ED237" s="105"/>
      <c r="EE237" s="105"/>
      <c r="EF237" s="105"/>
      <c r="EG237" s="105"/>
      <c r="EH237" s="105"/>
      <c r="EI237" s="105"/>
      <c r="EJ237" s="105"/>
      <c r="EK237" s="105"/>
      <c r="EL237" s="105"/>
      <c r="EM237" s="105"/>
      <c r="EN237" s="105"/>
      <c r="EO237" s="105"/>
      <c r="EP237" s="105"/>
      <c r="EQ237" s="105"/>
      <c r="ER237" s="105"/>
      <c r="ES237" s="105"/>
      <c r="ET237" s="105"/>
      <c r="EU237" s="105"/>
      <c r="EV237" s="105"/>
      <c r="EW237" s="105"/>
      <c r="EX237" s="105"/>
      <c r="EY237" s="105"/>
      <c r="EZ237" s="105"/>
      <c r="FA237" s="105"/>
      <c r="FB237" s="105"/>
      <c r="FC237" s="105"/>
      <c r="FD237" s="105"/>
      <c r="FE237" s="105"/>
      <c r="FF237" s="105"/>
      <c r="FG237" s="105"/>
      <c r="FH237" s="105"/>
      <c r="FI237" s="105"/>
      <c r="FJ237" s="105"/>
      <c r="FK237" s="105"/>
      <c r="FL237" s="105"/>
      <c r="FM237" s="105"/>
      <c r="FN237" s="105"/>
      <c r="FO237" s="105"/>
      <c r="FP237" s="105"/>
      <c r="FQ237" s="105"/>
      <c r="FR237" s="105"/>
      <c r="FS237" s="105"/>
      <c r="FT237" s="105"/>
      <c r="FU237" s="105"/>
      <c r="FV237" s="105"/>
      <c r="FW237" s="105"/>
      <c r="FX237" s="105"/>
      <c r="FY237" s="105"/>
      <c r="FZ237" s="105"/>
      <c r="GA237" s="105"/>
      <c r="GB237" s="105"/>
      <c r="GC237" s="105"/>
      <c r="GD237" s="105"/>
      <c r="GE237" s="105"/>
      <c r="GF237" s="105"/>
      <c r="GG237" s="105"/>
      <c r="GH237" s="105"/>
      <c r="GI237" s="105"/>
      <c r="GJ237" s="105"/>
      <c r="GK237" s="105"/>
      <c r="GL237" s="105"/>
      <c r="GM237" s="105"/>
      <c r="GN237" s="105"/>
      <c r="GO237" s="105"/>
      <c r="GP237" s="105"/>
      <c r="GQ237" s="105"/>
      <c r="GR237" s="105"/>
      <c r="GS237" s="105"/>
      <c r="GT237" s="105"/>
      <c r="GU237" s="105"/>
      <c r="GV237" s="105"/>
      <c r="GW237" s="105"/>
      <c r="GX237" s="105"/>
      <c r="GY237" s="105"/>
      <c r="GZ237" s="105"/>
      <c r="HA237" s="105"/>
      <c r="HB237" s="105"/>
      <c r="HC237" s="105"/>
      <c r="HD237" s="105"/>
      <c r="HE237" s="105"/>
      <c r="HF237" s="105"/>
      <c r="HG237" s="105"/>
      <c r="HH237" s="105"/>
      <c r="HI237" s="105"/>
      <c r="HJ237" s="105"/>
      <c r="HK237" s="105"/>
      <c r="HL237" s="105"/>
      <c r="HM237" s="105"/>
      <c r="HN237" s="105"/>
      <c r="HO237" s="105"/>
      <c r="HP237" s="105"/>
      <c r="HQ237" s="105"/>
      <c r="HR237" s="105"/>
      <c r="HS237" s="105"/>
      <c r="HT237" s="105"/>
      <c r="HU237" s="105"/>
      <c r="HV237" s="105"/>
      <c r="HW237" s="105"/>
      <c r="HX237" s="105"/>
      <c r="HY237" s="105"/>
      <c r="HZ237" s="105"/>
      <c r="IA237" s="105"/>
      <c r="IB237" s="105"/>
      <c r="IC237" s="105"/>
      <c r="ID237" s="105"/>
      <c r="IE237" s="105"/>
      <c r="IF237" s="105"/>
      <c r="IG237" s="105"/>
      <c r="IH237" s="105"/>
      <c r="II237" s="105"/>
      <c r="IJ237" s="105"/>
      <c r="IK237" s="105"/>
      <c r="IL237" s="105"/>
      <c r="IM237" s="105"/>
      <c r="IN237" s="105"/>
      <c r="IO237" s="105"/>
      <c r="IP237" s="105"/>
      <c r="IQ237" s="105"/>
      <c r="IR237" s="105"/>
      <c r="IS237" s="105"/>
      <c r="IT237" s="105"/>
      <c r="IU237" s="105"/>
      <c r="IV237" s="105"/>
    </row>
    <row r="238" spans="1:256" ht="15.5" x14ac:dyDescent="0.25">
      <c r="A238" s="306"/>
      <c r="B238" s="307"/>
      <c r="C238" s="308"/>
      <c r="D238" s="309"/>
      <c r="E238" s="303"/>
      <c r="F238" s="110"/>
      <c r="G238" s="303"/>
      <c r="H238" s="310"/>
      <c r="I238" s="303"/>
      <c r="J238" s="311"/>
      <c r="K238" s="306"/>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5"/>
      <c r="AY238" s="105"/>
      <c r="AZ238" s="105"/>
      <c r="BA238" s="105"/>
      <c r="BB238" s="105"/>
      <c r="BC238" s="105"/>
      <c r="BD238" s="105"/>
      <c r="BE238" s="105"/>
      <c r="BF238" s="105"/>
      <c r="BG238" s="105"/>
      <c r="BH238" s="105"/>
      <c r="BI238" s="105"/>
      <c r="BJ238" s="105"/>
      <c r="BK238" s="105"/>
      <c r="BL238" s="105"/>
      <c r="BM238" s="105"/>
      <c r="BN238" s="105"/>
      <c r="BO238" s="105"/>
      <c r="BP238" s="105"/>
      <c r="BQ238" s="105"/>
      <c r="BR238" s="105"/>
      <c r="BS238" s="105"/>
      <c r="BT238" s="105"/>
      <c r="BU238" s="105"/>
      <c r="BV238" s="105"/>
      <c r="BW238" s="105"/>
      <c r="BX238" s="105"/>
      <c r="BY238" s="105"/>
      <c r="BZ238" s="105"/>
      <c r="CA238" s="105"/>
      <c r="CB238" s="105"/>
      <c r="CC238" s="105"/>
      <c r="CD238" s="105"/>
      <c r="CE238" s="105"/>
      <c r="CF238" s="105"/>
      <c r="CG238" s="105"/>
      <c r="CH238" s="105"/>
      <c r="CI238" s="105"/>
      <c r="CJ238" s="105"/>
      <c r="CK238" s="105"/>
      <c r="CL238" s="105"/>
      <c r="CM238" s="105"/>
      <c r="CN238" s="105"/>
      <c r="CO238" s="105"/>
      <c r="CP238" s="105"/>
      <c r="CQ238" s="105"/>
      <c r="CR238" s="105"/>
      <c r="CS238" s="105"/>
      <c r="CT238" s="105"/>
      <c r="CU238" s="105"/>
      <c r="CV238" s="105"/>
      <c r="CW238" s="105"/>
      <c r="CX238" s="105"/>
      <c r="CY238" s="105"/>
      <c r="CZ238" s="105"/>
      <c r="DA238" s="105"/>
      <c r="DB238" s="105"/>
      <c r="DC238" s="105"/>
      <c r="DD238" s="105"/>
      <c r="DE238" s="105"/>
      <c r="DF238" s="105"/>
      <c r="DG238" s="105"/>
      <c r="DH238" s="105"/>
      <c r="DI238" s="105"/>
      <c r="DJ238" s="105"/>
      <c r="DK238" s="105"/>
      <c r="DL238" s="105"/>
      <c r="DM238" s="105"/>
      <c r="DN238" s="105"/>
      <c r="DO238" s="105"/>
      <c r="DP238" s="105"/>
      <c r="DQ238" s="105"/>
      <c r="DR238" s="105"/>
      <c r="DS238" s="105"/>
      <c r="DT238" s="105"/>
      <c r="DU238" s="105"/>
      <c r="DV238" s="105"/>
      <c r="DW238" s="105"/>
      <c r="DX238" s="105"/>
      <c r="DY238" s="105"/>
      <c r="DZ238" s="105"/>
      <c r="EA238" s="105"/>
      <c r="EB238" s="105"/>
      <c r="EC238" s="105"/>
      <c r="ED238" s="105"/>
      <c r="EE238" s="105"/>
      <c r="EF238" s="105"/>
      <c r="EG238" s="105"/>
      <c r="EH238" s="105"/>
      <c r="EI238" s="105"/>
      <c r="EJ238" s="105"/>
      <c r="EK238" s="105"/>
      <c r="EL238" s="105"/>
      <c r="EM238" s="105"/>
      <c r="EN238" s="105"/>
      <c r="EO238" s="105"/>
      <c r="EP238" s="105"/>
      <c r="EQ238" s="105"/>
      <c r="ER238" s="105"/>
      <c r="ES238" s="105"/>
      <c r="ET238" s="105"/>
      <c r="EU238" s="105"/>
      <c r="EV238" s="105"/>
      <c r="EW238" s="105"/>
      <c r="EX238" s="105"/>
      <c r="EY238" s="105"/>
      <c r="EZ238" s="105"/>
      <c r="FA238" s="105"/>
      <c r="FB238" s="105"/>
      <c r="FC238" s="105"/>
      <c r="FD238" s="105"/>
      <c r="FE238" s="105"/>
      <c r="FF238" s="105"/>
      <c r="FG238" s="105"/>
      <c r="FH238" s="105"/>
      <c r="FI238" s="105"/>
      <c r="FJ238" s="105"/>
      <c r="FK238" s="105"/>
      <c r="FL238" s="105"/>
      <c r="FM238" s="105"/>
      <c r="FN238" s="105"/>
      <c r="FO238" s="105"/>
      <c r="FP238" s="105"/>
      <c r="FQ238" s="105"/>
      <c r="FR238" s="105"/>
      <c r="FS238" s="105"/>
      <c r="FT238" s="105"/>
      <c r="FU238" s="105"/>
      <c r="FV238" s="105"/>
      <c r="FW238" s="105"/>
      <c r="FX238" s="105"/>
      <c r="FY238" s="105"/>
      <c r="FZ238" s="105"/>
      <c r="GA238" s="105"/>
      <c r="GB238" s="105"/>
      <c r="GC238" s="105"/>
      <c r="GD238" s="105"/>
      <c r="GE238" s="105"/>
      <c r="GF238" s="105"/>
      <c r="GG238" s="105"/>
      <c r="GH238" s="105"/>
      <c r="GI238" s="105"/>
      <c r="GJ238" s="105"/>
      <c r="GK238" s="105"/>
      <c r="GL238" s="105"/>
      <c r="GM238" s="105"/>
      <c r="GN238" s="105"/>
      <c r="GO238" s="105"/>
      <c r="GP238" s="105"/>
      <c r="GQ238" s="105"/>
      <c r="GR238" s="105"/>
      <c r="GS238" s="105"/>
      <c r="GT238" s="105"/>
      <c r="GU238" s="105"/>
      <c r="GV238" s="105"/>
      <c r="GW238" s="105"/>
      <c r="GX238" s="105"/>
      <c r="GY238" s="105"/>
      <c r="GZ238" s="105"/>
      <c r="HA238" s="105"/>
      <c r="HB238" s="105"/>
      <c r="HC238" s="105"/>
      <c r="HD238" s="105"/>
      <c r="HE238" s="105"/>
      <c r="HF238" s="105"/>
      <c r="HG238" s="105"/>
      <c r="HH238" s="105"/>
      <c r="HI238" s="105"/>
      <c r="HJ238" s="105"/>
      <c r="HK238" s="105"/>
      <c r="HL238" s="105"/>
      <c r="HM238" s="105"/>
      <c r="HN238" s="105"/>
      <c r="HO238" s="105"/>
      <c r="HP238" s="105"/>
      <c r="HQ238" s="105"/>
      <c r="HR238" s="105"/>
      <c r="HS238" s="105"/>
      <c r="HT238" s="105"/>
      <c r="HU238" s="105"/>
      <c r="HV238" s="105"/>
      <c r="HW238" s="105"/>
      <c r="HX238" s="105"/>
      <c r="HY238" s="105"/>
      <c r="HZ238" s="105"/>
      <c r="IA238" s="105"/>
      <c r="IB238" s="105"/>
      <c r="IC238" s="105"/>
      <c r="ID238" s="105"/>
      <c r="IE238" s="105"/>
      <c r="IF238" s="105"/>
      <c r="IG238" s="105"/>
      <c r="IH238" s="105"/>
      <c r="II238" s="105"/>
      <c r="IJ238" s="105"/>
      <c r="IK238" s="105"/>
      <c r="IL238" s="105"/>
      <c r="IM238" s="105"/>
      <c r="IN238" s="105"/>
      <c r="IO238" s="105"/>
      <c r="IP238" s="105"/>
      <c r="IQ238" s="105"/>
      <c r="IR238" s="105"/>
      <c r="IS238" s="105"/>
      <c r="IT238" s="105"/>
      <c r="IU238" s="105"/>
      <c r="IV238" s="105"/>
    </row>
    <row r="239" spans="1:256" ht="15.5" x14ac:dyDescent="0.25">
      <c r="A239" s="306"/>
      <c r="B239" s="307"/>
      <c r="C239" s="308"/>
      <c r="D239" s="309"/>
      <c r="E239" s="303"/>
      <c r="F239" s="110"/>
      <c r="G239" s="303"/>
      <c r="H239" s="310"/>
      <c r="I239" s="303"/>
      <c r="J239" s="311"/>
      <c r="K239" s="306"/>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c r="CS239" s="105"/>
      <c r="CT239" s="105"/>
      <c r="CU239" s="105"/>
      <c r="CV239" s="105"/>
      <c r="CW239" s="105"/>
      <c r="CX239" s="105"/>
      <c r="CY239" s="105"/>
      <c r="CZ239" s="105"/>
      <c r="DA239" s="105"/>
      <c r="DB239" s="105"/>
      <c r="DC239" s="105"/>
      <c r="DD239" s="105"/>
      <c r="DE239" s="105"/>
      <c r="DF239" s="105"/>
      <c r="DG239" s="105"/>
      <c r="DH239" s="105"/>
      <c r="DI239" s="105"/>
      <c r="DJ239" s="105"/>
      <c r="DK239" s="105"/>
      <c r="DL239" s="105"/>
      <c r="DM239" s="105"/>
      <c r="DN239" s="105"/>
      <c r="DO239" s="105"/>
      <c r="DP239" s="105"/>
      <c r="DQ239" s="105"/>
      <c r="DR239" s="105"/>
      <c r="DS239" s="105"/>
      <c r="DT239" s="105"/>
      <c r="DU239" s="105"/>
      <c r="DV239" s="105"/>
      <c r="DW239" s="105"/>
      <c r="DX239" s="105"/>
      <c r="DY239" s="105"/>
      <c r="DZ239" s="105"/>
      <c r="EA239" s="105"/>
      <c r="EB239" s="105"/>
      <c r="EC239" s="105"/>
      <c r="ED239" s="105"/>
      <c r="EE239" s="105"/>
      <c r="EF239" s="105"/>
      <c r="EG239" s="105"/>
      <c r="EH239" s="105"/>
      <c r="EI239" s="105"/>
      <c r="EJ239" s="105"/>
      <c r="EK239" s="105"/>
      <c r="EL239" s="105"/>
      <c r="EM239" s="105"/>
      <c r="EN239" s="105"/>
      <c r="EO239" s="105"/>
      <c r="EP239" s="105"/>
      <c r="EQ239" s="105"/>
      <c r="ER239" s="105"/>
      <c r="ES239" s="105"/>
      <c r="ET239" s="105"/>
      <c r="EU239" s="105"/>
      <c r="EV239" s="105"/>
      <c r="EW239" s="105"/>
      <c r="EX239" s="105"/>
      <c r="EY239" s="105"/>
      <c r="EZ239" s="105"/>
      <c r="FA239" s="105"/>
      <c r="FB239" s="105"/>
      <c r="FC239" s="105"/>
      <c r="FD239" s="105"/>
      <c r="FE239" s="105"/>
      <c r="FF239" s="105"/>
      <c r="FG239" s="105"/>
      <c r="FH239" s="105"/>
      <c r="FI239" s="105"/>
      <c r="FJ239" s="105"/>
      <c r="FK239" s="105"/>
      <c r="FL239" s="105"/>
      <c r="FM239" s="105"/>
      <c r="FN239" s="105"/>
      <c r="FO239" s="105"/>
      <c r="FP239" s="105"/>
      <c r="FQ239" s="105"/>
      <c r="FR239" s="105"/>
      <c r="FS239" s="105"/>
      <c r="FT239" s="105"/>
      <c r="FU239" s="105"/>
      <c r="FV239" s="105"/>
      <c r="FW239" s="105"/>
      <c r="FX239" s="105"/>
      <c r="FY239" s="105"/>
      <c r="FZ239" s="105"/>
      <c r="GA239" s="105"/>
      <c r="GB239" s="105"/>
      <c r="GC239" s="105"/>
      <c r="GD239" s="105"/>
      <c r="GE239" s="105"/>
      <c r="GF239" s="105"/>
      <c r="GG239" s="105"/>
      <c r="GH239" s="105"/>
      <c r="GI239" s="105"/>
      <c r="GJ239" s="105"/>
      <c r="GK239" s="105"/>
      <c r="GL239" s="105"/>
      <c r="GM239" s="105"/>
      <c r="GN239" s="105"/>
      <c r="GO239" s="105"/>
      <c r="GP239" s="105"/>
      <c r="GQ239" s="105"/>
      <c r="GR239" s="105"/>
      <c r="GS239" s="105"/>
      <c r="GT239" s="105"/>
      <c r="GU239" s="105"/>
      <c r="GV239" s="105"/>
      <c r="GW239" s="105"/>
      <c r="GX239" s="105"/>
      <c r="GY239" s="105"/>
      <c r="GZ239" s="105"/>
      <c r="HA239" s="105"/>
      <c r="HB239" s="105"/>
      <c r="HC239" s="105"/>
      <c r="HD239" s="105"/>
      <c r="HE239" s="105"/>
      <c r="HF239" s="105"/>
      <c r="HG239" s="105"/>
      <c r="HH239" s="105"/>
      <c r="HI239" s="105"/>
      <c r="HJ239" s="105"/>
      <c r="HK239" s="105"/>
      <c r="HL239" s="105"/>
      <c r="HM239" s="105"/>
      <c r="HN239" s="105"/>
      <c r="HO239" s="105"/>
      <c r="HP239" s="105"/>
      <c r="HQ239" s="105"/>
      <c r="HR239" s="105"/>
      <c r="HS239" s="105"/>
      <c r="HT239" s="105"/>
      <c r="HU239" s="105"/>
      <c r="HV239" s="105"/>
      <c r="HW239" s="105"/>
      <c r="HX239" s="105"/>
      <c r="HY239" s="105"/>
      <c r="HZ239" s="105"/>
      <c r="IA239" s="105"/>
      <c r="IB239" s="105"/>
      <c r="IC239" s="105"/>
      <c r="ID239" s="105"/>
      <c r="IE239" s="105"/>
      <c r="IF239" s="105"/>
      <c r="IG239" s="105"/>
      <c r="IH239" s="105"/>
      <c r="II239" s="105"/>
      <c r="IJ239" s="105"/>
      <c r="IK239" s="105"/>
      <c r="IL239" s="105"/>
      <c r="IM239" s="105"/>
      <c r="IN239" s="105"/>
      <c r="IO239" s="105"/>
      <c r="IP239" s="105"/>
      <c r="IQ239" s="105"/>
      <c r="IR239" s="105"/>
      <c r="IS239" s="105"/>
      <c r="IT239" s="105"/>
      <c r="IU239" s="105"/>
      <c r="IV239" s="105"/>
    </row>
    <row r="240" spans="1:256" ht="15.5" x14ac:dyDescent="0.25">
      <c r="A240" s="306"/>
      <c r="B240" s="307"/>
      <c r="C240" s="308"/>
      <c r="D240" s="309"/>
      <c r="E240" s="303"/>
      <c r="F240" s="110"/>
      <c r="G240" s="303"/>
      <c r="H240" s="310"/>
      <c r="I240" s="303"/>
      <c r="J240" s="311"/>
      <c r="K240" s="306"/>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c r="BI240" s="105"/>
      <c r="BJ240" s="105"/>
      <c r="BK240" s="105"/>
      <c r="BL240" s="105"/>
      <c r="BM240" s="105"/>
      <c r="BN240" s="105"/>
      <c r="BO240" s="105"/>
      <c r="BP240" s="105"/>
      <c r="BQ240" s="105"/>
      <c r="BR240" s="105"/>
      <c r="BS240" s="105"/>
      <c r="BT240" s="105"/>
      <c r="BU240" s="105"/>
      <c r="BV240" s="105"/>
      <c r="BW240" s="105"/>
      <c r="BX240" s="105"/>
      <c r="BY240" s="105"/>
      <c r="BZ240" s="105"/>
      <c r="CA240" s="105"/>
      <c r="CB240" s="105"/>
      <c r="CC240" s="105"/>
      <c r="CD240" s="105"/>
      <c r="CE240" s="105"/>
      <c r="CF240" s="105"/>
      <c r="CG240" s="105"/>
      <c r="CH240" s="105"/>
      <c r="CI240" s="105"/>
      <c r="CJ240" s="105"/>
      <c r="CK240" s="105"/>
      <c r="CL240" s="105"/>
      <c r="CM240" s="105"/>
      <c r="CN240" s="105"/>
      <c r="CO240" s="105"/>
      <c r="CP240" s="105"/>
      <c r="CQ240" s="105"/>
      <c r="CR240" s="105"/>
      <c r="CS240" s="105"/>
      <c r="CT240" s="105"/>
      <c r="CU240" s="105"/>
      <c r="CV240" s="105"/>
      <c r="CW240" s="105"/>
      <c r="CX240" s="105"/>
      <c r="CY240" s="105"/>
      <c r="CZ240" s="105"/>
      <c r="DA240" s="105"/>
      <c r="DB240" s="105"/>
      <c r="DC240" s="105"/>
      <c r="DD240" s="105"/>
      <c r="DE240" s="105"/>
      <c r="DF240" s="105"/>
      <c r="DG240" s="105"/>
      <c r="DH240" s="105"/>
      <c r="DI240" s="105"/>
      <c r="DJ240" s="105"/>
      <c r="DK240" s="105"/>
      <c r="DL240" s="105"/>
      <c r="DM240" s="105"/>
      <c r="DN240" s="105"/>
      <c r="DO240" s="105"/>
      <c r="DP240" s="105"/>
      <c r="DQ240" s="105"/>
      <c r="DR240" s="105"/>
      <c r="DS240" s="105"/>
      <c r="DT240" s="105"/>
      <c r="DU240" s="105"/>
      <c r="DV240" s="105"/>
      <c r="DW240" s="105"/>
      <c r="DX240" s="105"/>
      <c r="DY240" s="105"/>
      <c r="DZ240" s="105"/>
      <c r="EA240" s="105"/>
      <c r="EB240" s="105"/>
      <c r="EC240" s="105"/>
      <c r="ED240" s="105"/>
      <c r="EE240" s="105"/>
      <c r="EF240" s="105"/>
      <c r="EG240" s="105"/>
      <c r="EH240" s="105"/>
      <c r="EI240" s="105"/>
      <c r="EJ240" s="105"/>
      <c r="EK240" s="105"/>
      <c r="EL240" s="105"/>
      <c r="EM240" s="105"/>
      <c r="EN240" s="105"/>
      <c r="EO240" s="105"/>
      <c r="EP240" s="105"/>
      <c r="EQ240" s="105"/>
      <c r="ER240" s="105"/>
      <c r="ES240" s="105"/>
      <c r="ET240" s="105"/>
      <c r="EU240" s="105"/>
      <c r="EV240" s="105"/>
      <c r="EW240" s="105"/>
      <c r="EX240" s="105"/>
      <c r="EY240" s="105"/>
      <c r="EZ240" s="105"/>
      <c r="FA240" s="105"/>
      <c r="FB240" s="105"/>
      <c r="FC240" s="105"/>
      <c r="FD240" s="105"/>
      <c r="FE240" s="105"/>
      <c r="FF240" s="105"/>
      <c r="FG240" s="105"/>
      <c r="FH240" s="105"/>
      <c r="FI240" s="105"/>
      <c r="FJ240" s="105"/>
      <c r="FK240" s="105"/>
      <c r="FL240" s="105"/>
      <c r="FM240" s="105"/>
      <c r="FN240" s="105"/>
      <c r="FO240" s="105"/>
      <c r="FP240" s="105"/>
      <c r="FQ240" s="105"/>
      <c r="FR240" s="105"/>
      <c r="FS240" s="105"/>
      <c r="FT240" s="105"/>
      <c r="FU240" s="105"/>
      <c r="FV240" s="105"/>
      <c r="FW240" s="105"/>
      <c r="FX240" s="105"/>
      <c r="FY240" s="105"/>
      <c r="FZ240" s="105"/>
      <c r="GA240" s="105"/>
      <c r="GB240" s="105"/>
      <c r="GC240" s="105"/>
      <c r="GD240" s="105"/>
      <c r="GE240" s="105"/>
      <c r="GF240" s="105"/>
      <c r="GG240" s="105"/>
      <c r="GH240" s="105"/>
      <c r="GI240" s="105"/>
      <c r="GJ240" s="105"/>
      <c r="GK240" s="105"/>
      <c r="GL240" s="105"/>
      <c r="GM240" s="105"/>
      <c r="GN240" s="105"/>
      <c r="GO240" s="105"/>
      <c r="GP240" s="105"/>
      <c r="GQ240" s="105"/>
      <c r="GR240" s="105"/>
      <c r="GS240" s="105"/>
      <c r="GT240" s="105"/>
      <c r="GU240" s="105"/>
      <c r="GV240" s="105"/>
      <c r="GW240" s="105"/>
      <c r="GX240" s="105"/>
      <c r="GY240" s="105"/>
      <c r="GZ240" s="105"/>
      <c r="HA240" s="105"/>
      <c r="HB240" s="105"/>
      <c r="HC240" s="105"/>
      <c r="HD240" s="105"/>
      <c r="HE240" s="105"/>
      <c r="HF240" s="105"/>
      <c r="HG240" s="105"/>
      <c r="HH240" s="105"/>
      <c r="HI240" s="105"/>
      <c r="HJ240" s="105"/>
      <c r="HK240" s="105"/>
      <c r="HL240" s="105"/>
      <c r="HM240" s="105"/>
      <c r="HN240" s="105"/>
      <c r="HO240" s="105"/>
      <c r="HP240" s="105"/>
      <c r="HQ240" s="105"/>
      <c r="HR240" s="105"/>
      <c r="HS240" s="105"/>
      <c r="HT240" s="105"/>
      <c r="HU240" s="105"/>
      <c r="HV240" s="105"/>
      <c r="HW240" s="105"/>
      <c r="HX240" s="105"/>
      <c r="HY240" s="105"/>
      <c r="HZ240" s="105"/>
      <c r="IA240" s="105"/>
      <c r="IB240" s="105"/>
      <c r="IC240" s="105"/>
      <c r="ID240" s="105"/>
      <c r="IE240" s="105"/>
      <c r="IF240" s="105"/>
      <c r="IG240" s="105"/>
      <c r="IH240" s="105"/>
      <c r="II240" s="105"/>
      <c r="IJ240" s="105"/>
      <c r="IK240" s="105"/>
      <c r="IL240" s="105"/>
      <c r="IM240" s="105"/>
      <c r="IN240" s="105"/>
      <c r="IO240" s="105"/>
      <c r="IP240" s="105"/>
      <c r="IQ240" s="105"/>
      <c r="IR240" s="105"/>
      <c r="IS240" s="105"/>
      <c r="IT240" s="105"/>
      <c r="IU240" s="105"/>
      <c r="IV240" s="105"/>
    </row>
    <row r="241" spans="1:256" ht="15.5" x14ac:dyDescent="0.25">
      <c r="A241" s="306"/>
      <c r="B241" s="307"/>
      <c r="C241" s="308"/>
      <c r="D241" s="309"/>
      <c r="E241" s="303"/>
      <c r="F241" s="110"/>
      <c r="G241" s="303"/>
      <c r="H241" s="310"/>
      <c r="I241" s="303"/>
      <c r="J241" s="311"/>
      <c r="K241" s="306"/>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5"/>
      <c r="AY241" s="105"/>
      <c r="AZ241" s="105"/>
      <c r="BA241" s="105"/>
      <c r="BB241" s="105"/>
      <c r="BC241" s="105"/>
      <c r="BD241" s="105"/>
      <c r="BE241" s="105"/>
      <c r="BF241" s="105"/>
      <c r="BG241" s="105"/>
      <c r="BH241" s="105"/>
      <c r="BI241" s="105"/>
      <c r="BJ241" s="105"/>
      <c r="BK241" s="105"/>
      <c r="BL241" s="105"/>
      <c r="BM241" s="105"/>
      <c r="BN241" s="105"/>
      <c r="BO241" s="105"/>
      <c r="BP241" s="105"/>
      <c r="BQ241" s="105"/>
      <c r="BR241" s="105"/>
      <c r="BS241" s="105"/>
      <c r="BT241" s="105"/>
      <c r="BU241" s="105"/>
      <c r="BV241" s="105"/>
      <c r="BW241" s="105"/>
      <c r="BX241" s="105"/>
      <c r="BY241" s="105"/>
      <c r="BZ241" s="105"/>
      <c r="CA241" s="105"/>
      <c r="CB241" s="105"/>
      <c r="CC241" s="105"/>
      <c r="CD241" s="105"/>
      <c r="CE241" s="105"/>
      <c r="CF241" s="105"/>
      <c r="CG241" s="105"/>
      <c r="CH241" s="105"/>
      <c r="CI241" s="105"/>
      <c r="CJ241" s="105"/>
      <c r="CK241" s="105"/>
      <c r="CL241" s="105"/>
      <c r="CM241" s="105"/>
      <c r="CN241" s="105"/>
      <c r="CO241" s="105"/>
      <c r="CP241" s="105"/>
      <c r="CQ241" s="105"/>
      <c r="CR241" s="105"/>
      <c r="CS241" s="105"/>
      <c r="CT241" s="105"/>
      <c r="CU241" s="105"/>
      <c r="CV241" s="105"/>
      <c r="CW241" s="105"/>
      <c r="CX241" s="105"/>
      <c r="CY241" s="105"/>
      <c r="CZ241" s="105"/>
      <c r="DA241" s="105"/>
      <c r="DB241" s="105"/>
      <c r="DC241" s="105"/>
      <c r="DD241" s="105"/>
      <c r="DE241" s="105"/>
      <c r="DF241" s="105"/>
      <c r="DG241" s="105"/>
      <c r="DH241" s="105"/>
      <c r="DI241" s="105"/>
      <c r="DJ241" s="105"/>
      <c r="DK241" s="105"/>
      <c r="DL241" s="105"/>
      <c r="DM241" s="105"/>
      <c r="DN241" s="105"/>
      <c r="DO241" s="105"/>
      <c r="DP241" s="105"/>
      <c r="DQ241" s="105"/>
      <c r="DR241" s="105"/>
      <c r="DS241" s="105"/>
      <c r="DT241" s="105"/>
      <c r="DU241" s="105"/>
      <c r="DV241" s="105"/>
      <c r="DW241" s="105"/>
      <c r="DX241" s="105"/>
      <c r="DY241" s="105"/>
      <c r="DZ241" s="105"/>
      <c r="EA241" s="105"/>
      <c r="EB241" s="105"/>
      <c r="EC241" s="105"/>
      <c r="ED241" s="105"/>
      <c r="EE241" s="105"/>
      <c r="EF241" s="105"/>
      <c r="EG241" s="105"/>
      <c r="EH241" s="105"/>
      <c r="EI241" s="105"/>
      <c r="EJ241" s="105"/>
      <c r="EK241" s="105"/>
      <c r="EL241" s="105"/>
      <c r="EM241" s="105"/>
      <c r="EN241" s="105"/>
      <c r="EO241" s="105"/>
      <c r="EP241" s="105"/>
      <c r="EQ241" s="105"/>
      <c r="ER241" s="105"/>
      <c r="ES241" s="105"/>
      <c r="ET241" s="105"/>
      <c r="EU241" s="105"/>
      <c r="EV241" s="105"/>
      <c r="EW241" s="105"/>
      <c r="EX241" s="105"/>
      <c r="EY241" s="105"/>
      <c r="EZ241" s="105"/>
      <c r="FA241" s="105"/>
      <c r="FB241" s="105"/>
      <c r="FC241" s="105"/>
      <c r="FD241" s="105"/>
      <c r="FE241" s="105"/>
      <c r="FF241" s="105"/>
      <c r="FG241" s="105"/>
      <c r="FH241" s="105"/>
      <c r="FI241" s="105"/>
      <c r="FJ241" s="105"/>
      <c r="FK241" s="105"/>
      <c r="FL241" s="105"/>
      <c r="FM241" s="105"/>
      <c r="FN241" s="105"/>
      <c r="FO241" s="105"/>
      <c r="FP241" s="105"/>
      <c r="FQ241" s="105"/>
      <c r="FR241" s="105"/>
      <c r="FS241" s="105"/>
      <c r="FT241" s="105"/>
      <c r="FU241" s="105"/>
      <c r="FV241" s="105"/>
      <c r="FW241" s="105"/>
      <c r="FX241" s="105"/>
      <c r="FY241" s="105"/>
      <c r="FZ241" s="105"/>
      <c r="GA241" s="105"/>
      <c r="GB241" s="105"/>
      <c r="GC241" s="105"/>
      <c r="GD241" s="105"/>
      <c r="GE241" s="105"/>
      <c r="GF241" s="105"/>
      <c r="GG241" s="105"/>
      <c r="GH241" s="105"/>
      <c r="GI241" s="105"/>
      <c r="GJ241" s="105"/>
      <c r="GK241" s="105"/>
      <c r="GL241" s="105"/>
      <c r="GM241" s="105"/>
      <c r="GN241" s="105"/>
      <c r="GO241" s="105"/>
      <c r="GP241" s="105"/>
      <c r="GQ241" s="105"/>
      <c r="GR241" s="105"/>
      <c r="GS241" s="105"/>
      <c r="GT241" s="105"/>
      <c r="GU241" s="105"/>
      <c r="GV241" s="105"/>
      <c r="GW241" s="105"/>
      <c r="GX241" s="105"/>
      <c r="GY241" s="105"/>
      <c r="GZ241" s="105"/>
      <c r="HA241" s="105"/>
      <c r="HB241" s="105"/>
      <c r="HC241" s="105"/>
      <c r="HD241" s="105"/>
      <c r="HE241" s="105"/>
      <c r="HF241" s="105"/>
      <c r="HG241" s="105"/>
      <c r="HH241" s="105"/>
      <c r="HI241" s="105"/>
      <c r="HJ241" s="105"/>
      <c r="HK241" s="105"/>
      <c r="HL241" s="105"/>
      <c r="HM241" s="105"/>
      <c r="HN241" s="105"/>
      <c r="HO241" s="105"/>
      <c r="HP241" s="105"/>
      <c r="HQ241" s="105"/>
      <c r="HR241" s="105"/>
      <c r="HS241" s="105"/>
      <c r="HT241" s="105"/>
      <c r="HU241" s="105"/>
      <c r="HV241" s="105"/>
      <c r="HW241" s="105"/>
      <c r="HX241" s="105"/>
      <c r="HY241" s="105"/>
      <c r="HZ241" s="105"/>
      <c r="IA241" s="105"/>
      <c r="IB241" s="105"/>
      <c r="IC241" s="105"/>
      <c r="ID241" s="105"/>
      <c r="IE241" s="105"/>
      <c r="IF241" s="105"/>
      <c r="IG241" s="105"/>
      <c r="IH241" s="105"/>
      <c r="II241" s="105"/>
      <c r="IJ241" s="105"/>
      <c r="IK241" s="105"/>
      <c r="IL241" s="105"/>
      <c r="IM241" s="105"/>
      <c r="IN241" s="105"/>
      <c r="IO241" s="105"/>
      <c r="IP241" s="105"/>
      <c r="IQ241" s="105"/>
      <c r="IR241" s="105"/>
      <c r="IS241" s="105"/>
      <c r="IT241" s="105"/>
      <c r="IU241" s="105"/>
      <c r="IV241" s="105"/>
    </row>
    <row r="242" spans="1:256" ht="15.5" x14ac:dyDescent="0.25">
      <c r="A242" s="306"/>
      <c r="B242" s="307"/>
      <c r="C242" s="308"/>
      <c r="D242" s="309"/>
      <c r="E242" s="303"/>
      <c r="F242" s="110"/>
      <c r="G242" s="303"/>
      <c r="H242" s="310"/>
      <c r="I242" s="303"/>
      <c r="J242" s="311"/>
      <c r="K242" s="306"/>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c r="BO242" s="105"/>
      <c r="BP242" s="105"/>
      <c r="BQ242" s="105"/>
      <c r="BR242" s="105"/>
      <c r="BS242" s="105"/>
      <c r="BT242" s="105"/>
      <c r="BU242" s="105"/>
      <c r="BV242" s="105"/>
      <c r="BW242" s="105"/>
      <c r="BX242" s="105"/>
      <c r="BY242" s="105"/>
      <c r="BZ242" s="105"/>
      <c r="CA242" s="105"/>
      <c r="CB242" s="105"/>
      <c r="CC242" s="105"/>
      <c r="CD242" s="105"/>
      <c r="CE242" s="105"/>
      <c r="CF242" s="105"/>
      <c r="CG242" s="105"/>
      <c r="CH242" s="105"/>
      <c r="CI242" s="105"/>
      <c r="CJ242" s="105"/>
      <c r="CK242" s="105"/>
      <c r="CL242" s="105"/>
      <c r="CM242" s="105"/>
      <c r="CN242" s="105"/>
      <c r="CO242" s="105"/>
      <c r="CP242" s="105"/>
      <c r="CQ242" s="105"/>
      <c r="CR242" s="105"/>
      <c r="CS242" s="105"/>
      <c r="CT242" s="105"/>
      <c r="CU242" s="105"/>
      <c r="CV242" s="105"/>
      <c r="CW242" s="105"/>
      <c r="CX242" s="105"/>
      <c r="CY242" s="105"/>
      <c r="CZ242" s="105"/>
      <c r="DA242" s="105"/>
      <c r="DB242" s="105"/>
      <c r="DC242" s="105"/>
      <c r="DD242" s="105"/>
      <c r="DE242" s="105"/>
      <c r="DF242" s="105"/>
      <c r="DG242" s="105"/>
      <c r="DH242" s="105"/>
      <c r="DI242" s="105"/>
      <c r="DJ242" s="105"/>
      <c r="DK242" s="105"/>
      <c r="DL242" s="105"/>
      <c r="DM242" s="105"/>
      <c r="DN242" s="105"/>
      <c r="DO242" s="105"/>
      <c r="DP242" s="105"/>
      <c r="DQ242" s="105"/>
      <c r="DR242" s="105"/>
      <c r="DS242" s="105"/>
      <c r="DT242" s="105"/>
      <c r="DU242" s="105"/>
      <c r="DV242" s="105"/>
      <c r="DW242" s="105"/>
      <c r="DX242" s="105"/>
      <c r="DY242" s="105"/>
      <c r="DZ242" s="105"/>
      <c r="EA242" s="105"/>
      <c r="EB242" s="105"/>
      <c r="EC242" s="105"/>
      <c r="ED242" s="105"/>
      <c r="EE242" s="105"/>
      <c r="EF242" s="105"/>
      <c r="EG242" s="105"/>
      <c r="EH242" s="105"/>
      <c r="EI242" s="105"/>
      <c r="EJ242" s="105"/>
      <c r="EK242" s="105"/>
      <c r="EL242" s="105"/>
      <c r="EM242" s="105"/>
      <c r="EN242" s="105"/>
      <c r="EO242" s="105"/>
      <c r="EP242" s="105"/>
      <c r="EQ242" s="105"/>
      <c r="ER242" s="105"/>
      <c r="ES242" s="105"/>
      <c r="ET242" s="105"/>
      <c r="EU242" s="105"/>
      <c r="EV242" s="105"/>
      <c r="EW242" s="105"/>
      <c r="EX242" s="105"/>
      <c r="EY242" s="105"/>
      <c r="EZ242" s="105"/>
      <c r="FA242" s="105"/>
      <c r="FB242" s="105"/>
      <c r="FC242" s="105"/>
      <c r="FD242" s="105"/>
      <c r="FE242" s="105"/>
      <c r="FF242" s="105"/>
      <c r="FG242" s="105"/>
      <c r="FH242" s="105"/>
      <c r="FI242" s="105"/>
      <c r="FJ242" s="105"/>
      <c r="FK242" s="105"/>
      <c r="FL242" s="105"/>
      <c r="FM242" s="105"/>
      <c r="FN242" s="105"/>
      <c r="FO242" s="105"/>
      <c r="FP242" s="105"/>
      <c r="FQ242" s="105"/>
      <c r="FR242" s="105"/>
      <c r="FS242" s="105"/>
      <c r="FT242" s="105"/>
      <c r="FU242" s="105"/>
      <c r="FV242" s="105"/>
      <c r="FW242" s="105"/>
      <c r="FX242" s="105"/>
      <c r="FY242" s="105"/>
      <c r="FZ242" s="105"/>
      <c r="GA242" s="105"/>
      <c r="GB242" s="105"/>
      <c r="GC242" s="105"/>
      <c r="GD242" s="105"/>
      <c r="GE242" s="105"/>
      <c r="GF242" s="105"/>
      <c r="GG242" s="105"/>
      <c r="GH242" s="105"/>
      <c r="GI242" s="105"/>
      <c r="GJ242" s="105"/>
      <c r="GK242" s="105"/>
      <c r="GL242" s="105"/>
      <c r="GM242" s="105"/>
      <c r="GN242" s="105"/>
      <c r="GO242" s="105"/>
      <c r="GP242" s="105"/>
      <c r="GQ242" s="105"/>
      <c r="GR242" s="105"/>
      <c r="GS242" s="105"/>
      <c r="GT242" s="105"/>
      <c r="GU242" s="105"/>
      <c r="GV242" s="105"/>
      <c r="GW242" s="105"/>
      <c r="GX242" s="105"/>
      <c r="GY242" s="105"/>
      <c r="GZ242" s="105"/>
      <c r="HA242" s="105"/>
      <c r="HB242" s="105"/>
      <c r="HC242" s="105"/>
      <c r="HD242" s="105"/>
      <c r="HE242" s="105"/>
      <c r="HF242" s="105"/>
      <c r="HG242" s="105"/>
      <c r="HH242" s="105"/>
      <c r="HI242" s="105"/>
      <c r="HJ242" s="105"/>
      <c r="HK242" s="105"/>
      <c r="HL242" s="105"/>
      <c r="HM242" s="105"/>
      <c r="HN242" s="105"/>
      <c r="HO242" s="105"/>
      <c r="HP242" s="105"/>
      <c r="HQ242" s="105"/>
      <c r="HR242" s="105"/>
      <c r="HS242" s="105"/>
      <c r="HT242" s="105"/>
      <c r="HU242" s="105"/>
      <c r="HV242" s="105"/>
      <c r="HW242" s="105"/>
      <c r="HX242" s="105"/>
      <c r="HY242" s="105"/>
      <c r="HZ242" s="105"/>
      <c r="IA242" s="105"/>
      <c r="IB242" s="105"/>
      <c r="IC242" s="105"/>
      <c r="ID242" s="105"/>
      <c r="IE242" s="105"/>
      <c r="IF242" s="105"/>
      <c r="IG242" s="105"/>
      <c r="IH242" s="105"/>
      <c r="II242" s="105"/>
      <c r="IJ242" s="105"/>
      <c r="IK242" s="105"/>
      <c r="IL242" s="105"/>
      <c r="IM242" s="105"/>
      <c r="IN242" s="105"/>
      <c r="IO242" s="105"/>
      <c r="IP242" s="105"/>
      <c r="IQ242" s="105"/>
      <c r="IR242" s="105"/>
      <c r="IS242" s="105"/>
      <c r="IT242" s="105"/>
      <c r="IU242" s="105"/>
      <c r="IV242" s="105"/>
    </row>
    <row r="243" spans="1:256" ht="15.5" x14ac:dyDescent="0.25">
      <c r="A243" s="306"/>
      <c r="B243" s="307"/>
      <c r="C243" s="308"/>
      <c r="D243" s="309"/>
      <c r="E243" s="303"/>
      <c r="F243" s="110"/>
      <c r="G243" s="303"/>
      <c r="H243" s="310"/>
      <c r="I243" s="303"/>
      <c r="J243" s="311"/>
      <c r="K243" s="306"/>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5"/>
      <c r="BJ243" s="105"/>
      <c r="BK243" s="105"/>
      <c r="BL243" s="105"/>
      <c r="BM243" s="105"/>
      <c r="BN243" s="105"/>
      <c r="BO243" s="105"/>
      <c r="BP243" s="105"/>
      <c r="BQ243" s="105"/>
      <c r="BR243" s="105"/>
      <c r="BS243" s="105"/>
      <c r="BT243" s="105"/>
      <c r="BU243" s="105"/>
      <c r="BV243" s="105"/>
      <c r="BW243" s="105"/>
      <c r="BX243" s="105"/>
      <c r="BY243" s="105"/>
      <c r="BZ243" s="105"/>
      <c r="CA243" s="105"/>
      <c r="CB243" s="105"/>
      <c r="CC243" s="105"/>
      <c r="CD243" s="105"/>
      <c r="CE243" s="105"/>
      <c r="CF243" s="105"/>
      <c r="CG243" s="105"/>
      <c r="CH243" s="105"/>
      <c r="CI243" s="105"/>
      <c r="CJ243" s="105"/>
      <c r="CK243" s="105"/>
      <c r="CL243" s="105"/>
      <c r="CM243" s="105"/>
      <c r="CN243" s="105"/>
      <c r="CO243" s="105"/>
      <c r="CP243" s="105"/>
      <c r="CQ243" s="105"/>
      <c r="CR243" s="105"/>
      <c r="CS243" s="105"/>
      <c r="CT243" s="105"/>
      <c r="CU243" s="105"/>
      <c r="CV243" s="105"/>
      <c r="CW243" s="105"/>
      <c r="CX243" s="105"/>
      <c r="CY243" s="105"/>
      <c r="CZ243" s="105"/>
      <c r="DA243" s="105"/>
      <c r="DB243" s="105"/>
      <c r="DC243" s="105"/>
      <c r="DD243" s="105"/>
      <c r="DE243" s="105"/>
      <c r="DF243" s="105"/>
      <c r="DG243" s="105"/>
      <c r="DH243" s="105"/>
      <c r="DI243" s="105"/>
      <c r="DJ243" s="105"/>
      <c r="DK243" s="105"/>
      <c r="DL243" s="105"/>
      <c r="DM243" s="105"/>
      <c r="DN243" s="105"/>
      <c r="DO243" s="105"/>
      <c r="DP243" s="105"/>
      <c r="DQ243" s="105"/>
      <c r="DR243" s="105"/>
      <c r="DS243" s="105"/>
      <c r="DT243" s="105"/>
      <c r="DU243" s="105"/>
      <c r="DV243" s="105"/>
      <c r="DW243" s="105"/>
      <c r="DX243" s="105"/>
      <c r="DY243" s="105"/>
      <c r="DZ243" s="105"/>
      <c r="EA243" s="105"/>
      <c r="EB243" s="105"/>
      <c r="EC243" s="105"/>
      <c r="ED243" s="105"/>
      <c r="EE243" s="105"/>
      <c r="EF243" s="105"/>
      <c r="EG243" s="105"/>
      <c r="EH243" s="105"/>
      <c r="EI243" s="105"/>
      <c r="EJ243" s="105"/>
      <c r="EK243" s="105"/>
      <c r="EL243" s="105"/>
      <c r="EM243" s="105"/>
      <c r="EN243" s="105"/>
      <c r="EO243" s="105"/>
      <c r="EP243" s="105"/>
      <c r="EQ243" s="105"/>
      <c r="ER243" s="105"/>
      <c r="ES243" s="105"/>
      <c r="ET243" s="105"/>
      <c r="EU243" s="105"/>
      <c r="EV243" s="105"/>
      <c r="EW243" s="105"/>
      <c r="EX243" s="105"/>
      <c r="EY243" s="105"/>
      <c r="EZ243" s="105"/>
      <c r="FA243" s="105"/>
      <c r="FB243" s="105"/>
      <c r="FC243" s="105"/>
      <c r="FD243" s="105"/>
      <c r="FE243" s="105"/>
      <c r="FF243" s="105"/>
      <c r="FG243" s="105"/>
      <c r="FH243" s="105"/>
      <c r="FI243" s="105"/>
      <c r="FJ243" s="105"/>
      <c r="FK243" s="105"/>
      <c r="FL243" s="105"/>
      <c r="FM243" s="105"/>
      <c r="FN243" s="105"/>
      <c r="FO243" s="105"/>
      <c r="FP243" s="105"/>
      <c r="FQ243" s="105"/>
      <c r="FR243" s="105"/>
      <c r="FS243" s="105"/>
      <c r="FT243" s="105"/>
      <c r="FU243" s="105"/>
      <c r="FV243" s="105"/>
      <c r="FW243" s="105"/>
      <c r="FX243" s="105"/>
      <c r="FY243" s="105"/>
      <c r="FZ243" s="105"/>
      <c r="GA243" s="105"/>
      <c r="GB243" s="105"/>
      <c r="GC243" s="105"/>
      <c r="GD243" s="105"/>
      <c r="GE243" s="105"/>
      <c r="GF243" s="105"/>
      <c r="GG243" s="105"/>
      <c r="GH243" s="105"/>
      <c r="GI243" s="105"/>
      <c r="GJ243" s="105"/>
      <c r="GK243" s="105"/>
      <c r="GL243" s="105"/>
      <c r="GM243" s="105"/>
      <c r="GN243" s="105"/>
      <c r="GO243" s="105"/>
      <c r="GP243" s="105"/>
      <c r="GQ243" s="105"/>
      <c r="GR243" s="105"/>
      <c r="GS243" s="105"/>
      <c r="GT243" s="105"/>
      <c r="GU243" s="105"/>
      <c r="GV243" s="105"/>
      <c r="GW243" s="105"/>
      <c r="GX243" s="105"/>
      <c r="GY243" s="105"/>
      <c r="GZ243" s="105"/>
      <c r="HA243" s="105"/>
      <c r="HB243" s="105"/>
      <c r="HC243" s="105"/>
      <c r="HD243" s="105"/>
      <c r="HE243" s="105"/>
      <c r="HF243" s="105"/>
      <c r="HG243" s="105"/>
      <c r="HH243" s="105"/>
      <c r="HI243" s="105"/>
      <c r="HJ243" s="105"/>
      <c r="HK243" s="105"/>
      <c r="HL243" s="105"/>
      <c r="HM243" s="105"/>
      <c r="HN243" s="105"/>
      <c r="HO243" s="105"/>
      <c r="HP243" s="105"/>
      <c r="HQ243" s="105"/>
      <c r="HR243" s="105"/>
      <c r="HS243" s="105"/>
      <c r="HT243" s="105"/>
      <c r="HU243" s="105"/>
      <c r="HV243" s="105"/>
      <c r="HW243" s="105"/>
      <c r="HX243" s="105"/>
      <c r="HY243" s="105"/>
      <c r="HZ243" s="105"/>
      <c r="IA243" s="105"/>
      <c r="IB243" s="105"/>
      <c r="IC243" s="105"/>
      <c r="ID243" s="105"/>
      <c r="IE243" s="105"/>
      <c r="IF243" s="105"/>
      <c r="IG243" s="105"/>
      <c r="IH243" s="105"/>
      <c r="II243" s="105"/>
      <c r="IJ243" s="105"/>
      <c r="IK243" s="105"/>
      <c r="IL243" s="105"/>
      <c r="IM243" s="105"/>
      <c r="IN243" s="105"/>
      <c r="IO243" s="105"/>
      <c r="IP243" s="105"/>
      <c r="IQ243" s="105"/>
      <c r="IR243" s="105"/>
      <c r="IS243" s="105"/>
      <c r="IT243" s="105"/>
      <c r="IU243" s="105"/>
      <c r="IV243" s="105"/>
    </row>
    <row r="244" spans="1:256" ht="15.5" x14ac:dyDescent="0.25">
      <c r="A244" s="306"/>
      <c r="B244" s="307"/>
      <c r="C244" s="308"/>
      <c r="D244" s="309"/>
      <c r="E244" s="303"/>
      <c r="F244" s="110"/>
      <c r="G244" s="303"/>
      <c r="H244" s="310"/>
      <c r="I244" s="303"/>
      <c r="J244" s="311"/>
      <c r="K244" s="306"/>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5"/>
      <c r="BC244" s="105"/>
      <c r="BD244" s="105"/>
      <c r="BE244" s="105"/>
      <c r="BF244" s="105"/>
      <c r="BG244" s="105"/>
      <c r="BH244" s="105"/>
      <c r="BI244" s="105"/>
      <c r="BJ244" s="105"/>
      <c r="BK244" s="105"/>
      <c r="BL244" s="105"/>
      <c r="BM244" s="105"/>
      <c r="BN244" s="105"/>
      <c r="BO244" s="105"/>
      <c r="BP244" s="105"/>
      <c r="BQ244" s="105"/>
      <c r="BR244" s="105"/>
      <c r="BS244" s="105"/>
      <c r="BT244" s="105"/>
      <c r="BU244" s="105"/>
      <c r="BV244" s="105"/>
      <c r="BW244" s="105"/>
      <c r="BX244" s="105"/>
      <c r="BY244" s="105"/>
      <c r="BZ244" s="105"/>
      <c r="CA244" s="105"/>
      <c r="CB244" s="105"/>
      <c r="CC244" s="105"/>
      <c r="CD244" s="105"/>
      <c r="CE244" s="105"/>
      <c r="CF244" s="105"/>
      <c r="CG244" s="105"/>
      <c r="CH244" s="105"/>
      <c r="CI244" s="105"/>
      <c r="CJ244" s="105"/>
      <c r="CK244" s="105"/>
      <c r="CL244" s="105"/>
      <c r="CM244" s="105"/>
      <c r="CN244" s="105"/>
      <c r="CO244" s="105"/>
      <c r="CP244" s="105"/>
      <c r="CQ244" s="105"/>
      <c r="CR244" s="105"/>
      <c r="CS244" s="105"/>
      <c r="CT244" s="105"/>
      <c r="CU244" s="105"/>
      <c r="CV244" s="105"/>
      <c r="CW244" s="105"/>
      <c r="CX244" s="105"/>
      <c r="CY244" s="105"/>
      <c r="CZ244" s="105"/>
      <c r="DA244" s="105"/>
      <c r="DB244" s="105"/>
      <c r="DC244" s="105"/>
      <c r="DD244" s="105"/>
      <c r="DE244" s="105"/>
      <c r="DF244" s="105"/>
      <c r="DG244" s="105"/>
      <c r="DH244" s="105"/>
      <c r="DI244" s="105"/>
      <c r="DJ244" s="105"/>
      <c r="DK244" s="105"/>
      <c r="DL244" s="105"/>
      <c r="DM244" s="105"/>
      <c r="DN244" s="105"/>
      <c r="DO244" s="105"/>
      <c r="DP244" s="105"/>
      <c r="DQ244" s="105"/>
      <c r="DR244" s="105"/>
      <c r="DS244" s="105"/>
      <c r="DT244" s="105"/>
      <c r="DU244" s="105"/>
      <c r="DV244" s="105"/>
      <c r="DW244" s="105"/>
      <c r="DX244" s="105"/>
      <c r="DY244" s="105"/>
      <c r="DZ244" s="105"/>
      <c r="EA244" s="105"/>
      <c r="EB244" s="105"/>
      <c r="EC244" s="105"/>
      <c r="ED244" s="105"/>
      <c r="EE244" s="105"/>
      <c r="EF244" s="105"/>
      <c r="EG244" s="105"/>
      <c r="EH244" s="105"/>
      <c r="EI244" s="105"/>
      <c r="EJ244" s="105"/>
      <c r="EK244" s="105"/>
      <c r="EL244" s="105"/>
      <c r="EM244" s="105"/>
      <c r="EN244" s="105"/>
      <c r="EO244" s="105"/>
      <c r="EP244" s="105"/>
      <c r="EQ244" s="105"/>
      <c r="ER244" s="105"/>
      <c r="ES244" s="105"/>
      <c r="ET244" s="105"/>
      <c r="EU244" s="105"/>
      <c r="EV244" s="105"/>
      <c r="EW244" s="105"/>
      <c r="EX244" s="105"/>
      <c r="EY244" s="105"/>
      <c r="EZ244" s="105"/>
      <c r="FA244" s="105"/>
      <c r="FB244" s="105"/>
      <c r="FC244" s="105"/>
      <c r="FD244" s="105"/>
      <c r="FE244" s="105"/>
      <c r="FF244" s="105"/>
      <c r="FG244" s="105"/>
      <c r="FH244" s="105"/>
      <c r="FI244" s="105"/>
      <c r="FJ244" s="105"/>
      <c r="FK244" s="105"/>
      <c r="FL244" s="105"/>
      <c r="FM244" s="105"/>
      <c r="FN244" s="105"/>
      <c r="FO244" s="105"/>
      <c r="FP244" s="105"/>
      <c r="FQ244" s="105"/>
      <c r="FR244" s="105"/>
      <c r="FS244" s="105"/>
      <c r="FT244" s="105"/>
      <c r="FU244" s="105"/>
      <c r="FV244" s="105"/>
      <c r="FW244" s="105"/>
      <c r="FX244" s="105"/>
      <c r="FY244" s="105"/>
      <c r="FZ244" s="105"/>
      <c r="GA244" s="105"/>
      <c r="GB244" s="105"/>
      <c r="GC244" s="105"/>
      <c r="GD244" s="105"/>
      <c r="GE244" s="105"/>
      <c r="GF244" s="105"/>
      <c r="GG244" s="105"/>
      <c r="GH244" s="105"/>
      <c r="GI244" s="105"/>
      <c r="GJ244" s="105"/>
      <c r="GK244" s="105"/>
      <c r="GL244" s="105"/>
      <c r="GM244" s="105"/>
      <c r="GN244" s="105"/>
      <c r="GO244" s="105"/>
      <c r="GP244" s="105"/>
      <c r="GQ244" s="105"/>
      <c r="GR244" s="105"/>
      <c r="GS244" s="105"/>
      <c r="GT244" s="105"/>
      <c r="GU244" s="105"/>
      <c r="GV244" s="105"/>
      <c r="GW244" s="105"/>
      <c r="GX244" s="105"/>
      <c r="GY244" s="105"/>
      <c r="GZ244" s="105"/>
      <c r="HA244" s="105"/>
      <c r="HB244" s="105"/>
      <c r="HC244" s="105"/>
      <c r="HD244" s="105"/>
      <c r="HE244" s="105"/>
      <c r="HF244" s="105"/>
      <c r="HG244" s="105"/>
      <c r="HH244" s="105"/>
      <c r="HI244" s="105"/>
      <c r="HJ244" s="105"/>
      <c r="HK244" s="105"/>
      <c r="HL244" s="105"/>
      <c r="HM244" s="105"/>
      <c r="HN244" s="105"/>
      <c r="HO244" s="105"/>
      <c r="HP244" s="105"/>
      <c r="HQ244" s="105"/>
      <c r="HR244" s="105"/>
      <c r="HS244" s="105"/>
      <c r="HT244" s="105"/>
      <c r="HU244" s="105"/>
      <c r="HV244" s="105"/>
      <c r="HW244" s="105"/>
      <c r="HX244" s="105"/>
      <c r="HY244" s="105"/>
      <c r="HZ244" s="105"/>
      <c r="IA244" s="105"/>
      <c r="IB244" s="105"/>
      <c r="IC244" s="105"/>
      <c r="ID244" s="105"/>
      <c r="IE244" s="105"/>
      <c r="IF244" s="105"/>
      <c r="IG244" s="105"/>
      <c r="IH244" s="105"/>
      <c r="II244" s="105"/>
      <c r="IJ244" s="105"/>
      <c r="IK244" s="105"/>
      <c r="IL244" s="105"/>
      <c r="IM244" s="105"/>
      <c r="IN244" s="105"/>
      <c r="IO244" s="105"/>
      <c r="IP244" s="105"/>
      <c r="IQ244" s="105"/>
      <c r="IR244" s="105"/>
      <c r="IS244" s="105"/>
      <c r="IT244" s="105"/>
      <c r="IU244" s="105"/>
      <c r="IV244" s="105"/>
    </row>
    <row r="245" spans="1:256" ht="15.5" x14ac:dyDescent="0.25">
      <c r="A245" s="306"/>
      <c r="B245" s="307"/>
      <c r="C245" s="308"/>
      <c r="D245" s="309"/>
      <c r="E245" s="303"/>
      <c r="F245" s="110"/>
      <c r="G245" s="303"/>
      <c r="H245" s="310"/>
      <c r="I245" s="303"/>
      <c r="J245" s="311"/>
      <c r="K245" s="306"/>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c r="AS245" s="105"/>
      <c r="AT245" s="105"/>
      <c r="AU245" s="105"/>
      <c r="AV245" s="105"/>
      <c r="AW245" s="105"/>
      <c r="AX245" s="105"/>
      <c r="AY245" s="105"/>
      <c r="AZ245" s="105"/>
      <c r="BA245" s="105"/>
      <c r="BB245" s="105"/>
      <c r="BC245" s="105"/>
      <c r="BD245" s="105"/>
      <c r="BE245" s="105"/>
      <c r="BF245" s="105"/>
      <c r="BG245" s="105"/>
      <c r="BH245" s="105"/>
      <c r="BI245" s="105"/>
      <c r="BJ245" s="105"/>
      <c r="BK245" s="105"/>
      <c r="BL245" s="105"/>
      <c r="BM245" s="105"/>
      <c r="BN245" s="105"/>
      <c r="BO245" s="105"/>
      <c r="BP245" s="105"/>
      <c r="BQ245" s="105"/>
      <c r="BR245" s="105"/>
      <c r="BS245" s="105"/>
      <c r="BT245" s="105"/>
      <c r="BU245" s="105"/>
      <c r="BV245" s="105"/>
      <c r="BW245" s="105"/>
      <c r="BX245" s="105"/>
      <c r="BY245" s="105"/>
      <c r="BZ245" s="105"/>
      <c r="CA245" s="105"/>
      <c r="CB245" s="105"/>
      <c r="CC245" s="105"/>
      <c r="CD245" s="105"/>
      <c r="CE245" s="105"/>
      <c r="CF245" s="105"/>
      <c r="CG245" s="105"/>
      <c r="CH245" s="105"/>
      <c r="CI245" s="105"/>
      <c r="CJ245" s="105"/>
      <c r="CK245" s="105"/>
      <c r="CL245" s="105"/>
      <c r="CM245" s="105"/>
      <c r="CN245" s="105"/>
      <c r="CO245" s="105"/>
      <c r="CP245" s="105"/>
      <c r="CQ245" s="105"/>
      <c r="CR245" s="105"/>
      <c r="CS245" s="105"/>
      <c r="CT245" s="105"/>
      <c r="CU245" s="105"/>
      <c r="CV245" s="105"/>
      <c r="CW245" s="105"/>
      <c r="CX245" s="105"/>
      <c r="CY245" s="105"/>
      <c r="CZ245" s="105"/>
      <c r="DA245" s="105"/>
      <c r="DB245" s="105"/>
      <c r="DC245" s="105"/>
      <c r="DD245" s="105"/>
      <c r="DE245" s="105"/>
      <c r="DF245" s="105"/>
      <c r="DG245" s="105"/>
      <c r="DH245" s="105"/>
      <c r="DI245" s="105"/>
      <c r="DJ245" s="105"/>
      <c r="DK245" s="105"/>
      <c r="DL245" s="105"/>
      <c r="DM245" s="105"/>
      <c r="DN245" s="105"/>
      <c r="DO245" s="105"/>
      <c r="DP245" s="105"/>
      <c r="DQ245" s="105"/>
      <c r="DR245" s="105"/>
      <c r="DS245" s="105"/>
      <c r="DT245" s="105"/>
      <c r="DU245" s="105"/>
      <c r="DV245" s="105"/>
      <c r="DW245" s="105"/>
      <c r="DX245" s="105"/>
      <c r="DY245" s="105"/>
      <c r="DZ245" s="105"/>
      <c r="EA245" s="105"/>
      <c r="EB245" s="105"/>
      <c r="EC245" s="105"/>
      <c r="ED245" s="105"/>
      <c r="EE245" s="105"/>
      <c r="EF245" s="105"/>
      <c r="EG245" s="105"/>
      <c r="EH245" s="105"/>
      <c r="EI245" s="105"/>
      <c r="EJ245" s="105"/>
      <c r="EK245" s="105"/>
      <c r="EL245" s="105"/>
      <c r="EM245" s="105"/>
      <c r="EN245" s="105"/>
      <c r="EO245" s="105"/>
      <c r="EP245" s="105"/>
      <c r="EQ245" s="105"/>
      <c r="ER245" s="105"/>
      <c r="ES245" s="105"/>
      <c r="ET245" s="105"/>
      <c r="EU245" s="105"/>
      <c r="EV245" s="105"/>
      <c r="EW245" s="105"/>
      <c r="EX245" s="105"/>
      <c r="EY245" s="105"/>
      <c r="EZ245" s="105"/>
      <c r="FA245" s="105"/>
      <c r="FB245" s="105"/>
      <c r="FC245" s="105"/>
      <c r="FD245" s="105"/>
      <c r="FE245" s="105"/>
      <c r="FF245" s="105"/>
      <c r="FG245" s="105"/>
      <c r="FH245" s="105"/>
      <c r="FI245" s="105"/>
      <c r="FJ245" s="105"/>
      <c r="FK245" s="105"/>
      <c r="FL245" s="105"/>
      <c r="FM245" s="105"/>
      <c r="FN245" s="105"/>
      <c r="FO245" s="105"/>
      <c r="FP245" s="105"/>
      <c r="FQ245" s="105"/>
      <c r="FR245" s="105"/>
      <c r="FS245" s="105"/>
      <c r="FT245" s="105"/>
      <c r="FU245" s="105"/>
      <c r="FV245" s="105"/>
      <c r="FW245" s="105"/>
      <c r="FX245" s="105"/>
      <c r="FY245" s="105"/>
      <c r="FZ245" s="105"/>
      <c r="GA245" s="105"/>
      <c r="GB245" s="105"/>
      <c r="GC245" s="105"/>
      <c r="GD245" s="105"/>
      <c r="GE245" s="105"/>
      <c r="GF245" s="105"/>
      <c r="GG245" s="105"/>
      <c r="GH245" s="105"/>
      <c r="GI245" s="105"/>
      <c r="GJ245" s="105"/>
      <c r="GK245" s="105"/>
      <c r="GL245" s="105"/>
      <c r="GM245" s="105"/>
      <c r="GN245" s="105"/>
      <c r="GO245" s="105"/>
      <c r="GP245" s="105"/>
      <c r="GQ245" s="105"/>
      <c r="GR245" s="105"/>
      <c r="GS245" s="105"/>
      <c r="GT245" s="105"/>
      <c r="GU245" s="105"/>
      <c r="GV245" s="105"/>
      <c r="GW245" s="105"/>
      <c r="GX245" s="105"/>
      <c r="GY245" s="105"/>
      <c r="GZ245" s="105"/>
      <c r="HA245" s="105"/>
      <c r="HB245" s="105"/>
      <c r="HC245" s="105"/>
      <c r="HD245" s="105"/>
      <c r="HE245" s="105"/>
      <c r="HF245" s="105"/>
      <c r="HG245" s="105"/>
      <c r="HH245" s="105"/>
      <c r="HI245" s="105"/>
      <c r="HJ245" s="105"/>
      <c r="HK245" s="105"/>
      <c r="HL245" s="105"/>
      <c r="HM245" s="105"/>
      <c r="HN245" s="105"/>
      <c r="HO245" s="105"/>
      <c r="HP245" s="105"/>
      <c r="HQ245" s="105"/>
      <c r="HR245" s="105"/>
      <c r="HS245" s="105"/>
      <c r="HT245" s="105"/>
      <c r="HU245" s="105"/>
      <c r="HV245" s="105"/>
      <c r="HW245" s="105"/>
      <c r="HX245" s="105"/>
      <c r="HY245" s="105"/>
      <c r="HZ245" s="105"/>
      <c r="IA245" s="105"/>
      <c r="IB245" s="105"/>
      <c r="IC245" s="105"/>
      <c r="ID245" s="105"/>
      <c r="IE245" s="105"/>
      <c r="IF245" s="105"/>
      <c r="IG245" s="105"/>
      <c r="IH245" s="105"/>
      <c r="II245" s="105"/>
      <c r="IJ245" s="105"/>
      <c r="IK245" s="105"/>
      <c r="IL245" s="105"/>
      <c r="IM245" s="105"/>
      <c r="IN245" s="105"/>
      <c r="IO245" s="105"/>
      <c r="IP245" s="105"/>
      <c r="IQ245" s="105"/>
      <c r="IR245" s="105"/>
      <c r="IS245" s="105"/>
      <c r="IT245" s="105"/>
      <c r="IU245" s="105"/>
      <c r="IV245" s="105"/>
    </row>
    <row r="246" spans="1:256" ht="15.5" x14ac:dyDescent="0.25">
      <c r="A246" s="306"/>
      <c r="B246" s="307"/>
      <c r="C246" s="308"/>
      <c r="D246" s="309"/>
      <c r="E246" s="303"/>
      <c r="F246" s="110"/>
      <c r="G246" s="303"/>
      <c r="H246" s="310"/>
      <c r="I246" s="303"/>
      <c r="J246" s="311"/>
      <c r="K246" s="306"/>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105"/>
      <c r="AU246" s="105"/>
      <c r="AV246" s="105"/>
      <c r="AW246" s="105"/>
      <c r="AX246" s="105"/>
      <c r="AY246" s="105"/>
      <c r="AZ246" s="105"/>
      <c r="BA246" s="105"/>
      <c r="BB246" s="105"/>
      <c r="BC246" s="105"/>
      <c r="BD246" s="105"/>
      <c r="BE246" s="105"/>
      <c r="BF246" s="105"/>
      <c r="BG246" s="105"/>
      <c r="BH246" s="105"/>
      <c r="BI246" s="105"/>
      <c r="BJ246" s="105"/>
      <c r="BK246" s="105"/>
      <c r="BL246" s="105"/>
      <c r="BM246" s="105"/>
      <c r="BN246" s="105"/>
      <c r="BO246" s="105"/>
      <c r="BP246" s="105"/>
      <c r="BQ246" s="105"/>
      <c r="BR246" s="105"/>
      <c r="BS246" s="105"/>
      <c r="BT246" s="105"/>
      <c r="BU246" s="105"/>
      <c r="BV246" s="105"/>
      <c r="BW246" s="105"/>
      <c r="BX246" s="105"/>
      <c r="BY246" s="105"/>
      <c r="BZ246" s="105"/>
      <c r="CA246" s="105"/>
      <c r="CB246" s="105"/>
      <c r="CC246" s="105"/>
      <c r="CD246" s="105"/>
      <c r="CE246" s="105"/>
      <c r="CF246" s="105"/>
      <c r="CG246" s="105"/>
      <c r="CH246" s="105"/>
      <c r="CI246" s="105"/>
      <c r="CJ246" s="105"/>
      <c r="CK246" s="105"/>
      <c r="CL246" s="105"/>
      <c r="CM246" s="105"/>
      <c r="CN246" s="105"/>
      <c r="CO246" s="105"/>
      <c r="CP246" s="105"/>
      <c r="CQ246" s="105"/>
      <c r="CR246" s="105"/>
      <c r="CS246" s="105"/>
      <c r="CT246" s="105"/>
      <c r="CU246" s="105"/>
      <c r="CV246" s="105"/>
      <c r="CW246" s="105"/>
      <c r="CX246" s="105"/>
      <c r="CY246" s="105"/>
      <c r="CZ246" s="105"/>
      <c r="DA246" s="105"/>
      <c r="DB246" s="105"/>
      <c r="DC246" s="105"/>
      <c r="DD246" s="105"/>
      <c r="DE246" s="105"/>
      <c r="DF246" s="105"/>
      <c r="DG246" s="105"/>
      <c r="DH246" s="105"/>
      <c r="DI246" s="105"/>
      <c r="DJ246" s="105"/>
      <c r="DK246" s="105"/>
      <c r="DL246" s="105"/>
      <c r="DM246" s="105"/>
      <c r="DN246" s="105"/>
      <c r="DO246" s="105"/>
      <c r="DP246" s="105"/>
      <c r="DQ246" s="105"/>
      <c r="DR246" s="105"/>
      <c r="DS246" s="105"/>
      <c r="DT246" s="105"/>
      <c r="DU246" s="105"/>
      <c r="DV246" s="105"/>
      <c r="DW246" s="105"/>
      <c r="DX246" s="105"/>
      <c r="DY246" s="105"/>
      <c r="DZ246" s="105"/>
      <c r="EA246" s="105"/>
      <c r="EB246" s="105"/>
      <c r="EC246" s="105"/>
      <c r="ED246" s="105"/>
      <c r="EE246" s="105"/>
      <c r="EF246" s="105"/>
      <c r="EG246" s="105"/>
      <c r="EH246" s="105"/>
      <c r="EI246" s="105"/>
      <c r="EJ246" s="105"/>
      <c r="EK246" s="105"/>
      <c r="EL246" s="105"/>
      <c r="EM246" s="105"/>
      <c r="EN246" s="105"/>
      <c r="EO246" s="105"/>
      <c r="EP246" s="105"/>
      <c r="EQ246" s="105"/>
      <c r="ER246" s="105"/>
      <c r="ES246" s="105"/>
      <c r="ET246" s="105"/>
      <c r="EU246" s="105"/>
      <c r="EV246" s="105"/>
      <c r="EW246" s="105"/>
      <c r="EX246" s="105"/>
      <c r="EY246" s="105"/>
      <c r="EZ246" s="105"/>
      <c r="FA246" s="105"/>
      <c r="FB246" s="105"/>
      <c r="FC246" s="105"/>
      <c r="FD246" s="105"/>
      <c r="FE246" s="105"/>
      <c r="FF246" s="105"/>
      <c r="FG246" s="105"/>
      <c r="FH246" s="105"/>
      <c r="FI246" s="105"/>
      <c r="FJ246" s="105"/>
      <c r="FK246" s="105"/>
      <c r="FL246" s="105"/>
      <c r="FM246" s="105"/>
      <c r="FN246" s="105"/>
      <c r="FO246" s="105"/>
      <c r="FP246" s="105"/>
      <c r="FQ246" s="105"/>
      <c r="FR246" s="105"/>
      <c r="FS246" s="105"/>
      <c r="FT246" s="105"/>
      <c r="FU246" s="105"/>
      <c r="FV246" s="105"/>
      <c r="FW246" s="105"/>
      <c r="FX246" s="105"/>
      <c r="FY246" s="105"/>
      <c r="FZ246" s="105"/>
      <c r="GA246" s="105"/>
      <c r="GB246" s="105"/>
      <c r="GC246" s="105"/>
      <c r="GD246" s="105"/>
      <c r="GE246" s="105"/>
      <c r="GF246" s="105"/>
      <c r="GG246" s="105"/>
      <c r="GH246" s="105"/>
      <c r="GI246" s="105"/>
      <c r="GJ246" s="105"/>
      <c r="GK246" s="105"/>
      <c r="GL246" s="105"/>
      <c r="GM246" s="105"/>
      <c r="GN246" s="105"/>
      <c r="GO246" s="105"/>
      <c r="GP246" s="105"/>
      <c r="GQ246" s="105"/>
      <c r="GR246" s="105"/>
      <c r="GS246" s="105"/>
      <c r="GT246" s="105"/>
      <c r="GU246" s="105"/>
      <c r="GV246" s="105"/>
      <c r="GW246" s="105"/>
      <c r="GX246" s="105"/>
      <c r="GY246" s="105"/>
      <c r="GZ246" s="105"/>
      <c r="HA246" s="105"/>
      <c r="HB246" s="105"/>
      <c r="HC246" s="105"/>
      <c r="HD246" s="105"/>
      <c r="HE246" s="105"/>
      <c r="HF246" s="105"/>
      <c r="HG246" s="105"/>
      <c r="HH246" s="105"/>
      <c r="HI246" s="105"/>
      <c r="HJ246" s="105"/>
      <c r="HK246" s="105"/>
      <c r="HL246" s="105"/>
      <c r="HM246" s="105"/>
      <c r="HN246" s="105"/>
      <c r="HO246" s="105"/>
      <c r="HP246" s="105"/>
      <c r="HQ246" s="105"/>
      <c r="HR246" s="105"/>
      <c r="HS246" s="105"/>
      <c r="HT246" s="105"/>
      <c r="HU246" s="105"/>
      <c r="HV246" s="105"/>
      <c r="HW246" s="105"/>
      <c r="HX246" s="105"/>
      <c r="HY246" s="105"/>
      <c r="HZ246" s="105"/>
      <c r="IA246" s="105"/>
      <c r="IB246" s="105"/>
      <c r="IC246" s="105"/>
      <c r="ID246" s="105"/>
      <c r="IE246" s="105"/>
      <c r="IF246" s="105"/>
      <c r="IG246" s="105"/>
      <c r="IH246" s="105"/>
      <c r="II246" s="105"/>
      <c r="IJ246" s="105"/>
      <c r="IK246" s="105"/>
      <c r="IL246" s="105"/>
      <c r="IM246" s="105"/>
      <c r="IN246" s="105"/>
      <c r="IO246" s="105"/>
      <c r="IP246" s="105"/>
      <c r="IQ246" s="105"/>
      <c r="IR246" s="105"/>
      <c r="IS246" s="105"/>
      <c r="IT246" s="105"/>
      <c r="IU246" s="105"/>
      <c r="IV246" s="105"/>
    </row>
    <row r="247" spans="1:256" ht="15.5" x14ac:dyDescent="0.25">
      <c r="A247" s="306"/>
      <c r="B247" s="307"/>
      <c r="C247" s="308"/>
      <c r="D247" s="309"/>
      <c r="E247" s="303"/>
      <c r="F247" s="110"/>
      <c r="G247" s="303"/>
      <c r="H247" s="310"/>
      <c r="I247" s="303"/>
      <c r="J247" s="311"/>
      <c r="K247" s="306"/>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105"/>
      <c r="BU247" s="105"/>
      <c r="BV247" s="105"/>
      <c r="BW247" s="105"/>
      <c r="BX247" s="105"/>
      <c r="BY247" s="105"/>
      <c r="BZ247" s="105"/>
      <c r="CA247" s="105"/>
      <c r="CB247" s="105"/>
      <c r="CC247" s="105"/>
      <c r="CD247" s="105"/>
      <c r="CE247" s="105"/>
      <c r="CF247" s="105"/>
      <c r="CG247" s="105"/>
      <c r="CH247" s="105"/>
      <c r="CI247" s="105"/>
      <c r="CJ247" s="105"/>
      <c r="CK247" s="105"/>
      <c r="CL247" s="105"/>
      <c r="CM247" s="105"/>
      <c r="CN247" s="105"/>
      <c r="CO247" s="105"/>
      <c r="CP247" s="105"/>
      <c r="CQ247" s="105"/>
      <c r="CR247" s="105"/>
      <c r="CS247" s="105"/>
      <c r="CT247" s="105"/>
      <c r="CU247" s="105"/>
      <c r="CV247" s="105"/>
      <c r="CW247" s="105"/>
      <c r="CX247" s="105"/>
      <c r="CY247" s="105"/>
      <c r="CZ247" s="105"/>
      <c r="DA247" s="105"/>
      <c r="DB247" s="105"/>
      <c r="DC247" s="105"/>
      <c r="DD247" s="105"/>
      <c r="DE247" s="105"/>
      <c r="DF247" s="105"/>
      <c r="DG247" s="105"/>
      <c r="DH247" s="105"/>
      <c r="DI247" s="105"/>
      <c r="DJ247" s="105"/>
      <c r="DK247" s="105"/>
      <c r="DL247" s="105"/>
      <c r="DM247" s="105"/>
      <c r="DN247" s="105"/>
      <c r="DO247" s="105"/>
      <c r="DP247" s="105"/>
      <c r="DQ247" s="105"/>
      <c r="DR247" s="105"/>
      <c r="DS247" s="105"/>
      <c r="DT247" s="105"/>
      <c r="DU247" s="105"/>
      <c r="DV247" s="105"/>
      <c r="DW247" s="105"/>
      <c r="DX247" s="105"/>
      <c r="DY247" s="105"/>
      <c r="DZ247" s="105"/>
      <c r="EA247" s="105"/>
      <c r="EB247" s="105"/>
      <c r="EC247" s="105"/>
      <c r="ED247" s="105"/>
      <c r="EE247" s="105"/>
      <c r="EF247" s="105"/>
      <c r="EG247" s="105"/>
      <c r="EH247" s="105"/>
      <c r="EI247" s="105"/>
      <c r="EJ247" s="105"/>
      <c r="EK247" s="105"/>
      <c r="EL247" s="105"/>
      <c r="EM247" s="105"/>
      <c r="EN247" s="105"/>
      <c r="EO247" s="105"/>
      <c r="EP247" s="105"/>
      <c r="EQ247" s="105"/>
      <c r="ER247" s="105"/>
      <c r="ES247" s="105"/>
      <c r="ET247" s="105"/>
      <c r="EU247" s="105"/>
      <c r="EV247" s="105"/>
      <c r="EW247" s="105"/>
      <c r="EX247" s="105"/>
      <c r="EY247" s="105"/>
      <c r="EZ247" s="105"/>
      <c r="FA247" s="105"/>
      <c r="FB247" s="105"/>
      <c r="FC247" s="105"/>
      <c r="FD247" s="105"/>
      <c r="FE247" s="105"/>
      <c r="FF247" s="105"/>
      <c r="FG247" s="105"/>
      <c r="FH247" s="105"/>
      <c r="FI247" s="105"/>
      <c r="FJ247" s="105"/>
      <c r="FK247" s="105"/>
      <c r="FL247" s="105"/>
      <c r="FM247" s="105"/>
      <c r="FN247" s="105"/>
      <c r="FO247" s="105"/>
      <c r="FP247" s="105"/>
      <c r="FQ247" s="105"/>
      <c r="FR247" s="105"/>
      <c r="FS247" s="105"/>
      <c r="FT247" s="105"/>
      <c r="FU247" s="105"/>
      <c r="FV247" s="105"/>
      <c r="FW247" s="105"/>
      <c r="FX247" s="105"/>
      <c r="FY247" s="105"/>
      <c r="FZ247" s="105"/>
      <c r="GA247" s="105"/>
      <c r="GB247" s="105"/>
      <c r="GC247" s="105"/>
      <c r="GD247" s="105"/>
      <c r="GE247" s="105"/>
      <c r="GF247" s="105"/>
      <c r="GG247" s="105"/>
      <c r="GH247" s="105"/>
      <c r="GI247" s="105"/>
      <c r="GJ247" s="105"/>
      <c r="GK247" s="105"/>
      <c r="GL247" s="105"/>
      <c r="GM247" s="105"/>
      <c r="GN247" s="105"/>
      <c r="GO247" s="105"/>
      <c r="GP247" s="105"/>
      <c r="GQ247" s="105"/>
      <c r="GR247" s="105"/>
      <c r="GS247" s="105"/>
      <c r="GT247" s="105"/>
      <c r="GU247" s="105"/>
      <c r="GV247" s="105"/>
      <c r="GW247" s="105"/>
      <c r="GX247" s="105"/>
      <c r="GY247" s="105"/>
      <c r="GZ247" s="105"/>
      <c r="HA247" s="105"/>
      <c r="HB247" s="105"/>
      <c r="HC247" s="105"/>
      <c r="HD247" s="105"/>
      <c r="HE247" s="105"/>
      <c r="HF247" s="105"/>
      <c r="HG247" s="105"/>
      <c r="HH247" s="105"/>
      <c r="HI247" s="105"/>
      <c r="HJ247" s="105"/>
      <c r="HK247" s="105"/>
      <c r="HL247" s="105"/>
      <c r="HM247" s="105"/>
      <c r="HN247" s="105"/>
      <c r="HO247" s="105"/>
      <c r="HP247" s="105"/>
      <c r="HQ247" s="105"/>
      <c r="HR247" s="105"/>
      <c r="HS247" s="105"/>
      <c r="HT247" s="105"/>
      <c r="HU247" s="105"/>
      <c r="HV247" s="105"/>
      <c r="HW247" s="105"/>
      <c r="HX247" s="105"/>
      <c r="HY247" s="105"/>
      <c r="HZ247" s="105"/>
      <c r="IA247" s="105"/>
      <c r="IB247" s="105"/>
      <c r="IC247" s="105"/>
      <c r="ID247" s="105"/>
      <c r="IE247" s="105"/>
      <c r="IF247" s="105"/>
      <c r="IG247" s="105"/>
      <c r="IH247" s="105"/>
      <c r="II247" s="105"/>
      <c r="IJ247" s="105"/>
      <c r="IK247" s="105"/>
      <c r="IL247" s="105"/>
      <c r="IM247" s="105"/>
      <c r="IN247" s="105"/>
      <c r="IO247" s="105"/>
      <c r="IP247" s="105"/>
      <c r="IQ247" s="105"/>
      <c r="IR247" s="105"/>
      <c r="IS247" s="105"/>
      <c r="IT247" s="105"/>
      <c r="IU247" s="105"/>
      <c r="IV247" s="105"/>
    </row>
    <row r="248" spans="1:256" ht="15.5" x14ac:dyDescent="0.25">
      <c r="A248" s="306"/>
      <c r="B248" s="307"/>
      <c r="C248" s="308"/>
      <c r="D248" s="309"/>
      <c r="E248" s="303"/>
      <c r="F248" s="110"/>
      <c r="G248" s="303"/>
      <c r="H248" s="310"/>
      <c r="I248" s="303"/>
      <c r="J248" s="311"/>
      <c r="K248" s="306"/>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5"/>
      <c r="AY248" s="105"/>
      <c r="AZ248" s="105"/>
      <c r="BA248" s="105"/>
      <c r="BB248" s="105"/>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5"/>
      <c r="BY248" s="105"/>
      <c r="BZ248" s="105"/>
      <c r="CA248" s="105"/>
      <c r="CB248" s="105"/>
      <c r="CC248" s="105"/>
      <c r="CD248" s="105"/>
      <c r="CE248" s="105"/>
      <c r="CF248" s="105"/>
      <c r="CG248" s="105"/>
      <c r="CH248" s="105"/>
      <c r="CI248" s="105"/>
      <c r="CJ248" s="105"/>
      <c r="CK248" s="105"/>
      <c r="CL248" s="105"/>
      <c r="CM248" s="105"/>
      <c r="CN248" s="105"/>
      <c r="CO248" s="105"/>
      <c r="CP248" s="105"/>
      <c r="CQ248" s="105"/>
      <c r="CR248" s="105"/>
      <c r="CS248" s="105"/>
      <c r="CT248" s="105"/>
      <c r="CU248" s="105"/>
      <c r="CV248" s="105"/>
      <c r="CW248" s="105"/>
      <c r="CX248" s="105"/>
      <c r="CY248" s="105"/>
      <c r="CZ248" s="105"/>
      <c r="DA248" s="105"/>
      <c r="DB248" s="105"/>
      <c r="DC248" s="105"/>
      <c r="DD248" s="105"/>
      <c r="DE248" s="105"/>
      <c r="DF248" s="105"/>
      <c r="DG248" s="105"/>
      <c r="DH248" s="105"/>
      <c r="DI248" s="105"/>
      <c r="DJ248" s="105"/>
      <c r="DK248" s="105"/>
      <c r="DL248" s="105"/>
      <c r="DM248" s="105"/>
      <c r="DN248" s="105"/>
      <c r="DO248" s="105"/>
      <c r="DP248" s="105"/>
      <c r="DQ248" s="105"/>
      <c r="DR248" s="105"/>
      <c r="DS248" s="105"/>
      <c r="DT248" s="105"/>
      <c r="DU248" s="105"/>
      <c r="DV248" s="105"/>
      <c r="DW248" s="105"/>
      <c r="DX248" s="105"/>
      <c r="DY248" s="105"/>
      <c r="DZ248" s="105"/>
      <c r="EA248" s="105"/>
      <c r="EB248" s="105"/>
      <c r="EC248" s="105"/>
      <c r="ED248" s="105"/>
      <c r="EE248" s="105"/>
      <c r="EF248" s="105"/>
      <c r="EG248" s="105"/>
      <c r="EH248" s="105"/>
      <c r="EI248" s="105"/>
      <c r="EJ248" s="105"/>
      <c r="EK248" s="105"/>
      <c r="EL248" s="105"/>
      <c r="EM248" s="105"/>
      <c r="EN248" s="105"/>
      <c r="EO248" s="105"/>
      <c r="EP248" s="105"/>
      <c r="EQ248" s="105"/>
      <c r="ER248" s="105"/>
      <c r="ES248" s="105"/>
      <c r="ET248" s="105"/>
      <c r="EU248" s="105"/>
      <c r="EV248" s="105"/>
      <c r="EW248" s="105"/>
      <c r="EX248" s="105"/>
      <c r="EY248" s="105"/>
      <c r="EZ248" s="105"/>
      <c r="FA248" s="105"/>
      <c r="FB248" s="105"/>
      <c r="FC248" s="105"/>
      <c r="FD248" s="105"/>
      <c r="FE248" s="105"/>
      <c r="FF248" s="105"/>
      <c r="FG248" s="105"/>
      <c r="FH248" s="105"/>
      <c r="FI248" s="105"/>
      <c r="FJ248" s="105"/>
      <c r="FK248" s="105"/>
      <c r="FL248" s="105"/>
      <c r="FM248" s="105"/>
      <c r="FN248" s="105"/>
      <c r="FO248" s="105"/>
      <c r="FP248" s="105"/>
      <c r="FQ248" s="105"/>
      <c r="FR248" s="105"/>
      <c r="FS248" s="105"/>
      <c r="FT248" s="105"/>
      <c r="FU248" s="105"/>
      <c r="FV248" s="105"/>
      <c r="FW248" s="105"/>
      <c r="FX248" s="105"/>
      <c r="FY248" s="105"/>
      <c r="FZ248" s="105"/>
      <c r="GA248" s="105"/>
      <c r="GB248" s="105"/>
      <c r="GC248" s="105"/>
      <c r="GD248" s="105"/>
      <c r="GE248" s="105"/>
      <c r="GF248" s="105"/>
      <c r="GG248" s="105"/>
      <c r="GH248" s="105"/>
      <c r="GI248" s="105"/>
      <c r="GJ248" s="105"/>
      <c r="GK248" s="105"/>
      <c r="GL248" s="105"/>
      <c r="GM248" s="105"/>
      <c r="GN248" s="105"/>
      <c r="GO248" s="105"/>
      <c r="GP248" s="105"/>
      <c r="GQ248" s="105"/>
      <c r="GR248" s="105"/>
      <c r="GS248" s="105"/>
      <c r="GT248" s="105"/>
      <c r="GU248" s="105"/>
      <c r="GV248" s="105"/>
      <c r="GW248" s="105"/>
      <c r="GX248" s="105"/>
      <c r="GY248" s="105"/>
      <c r="GZ248" s="105"/>
      <c r="HA248" s="105"/>
      <c r="HB248" s="105"/>
      <c r="HC248" s="105"/>
      <c r="HD248" s="105"/>
      <c r="HE248" s="105"/>
      <c r="HF248" s="105"/>
      <c r="HG248" s="105"/>
      <c r="HH248" s="105"/>
      <c r="HI248" s="105"/>
      <c r="HJ248" s="105"/>
      <c r="HK248" s="105"/>
      <c r="HL248" s="105"/>
      <c r="HM248" s="105"/>
      <c r="HN248" s="105"/>
      <c r="HO248" s="105"/>
      <c r="HP248" s="105"/>
      <c r="HQ248" s="105"/>
      <c r="HR248" s="105"/>
      <c r="HS248" s="105"/>
      <c r="HT248" s="105"/>
      <c r="HU248" s="105"/>
      <c r="HV248" s="105"/>
      <c r="HW248" s="105"/>
      <c r="HX248" s="105"/>
      <c r="HY248" s="105"/>
      <c r="HZ248" s="105"/>
      <c r="IA248" s="105"/>
      <c r="IB248" s="105"/>
      <c r="IC248" s="105"/>
      <c r="ID248" s="105"/>
      <c r="IE248" s="105"/>
      <c r="IF248" s="105"/>
      <c r="IG248" s="105"/>
      <c r="IH248" s="105"/>
      <c r="II248" s="105"/>
      <c r="IJ248" s="105"/>
      <c r="IK248" s="105"/>
      <c r="IL248" s="105"/>
      <c r="IM248" s="105"/>
      <c r="IN248" s="105"/>
      <c r="IO248" s="105"/>
      <c r="IP248" s="105"/>
      <c r="IQ248" s="105"/>
      <c r="IR248" s="105"/>
      <c r="IS248" s="105"/>
      <c r="IT248" s="105"/>
      <c r="IU248" s="105"/>
      <c r="IV248" s="105"/>
    </row>
    <row r="249" spans="1:256" ht="15.5" x14ac:dyDescent="0.25">
      <c r="A249" s="306"/>
      <c r="B249" s="307"/>
      <c r="C249" s="308"/>
      <c r="D249" s="309"/>
      <c r="E249" s="303"/>
      <c r="F249" s="110"/>
      <c r="G249" s="303"/>
      <c r="H249" s="310"/>
      <c r="I249" s="303"/>
      <c r="J249" s="311"/>
      <c r="K249" s="306"/>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5"/>
      <c r="AY249" s="105"/>
      <c r="AZ249" s="105"/>
      <c r="BA249" s="105"/>
      <c r="BB249" s="105"/>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5"/>
      <c r="BY249" s="105"/>
      <c r="BZ249" s="105"/>
      <c r="CA249" s="105"/>
      <c r="CB249" s="105"/>
      <c r="CC249" s="105"/>
      <c r="CD249" s="105"/>
      <c r="CE249" s="105"/>
      <c r="CF249" s="105"/>
      <c r="CG249" s="105"/>
      <c r="CH249" s="105"/>
      <c r="CI249" s="105"/>
      <c r="CJ249" s="105"/>
      <c r="CK249" s="105"/>
      <c r="CL249" s="105"/>
      <c r="CM249" s="105"/>
      <c r="CN249" s="105"/>
      <c r="CO249" s="105"/>
      <c r="CP249" s="105"/>
      <c r="CQ249" s="105"/>
      <c r="CR249" s="105"/>
      <c r="CS249" s="105"/>
      <c r="CT249" s="105"/>
      <c r="CU249" s="105"/>
      <c r="CV249" s="105"/>
      <c r="CW249" s="105"/>
      <c r="CX249" s="105"/>
      <c r="CY249" s="105"/>
      <c r="CZ249" s="105"/>
      <c r="DA249" s="105"/>
      <c r="DB249" s="105"/>
      <c r="DC249" s="105"/>
      <c r="DD249" s="105"/>
      <c r="DE249" s="105"/>
      <c r="DF249" s="105"/>
      <c r="DG249" s="105"/>
      <c r="DH249" s="105"/>
      <c r="DI249" s="105"/>
      <c r="DJ249" s="105"/>
      <c r="DK249" s="105"/>
      <c r="DL249" s="105"/>
      <c r="DM249" s="105"/>
      <c r="DN249" s="105"/>
      <c r="DO249" s="105"/>
      <c r="DP249" s="105"/>
      <c r="DQ249" s="105"/>
      <c r="DR249" s="105"/>
      <c r="DS249" s="105"/>
      <c r="DT249" s="105"/>
      <c r="DU249" s="105"/>
      <c r="DV249" s="105"/>
      <c r="DW249" s="105"/>
      <c r="DX249" s="105"/>
      <c r="DY249" s="105"/>
      <c r="DZ249" s="105"/>
      <c r="EA249" s="105"/>
      <c r="EB249" s="105"/>
      <c r="EC249" s="105"/>
      <c r="ED249" s="105"/>
      <c r="EE249" s="105"/>
      <c r="EF249" s="105"/>
      <c r="EG249" s="105"/>
      <c r="EH249" s="105"/>
      <c r="EI249" s="105"/>
      <c r="EJ249" s="105"/>
      <c r="EK249" s="105"/>
      <c r="EL249" s="105"/>
      <c r="EM249" s="105"/>
      <c r="EN249" s="105"/>
      <c r="EO249" s="105"/>
      <c r="EP249" s="105"/>
      <c r="EQ249" s="105"/>
      <c r="ER249" s="105"/>
      <c r="ES249" s="105"/>
      <c r="ET249" s="105"/>
      <c r="EU249" s="105"/>
      <c r="EV249" s="105"/>
      <c r="EW249" s="105"/>
      <c r="EX249" s="105"/>
      <c r="EY249" s="105"/>
      <c r="EZ249" s="105"/>
      <c r="FA249" s="105"/>
      <c r="FB249" s="105"/>
      <c r="FC249" s="105"/>
      <c r="FD249" s="105"/>
      <c r="FE249" s="105"/>
      <c r="FF249" s="105"/>
      <c r="FG249" s="105"/>
      <c r="FH249" s="105"/>
      <c r="FI249" s="105"/>
      <c r="FJ249" s="105"/>
      <c r="FK249" s="105"/>
      <c r="FL249" s="105"/>
      <c r="FM249" s="105"/>
      <c r="FN249" s="105"/>
      <c r="FO249" s="105"/>
      <c r="FP249" s="105"/>
      <c r="FQ249" s="105"/>
      <c r="FR249" s="105"/>
      <c r="FS249" s="105"/>
      <c r="FT249" s="105"/>
      <c r="FU249" s="105"/>
      <c r="FV249" s="105"/>
      <c r="FW249" s="105"/>
      <c r="FX249" s="105"/>
      <c r="FY249" s="105"/>
      <c r="FZ249" s="105"/>
      <c r="GA249" s="105"/>
      <c r="GB249" s="105"/>
      <c r="GC249" s="105"/>
      <c r="GD249" s="105"/>
      <c r="GE249" s="105"/>
      <c r="GF249" s="105"/>
      <c r="GG249" s="105"/>
      <c r="GH249" s="105"/>
      <c r="GI249" s="105"/>
      <c r="GJ249" s="105"/>
      <c r="GK249" s="105"/>
      <c r="GL249" s="105"/>
      <c r="GM249" s="105"/>
      <c r="GN249" s="105"/>
      <c r="GO249" s="105"/>
      <c r="GP249" s="105"/>
      <c r="GQ249" s="105"/>
      <c r="GR249" s="105"/>
      <c r="GS249" s="105"/>
      <c r="GT249" s="105"/>
      <c r="GU249" s="105"/>
      <c r="GV249" s="105"/>
      <c r="GW249" s="105"/>
      <c r="GX249" s="105"/>
      <c r="GY249" s="105"/>
      <c r="GZ249" s="105"/>
      <c r="HA249" s="105"/>
      <c r="HB249" s="105"/>
      <c r="HC249" s="105"/>
      <c r="HD249" s="105"/>
      <c r="HE249" s="105"/>
      <c r="HF249" s="105"/>
      <c r="HG249" s="105"/>
      <c r="HH249" s="105"/>
      <c r="HI249" s="105"/>
      <c r="HJ249" s="105"/>
      <c r="HK249" s="105"/>
      <c r="HL249" s="105"/>
      <c r="HM249" s="105"/>
      <c r="HN249" s="105"/>
      <c r="HO249" s="105"/>
      <c r="HP249" s="105"/>
      <c r="HQ249" s="105"/>
      <c r="HR249" s="105"/>
      <c r="HS249" s="105"/>
      <c r="HT249" s="105"/>
      <c r="HU249" s="105"/>
      <c r="HV249" s="105"/>
      <c r="HW249" s="105"/>
      <c r="HX249" s="105"/>
      <c r="HY249" s="105"/>
      <c r="HZ249" s="105"/>
      <c r="IA249" s="105"/>
      <c r="IB249" s="105"/>
      <c r="IC249" s="105"/>
      <c r="ID249" s="105"/>
      <c r="IE249" s="105"/>
      <c r="IF249" s="105"/>
      <c r="IG249" s="105"/>
      <c r="IH249" s="105"/>
      <c r="II249" s="105"/>
      <c r="IJ249" s="105"/>
      <c r="IK249" s="105"/>
      <c r="IL249" s="105"/>
      <c r="IM249" s="105"/>
      <c r="IN249" s="105"/>
      <c r="IO249" s="105"/>
      <c r="IP249" s="105"/>
      <c r="IQ249" s="105"/>
      <c r="IR249" s="105"/>
      <c r="IS249" s="105"/>
      <c r="IT249" s="105"/>
      <c r="IU249" s="105"/>
      <c r="IV249" s="105"/>
    </row>
    <row r="250" spans="1:256" ht="15.5" x14ac:dyDescent="0.25">
      <c r="A250" s="306"/>
      <c r="B250" s="307"/>
      <c r="C250" s="308"/>
      <c r="D250" s="309"/>
      <c r="E250" s="303"/>
      <c r="F250" s="110"/>
      <c r="G250" s="303"/>
      <c r="H250" s="310"/>
      <c r="I250" s="303"/>
      <c r="J250" s="311"/>
      <c r="K250" s="306"/>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5"/>
      <c r="AY250" s="105"/>
      <c r="AZ250" s="105"/>
      <c r="BA250" s="105"/>
      <c r="BB250" s="105"/>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5"/>
      <c r="BY250" s="105"/>
      <c r="BZ250" s="105"/>
      <c r="CA250" s="105"/>
      <c r="CB250" s="105"/>
      <c r="CC250" s="105"/>
      <c r="CD250" s="105"/>
      <c r="CE250" s="105"/>
      <c r="CF250" s="105"/>
      <c r="CG250" s="105"/>
      <c r="CH250" s="105"/>
      <c r="CI250" s="105"/>
      <c r="CJ250" s="105"/>
      <c r="CK250" s="105"/>
      <c r="CL250" s="105"/>
      <c r="CM250" s="105"/>
      <c r="CN250" s="105"/>
      <c r="CO250" s="105"/>
      <c r="CP250" s="105"/>
      <c r="CQ250" s="105"/>
      <c r="CR250" s="105"/>
      <c r="CS250" s="105"/>
      <c r="CT250" s="105"/>
      <c r="CU250" s="105"/>
      <c r="CV250" s="105"/>
      <c r="CW250" s="105"/>
      <c r="CX250" s="105"/>
      <c r="CY250" s="105"/>
      <c r="CZ250" s="105"/>
      <c r="DA250" s="105"/>
      <c r="DB250" s="105"/>
      <c r="DC250" s="105"/>
      <c r="DD250" s="105"/>
      <c r="DE250" s="105"/>
      <c r="DF250" s="105"/>
      <c r="DG250" s="105"/>
      <c r="DH250" s="105"/>
      <c r="DI250" s="105"/>
      <c r="DJ250" s="105"/>
      <c r="DK250" s="105"/>
      <c r="DL250" s="105"/>
      <c r="DM250" s="105"/>
      <c r="DN250" s="105"/>
      <c r="DO250" s="105"/>
      <c r="DP250" s="105"/>
      <c r="DQ250" s="105"/>
      <c r="DR250" s="105"/>
      <c r="DS250" s="105"/>
      <c r="DT250" s="105"/>
      <c r="DU250" s="105"/>
      <c r="DV250" s="105"/>
      <c r="DW250" s="105"/>
      <c r="DX250" s="105"/>
      <c r="DY250" s="105"/>
      <c r="DZ250" s="105"/>
      <c r="EA250" s="105"/>
      <c r="EB250" s="105"/>
      <c r="EC250" s="105"/>
      <c r="ED250" s="105"/>
      <c r="EE250" s="105"/>
      <c r="EF250" s="105"/>
      <c r="EG250" s="105"/>
      <c r="EH250" s="105"/>
      <c r="EI250" s="105"/>
      <c r="EJ250" s="105"/>
      <c r="EK250" s="105"/>
      <c r="EL250" s="105"/>
      <c r="EM250" s="105"/>
      <c r="EN250" s="105"/>
      <c r="EO250" s="105"/>
      <c r="EP250" s="105"/>
      <c r="EQ250" s="105"/>
      <c r="ER250" s="105"/>
      <c r="ES250" s="105"/>
      <c r="ET250" s="105"/>
      <c r="EU250" s="105"/>
      <c r="EV250" s="105"/>
      <c r="EW250" s="105"/>
      <c r="EX250" s="105"/>
      <c r="EY250" s="105"/>
      <c r="EZ250" s="105"/>
      <c r="FA250" s="105"/>
      <c r="FB250" s="105"/>
      <c r="FC250" s="105"/>
      <c r="FD250" s="105"/>
      <c r="FE250" s="105"/>
      <c r="FF250" s="105"/>
      <c r="FG250" s="105"/>
      <c r="FH250" s="105"/>
      <c r="FI250" s="105"/>
      <c r="FJ250" s="105"/>
      <c r="FK250" s="105"/>
      <c r="FL250" s="105"/>
      <c r="FM250" s="105"/>
      <c r="FN250" s="105"/>
      <c r="FO250" s="105"/>
      <c r="FP250" s="105"/>
      <c r="FQ250" s="105"/>
      <c r="FR250" s="105"/>
      <c r="FS250" s="105"/>
      <c r="FT250" s="105"/>
      <c r="FU250" s="105"/>
      <c r="FV250" s="105"/>
      <c r="FW250" s="105"/>
      <c r="FX250" s="105"/>
      <c r="FY250" s="105"/>
      <c r="FZ250" s="105"/>
      <c r="GA250" s="105"/>
      <c r="GB250" s="105"/>
      <c r="GC250" s="105"/>
      <c r="GD250" s="105"/>
      <c r="GE250" s="105"/>
      <c r="GF250" s="105"/>
      <c r="GG250" s="105"/>
      <c r="GH250" s="105"/>
      <c r="GI250" s="105"/>
      <c r="GJ250" s="105"/>
      <c r="GK250" s="105"/>
      <c r="GL250" s="105"/>
      <c r="GM250" s="105"/>
      <c r="GN250" s="105"/>
      <c r="GO250" s="105"/>
      <c r="GP250" s="105"/>
      <c r="GQ250" s="105"/>
      <c r="GR250" s="105"/>
      <c r="GS250" s="105"/>
      <c r="GT250" s="105"/>
      <c r="GU250" s="105"/>
      <c r="GV250" s="105"/>
      <c r="GW250" s="105"/>
      <c r="GX250" s="105"/>
      <c r="GY250" s="105"/>
      <c r="GZ250" s="105"/>
      <c r="HA250" s="105"/>
      <c r="HB250" s="105"/>
      <c r="HC250" s="105"/>
      <c r="HD250" s="105"/>
      <c r="HE250" s="105"/>
      <c r="HF250" s="105"/>
      <c r="HG250" s="105"/>
      <c r="HH250" s="105"/>
      <c r="HI250" s="105"/>
      <c r="HJ250" s="105"/>
      <c r="HK250" s="105"/>
      <c r="HL250" s="105"/>
      <c r="HM250" s="105"/>
      <c r="HN250" s="105"/>
      <c r="HO250" s="105"/>
      <c r="HP250" s="105"/>
      <c r="HQ250" s="105"/>
      <c r="HR250" s="105"/>
      <c r="HS250" s="105"/>
      <c r="HT250" s="105"/>
      <c r="HU250" s="105"/>
      <c r="HV250" s="105"/>
      <c r="HW250" s="105"/>
      <c r="HX250" s="105"/>
      <c r="HY250" s="105"/>
      <c r="HZ250" s="105"/>
      <c r="IA250" s="105"/>
      <c r="IB250" s="105"/>
      <c r="IC250" s="105"/>
      <c r="ID250" s="105"/>
      <c r="IE250" s="105"/>
      <c r="IF250" s="105"/>
      <c r="IG250" s="105"/>
      <c r="IH250" s="105"/>
      <c r="II250" s="105"/>
      <c r="IJ250" s="105"/>
      <c r="IK250" s="105"/>
      <c r="IL250" s="105"/>
      <c r="IM250" s="105"/>
      <c r="IN250" s="105"/>
      <c r="IO250" s="105"/>
      <c r="IP250" s="105"/>
      <c r="IQ250" s="105"/>
      <c r="IR250" s="105"/>
      <c r="IS250" s="105"/>
      <c r="IT250" s="105"/>
      <c r="IU250" s="105"/>
      <c r="IV250" s="105"/>
    </row>
    <row r="251" spans="1:256" ht="15.5" x14ac:dyDescent="0.25">
      <c r="A251" s="306"/>
      <c r="B251" s="307"/>
      <c r="C251" s="308"/>
      <c r="D251" s="309"/>
      <c r="E251" s="303"/>
      <c r="F251" s="110"/>
      <c r="G251" s="303"/>
      <c r="H251" s="310"/>
      <c r="I251" s="303"/>
      <c r="J251" s="311"/>
      <c r="K251" s="306"/>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5"/>
      <c r="AY251" s="105"/>
      <c r="AZ251" s="105"/>
      <c r="BA251" s="105"/>
      <c r="BB251" s="105"/>
      <c r="BC251" s="105"/>
      <c r="BD251" s="105"/>
      <c r="BE251" s="105"/>
      <c r="BF251" s="105"/>
      <c r="BG251" s="105"/>
      <c r="BH251" s="105"/>
      <c r="BI251" s="105"/>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05"/>
      <c r="CR251" s="105"/>
      <c r="CS251" s="105"/>
      <c r="CT251" s="105"/>
      <c r="CU251" s="105"/>
      <c r="CV251" s="105"/>
      <c r="CW251" s="105"/>
      <c r="CX251" s="105"/>
      <c r="CY251" s="105"/>
      <c r="CZ251" s="105"/>
      <c r="DA251" s="105"/>
      <c r="DB251" s="105"/>
      <c r="DC251" s="105"/>
      <c r="DD251" s="105"/>
      <c r="DE251" s="105"/>
      <c r="DF251" s="105"/>
      <c r="DG251" s="105"/>
      <c r="DH251" s="105"/>
      <c r="DI251" s="105"/>
      <c r="DJ251" s="105"/>
      <c r="DK251" s="105"/>
      <c r="DL251" s="105"/>
      <c r="DM251" s="105"/>
      <c r="DN251" s="105"/>
      <c r="DO251" s="105"/>
      <c r="DP251" s="105"/>
      <c r="DQ251" s="105"/>
      <c r="DR251" s="105"/>
      <c r="DS251" s="105"/>
      <c r="DT251" s="105"/>
      <c r="DU251" s="105"/>
      <c r="DV251" s="105"/>
      <c r="DW251" s="105"/>
      <c r="DX251" s="105"/>
      <c r="DY251" s="105"/>
      <c r="DZ251" s="105"/>
      <c r="EA251" s="105"/>
      <c r="EB251" s="105"/>
      <c r="EC251" s="105"/>
      <c r="ED251" s="105"/>
      <c r="EE251" s="105"/>
      <c r="EF251" s="105"/>
      <c r="EG251" s="105"/>
      <c r="EH251" s="105"/>
      <c r="EI251" s="105"/>
      <c r="EJ251" s="105"/>
      <c r="EK251" s="105"/>
      <c r="EL251" s="105"/>
      <c r="EM251" s="105"/>
      <c r="EN251" s="105"/>
      <c r="EO251" s="105"/>
      <c r="EP251" s="105"/>
      <c r="EQ251" s="105"/>
      <c r="ER251" s="105"/>
      <c r="ES251" s="105"/>
      <c r="ET251" s="105"/>
      <c r="EU251" s="105"/>
      <c r="EV251" s="105"/>
      <c r="EW251" s="105"/>
      <c r="EX251" s="105"/>
      <c r="EY251" s="105"/>
      <c r="EZ251" s="105"/>
      <c r="FA251" s="105"/>
      <c r="FB251" s="105"/>
      <c r="FC251" s="105"/>
      <c r="FD251" s="105"/>
      <c r="FE251" s="105"/>
      <c r="FF251" s="105"/>
      <c r="FG251" s="105"/>
      <c r="FH251" s="105"/>
      <c r="FI251" s="105"/>
      <c r="FJ251" s="105"/>
      <c r="FK251" s="105"/>
      <c r="FL251" s="105"/>
      <c r="FM251" s="105"/>
      <c r="FN251" s="105"/>
      <c r="FO251" s="105"/>
      <c r="FP251" s="105"/>
      <c r="FQ251" s="105"/>
      <c r="FR251" s="105"/>
      <c r="FS251" s="105"/>
      <c r="FT251" s="105"/>
      <c r="FU251" s="105"/>
      <c r="FV251" s="105"/>
      <c r="FW251" s="105"/>
      <c r="FX251" s="105"/>
      <c r="FY251" s="105"/>
      <c r="FZ251" s="105"/>
      <c r="GA251" s="105"/>
      <c r="GB251" s="105"/>
      <c r="GC251" s="105"/>
      <c r="GD251" s="105"/>
      <c r="GE251" s="105"/>
      <c r="GF251" s="105"/>
      <c r="GG251" s="105"/>
      <c r="GH251" s="105"/>
      <c r="GI251" s="105"/>
      <c r="GJ251" s="105"/>
      <c r="GK251" s="105"/>
      <c r="GL251" s="105"/>
      <c r="GM251" s="105"/>
      <c r="GN251" s="105"/>
      <c r="GO251" s="105"/>
      <c r="GP251" s="105"/>
      <c r="GQ251" s="105"/>
      <c r="GR251" s="105"/>
      <c r="GS251" s="105"/>
      <c r="GT251" s="105"/>
      <c r="GU251" s="105"/>
      <c r="GV251" s="105"/>
      <c r="GW251" s="105"/>
      <c r="GX251" s="105"/>
      <c r="GY251" s="105"/>
      <c r="GZ251" s="105"/>
      <c r="HA251" s="105"/>
      <c r="HB251" s="105"/>
      <c r="HC251" s="105"/>
      <c r="HD251" s="105"/>
      <c r="HE251" s="105"/>
      <c r="HF251" s="105"/>
      <c r="HG251" s="105"/>
      <c r="HH251" s="105"/>
      <c r="HI251" s="105"/>
      <c r="HJ251" s="105"/>
      <c r="HK251" s="105"/>
      <c r="HL251" s="105"/>
      <c r="HM251" s="105"/>
      <c r="HN251" s="105"/>
      <c r="HO251" s="105"/>
      <c r="HP251" s="105"/>
      <c r="HQ251" s="105"/>
      <c r="HR251" s="105"/>
      <c r="HS251" s="105"/>
      <c r="HT251" s="105"/>
      <c r="HU251" s="105"/>
      <c r="HV251" s="105"/>
      <c r="HW251" s="105"/>
      <c r="HX251" s="105"/>
      <c r="HY251" s="105"/>
      <c r="HZ251" s="105"/>
      <c r="IA251" s="105"/>
      <c r="IB251" s="105"/>
      <c r="IC251" s="105"/>
      <c r="ID251" s="105"/>
      <c r="IE251" s="105"/>
      <c r="IF251" s="105"/>
      <c r="IG251" s="105"/>
      <c r="IH251" s="105"/>
      <c r="II251" s="105"/>
      <c r="IJ251" s="105"/>
      <c r="IK251" s="105"/>
      <c r="IL251" s="105"/>
      <c r="IM251" s="105"/>
      <c r="IN251" s="105"/>
      <c r="IO251" s="105"/>
      <c r="IP251" s="105"/>
      <c r="IQ251" s="105"/>
      <c r="IR251" s="105"/>
      <c r="IS251" s="105"/>
      <c r="IT251" s="105"/>
      <c r="IU251" s="105"/>
      <c r="IV251" s="105"/>
    </row>
    <row r="252" spans="1:256" ht="15.5" x14ac:dyDescent="0.25">
      <c r="A252" s="306"/>
      <c r="B252" s="307"/>
      <c r="C252" s="308"/>
      <c r="D252" s="309"/>
      <c r="E252" s="303"/>
      <c r="F252" s="110"/>
      <c r="G252" s="303"/>
      <c r="H252" s="310"/>
      <c r="I252" s="303"/>
      <c r="J252" s="311"/>
      <c r="K252" s="306"/>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5"/>
      <c r="BY252" s="105"/>
      <c r="BZ252" s="105"/>
      <c r="CA252" s="105"/>
      <c r="CB252" s="105"/>
      <c r="CC252" s="105"/>
      <c r="CD252" s="105"/>
      <c r="CE252" s="105"/>
      <c r="CF252" s="105"/>
      <c r="CG252" s="105"/>
      <c r="CH252" s="105"/>
      <c r="CI252" s="105"/>
      <c r="CJ252" s="105"/>
      <c r="CK252" s="105"/>
      <c r="CL252" s="105"/>
      <c r="CM252" s="105"/>
      <c r="CN252" s="105"/>
      <c r="CO252" s="105"/>
      <c r="CP252" s="105"/>
      <c r="CQ252" s="105"/>
      <c r="CR252" s="105"/>
      <c r="CS252" s="105"/>
      <c r="CT252" s="105"/>
      <c r="CU252" s="105"/>
      <c r="CV252" s="105"/>
      <c r="CW252" s="105"/>
      <c r="CX252" s="105"/>
      <c r="CY252" s="105"/>
      <c r="CZ252" s="105"/>
      <c r="DA252" s="105"/>
      <c r="DB252" s="105"/>
      <c r="DC252" s="105"/>
      <c r="DD252" s="105"/>
      <c r="DE252" s="105"/>
      <c r="DF252" s="105"/>
      <c r="DG252" s="105"/>
      <c r="DH252" s="105"/>
      <c r="DI252" s="105"/>
      <c r="DJ252" s="105"/>
      <c r="DK252" s="105"/>
      <c r="DL252" s="105"/>
      <c r="DM252" s="105"/>
      <c r="DN252" s="105"/>
      <c r="DO252" s="105"/>
      <c r="DP252" s="105"/>
      <c r="DQ252" s="105"/>
      <c r="DR252" s="105"/>
      <c r="DS252" s="105"/>
      <c r="DT252" s="105"/>
      <c r="DU252" s="105"/>
      <c r="DV252" s="105"/>
      <c r="DW252" s="105"/>
      <c r="DX252" s="105"/>
      <c r="DY252" s="105"/>
      <c r="DZ252" s="105"/>
      <c r="EA252" s="105"/>
      <c r="EB252" s="105"/>
      <c r="EC252" s="105"/>
      <c r="ED252" s="105"/>
      <c r="EE252" s="105"/>
      <c r="EF252" s="105"/>
      <c r="EG252" s="105"/>
      <c r="EH252" s="105"/>
      <c r="EI252" s="105"/>
      <c r="EJ252" s="105"/>
      <c r="EK252" s="105"/>
      <c r="EL252" s="105"/>
      <c r="EM252" s="105"/>
      <c r="EN252" s="105"/>
      <c r="EO252" s="105"/>
      <c r="EP252" s="105"/>
      <c r="EQ252" s="105"/>
      <c r="ER252" s="105"/>
      <c r="ES252" s="105"/>
      <c r="ET252" s="105"/>
      <c r="EU252" s="105"/>
      <c r="EV252" s="105"/>
      <c r="EW252" s="105"/>
      <c r="EX252" s="105"/>
      <c r="EY252" s="105"/>
      <c r="EZ252" s="105"/>
      <c r="FA252" s="105"/>
      <c r="FB252" s="105"/>
      <c r="FC252" s="105"/>
      <c r="FD252" s="105"/>
      <c r="FE252" s="105"/>
      <c r="FF252" s="105"/>
      <c r="FG252" s="105"/>
      <c r="FH252" s="105"/>
      <c r="FI252" s="105"/>
      <c r="FJ252" s="105"/>
      <c r="FK252" s="105"/>
      <c r="FL252" s="105"/>
      <c r="FM252" s="105"/>
      <c r="FN252" s="105"/>
      <c r="FO252" s="105"/>
      <c r="FP252" s="105"/>
      <c r="FQ252" s="105"/>
      <c r="FR252" s="105"/>
      <c r="FS252" s="105"/>
      <c r="FT252" s="105"/>
      <c r="FU252" s="105"/>
      <c r="FV252" s="105"/>
      <c r="FW252" s="105"/>
      <c r="FX252" s="105"/>
      <c r="FY252" s="105"/>
      <c r="FZ252" s="105"/>
      <c r="GA252" s="105"/>
      <c r="GB252" s="105"/>
      <c r="GC252" s="105"/>
      <c r="GD252" s="105"/>
      <c r="GE252" s="105"/>
      <c r="GF252" s="105"/>
      <c r="GG252" s="105"/>
      <c r="GH252" s="105"/>
      <c r="GI252" s="105"/>
      <c r="GJ252" s="105"/>
      <c r="GK252" s="105"/>
      <c r="GL252" s="105"/>
      <c r="GM252" s="105"/>
      <c r="GN252" s="105"/>
      <c r="GO252" s="105"/>
      <c r="GP252" s="105"/>
      <c r="GQ252" s="105"/>
      <c r="GR252" s="105"/>
      <c r="GS252" s="105"/>
      <c r="GT252" s="105"/>
      <c r="GU252" s="105"/>
      <c r="GV252" s="105"/>
      <c r="GW252" s="105"/>
      <c r="GX252" s="105"/>
      <c r="GY252" s="105"/>
      <c r="GZ252" s="105"/>
      <c r="HA252" s="105"/>
      <c r="HB252" s="105"/>
      <c r="HC252" s="105"/>
      <c r="HD252" s="105"/>
      <c r="HE252" s="105"/>
      <c r="HF252" s="105"/>
      <c r="HG252" s="105"/>
      <c r="HH252" s="105"/>
      <c r="HI252" s="105"/>
      <c r="HJ252" s="105"/>
      <c r="HK252" s="105"/>
      <c r="HL252" s="105"/>
      <c r="HM252" s="105"/>
      <c r="HN252" s="105"/>
      <c r="HO252" s="105"/>
      <c r="HP252" s="105"/>
      <c r="HQ252" s="105"/>
      <c r="HR252" s="105"/>
      <c r="HS252" s="105"/>
      <c r="HT252" s="105"/>
      <c r="HU252" s="105"/>
      <c r="HV252" s="105"/>
      <c r="HW252" s="105"/>
      <c r="HX252" s="105"/>
      <c r="HY252" s="105"/>
      <c r="HZ252" s="105"/>
      <c r="IA252" s="105"/>
      <c r="IB252" s="105"/>
      <c r="IC252" s="105"/>
      <c r="ID252" s="105"/>
      <c r="IE252" s="105"/>
      <c r="IF252" s="105"/>
      <c r="IG252" s="105"/>
      <c r="IH252" s="105"/>
      <c r="II252" s="105"/>
      <c r="IJ252" s="105"/>
      <c r="IK252" s="105"/>
      <c r="IL252" s="105"/>
      <c r="IM252" s="105"/>
      <c r="IN252" s="105"/>
      <c r="IO252" s="105"/>
      <c r="IP252" s="105"/>
      <c r="IQ252" s="105"/>
      <c r="IR252" s="105"/>
      <c r="IS252" s="105"/>
      <c r="IT252" s="105"/>
      <c r="IU252" s="105"/>
      <c r="IV252" s="105"/>
    </row>
    <row r="253" spans="1:256" ht="15.5" x14ac:dyDescent="0.25">
      <c r="A253" s="306"/>
      <c r="B253" s="307"/>
      <c r="C253" s="308"/>
      <c r="D253" s="309"/>
      <c r="E253" s="303"/>
      <c r="F253" s="110"/>
      <c r="G253" s="303"/>
      <c r="H253" s="310"/>
      <c r="I253" s="303"/>
      <c r="J253" s="311"/>
      <c r="K253" s="306"/>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5"/>
      <c r="AY253" s="105"/>
      <c r="AZ253" s="105"/>
      <c r="BA253" s="105"/>
      <c r="BB253" s="105"/>
      <c r="BC253" s="105"/>
      <c r="BD253" s="105"/>
      <c r="BE253" s="105"/>
      <c r="BF253" s="105"/>
      <c r="BG253" s="105"/>
      <c r="BH253" s="105"/>
      <c r="BI253" s="105"/>
      <c r="BJ253" s="105"/>
      <c r="BK253" s="105"/>
      <c r="BL253" s="105"/>
      <c r="BM253" s="105"/>
      <c r="BN253" s="105"/>
      <c r="BO253" s="105"/>
      <c r="BP253" s="105"/>
      <c r="BQ253" s="105"/>
      <c r="BR253" s="105"/>
      <c r="BS253" s="105"/>
      <c r="BT253" s="105"/>
      <c r="BU253" s="105"/>
      <c r="BV253" s="105"/>
      <c r="BW253" s="105"/>
      <c r="BX253" s="105"/>
      <c r="BY253" s="105"/>
      <c r="BZ253" s="105"/>
      <c r="CA253" s="105"/>
      <c r="CB253" s="105"/>
      <c r="CC253" s="105"/>
      <c r="CD253" s="105"/>
      <c r="CE253" s="105"/>
      <c r="CF253" s="105"/>
      <c r="CG253" s="105"/>
      <c r="CH253" s="105"/>
      <c r="CI253" s="105"/>
      <c r="CJ253" s="105"/>
      <c r="CK253" s="105"/>
      <c r="CL253" s="105"/>
      <c r="CM253" s="105"/>
      <c r="CN253" s="105"/>
      <c r="CO253" s="105"/>
      <c r="CP253" s="105"/>
      <c r="CQ253" s="105"/>
      <c r="CR253" s="105"/>
      <c r="CS253" s="105"/>
      <c r="CT253" s="105"/>
      <c r="CU253" s="105"/>
      <c r="CV253" s="105"/>
      <c r="CW253" s="105"/>
      <c r="CX253" s="105"/>
      <c r="CY253" s="105"/>
      <c r="CZ253" s="105"/>
      <c r="DA253" s="105"/>
      <c r="DB253" s="105"/>
      <c r="DC253" s="105"/>
      <c r="DD253" s="105"/>
      <c r="DE253" s="105"/>
      <c r="DF253" s="105"/>
      <c r="DG253" s="105"/>
      <c r="DH253" s="105"/>
      <c r="DI253" s="105"/>
      <c r="DJ253" s="105"/>
      <c r="DK253" s="105"/>
      <c r="DL253" s="105"/>
      <c r="DM253" s="105"/>
      <c r="DN253" s="105"/>
      <c r="DO253" s="105"/>
      <c r="DP253" s="105"/>
      <c r="DQ253" s="105"/>
      <c r="DR253" s="105"/>
      <c r="DS253" s="105"/>
      <c r="DT253" s="105"/>
      <c r="DU253" s="105"/>
      <c r="DV253" s="105"/>
      <c r="DW253" s="105"/>
      <c r="DX253" s="105"/>
      <c r="DY253" s="105"/>
      <c r="DZ253" s="105"/>
      <c r="EA253" s="105"/>
      <c r="EB253" s="105"/>
      <c r="EC253" s="105"/>
      <c r="ED253" s="105"/>
      <c r="EE253" s="105"/>
      <c r="EF253" s="105"/>
      <c r="EG253" s="105"/>
      <c r="EH253" s="105"/>
      <c r="EI253" s="105"/>
      <c r="EJ253" s="105"/>
      <c r="EK253" s="105"/>
      <c r="EL253" s="105"/>
      <c r="EM253" s="105"/>
      <c r="EN253" s="105"/>
      <c r="EO253" s="105"/>
      <c r="EP253" s="105"/>
      <c r="EQ253" s="105"/>
      <c r="ER253" s="105"/>
      <c r="ES253" s="105"/>
      <c r="ET253" s="105"/>
      <c r="EU253" s="105"/>
      <c r="EV253" s="105"/>
      <c r="EW253" s="105"/>
      <c r="EX253" s="105"/>
      <c r="EY253" s="105"/>
      <c r="EZ253" s="105"/>
      <c r="FA253" s="105"/>
      <c r="FB253" s="105"/>
      <c r="FC253" s="105"/>
      <c r="FD253" s="105"/>
      <c r="FE253" s="105"/>
      <c r="FF253" s="105"/>
      <c r="FG253" s="105"/>
      <c r="FH253" s="105"/>
      <c r="FI253" s="105"/>
      <c r="FJ253" s="105"/>
      <c r="FK253" s="105"/>
      <c r="FL253" s="105"/>
      <c r="FM253" s="105"/>
      <c r="FN253" s="105"/>
      <c r="FO253" s="105"/>
      <c r="FP253" s="105"/>
      <c r="FQ253" s="105"/>
      <c r="FR253" s="105"/>
      <c r="FS253" s="105"/>
      <c r="FT253" s="105"/>
      <c r="FU253" s="105"/>
      <c r="FV253" s="105"/>
      <c r="FW253" s="105"/>
      <c r="FX253" s="105"/>
      <c r="FY253" s="105"/>
      <c r="FZ253" s="105"/>
      <c r="GA253" s="105"/>
      <c r="GB253" s="105"/>
      <c r="GC253" s="105"/>
      <c r="GD253" s="105"/>
      <c r="GE253" s="105"/>
      <c r="GF253" s="105"/>
      <c r="GG253" s="105"/>
      <c r="GH253" s="105"/>
      <c r="GI253" s="105"/>
      <c r="GJ253" s="105"/>
      <c r="GK253" s="105"/>
      <c r="GL253" s="105"/>
      <c r="GM253" s="105"/>
      <c r="GN253" s="105"/>
      <c r="GO253" s="105"/>
      <c r="GP253" s="105"/>
      <c r="GQ253" s="105"/>
      <c r="GR253" s="105"/>
      <c r="GS253" s="105"/>
      <c r="GT253" s="105"/>
      <c r="GU253" s="105"/>
      <c r="GV253" s="105"/>
      <c r="GW253" s="105"/>
      <c r="GX253" s="105"/>
      <c r="GY253" s="105"/>
      <c r="GZ253" s="105"/>
      <c r="HA253" s="105"/>
      <c r="HB253" s="105"/>
      <c r="HC253" s="105"/>
      <c r="HD253" s="105"/>
      <c r="HE253" s="105"/>
      <c r="HF253" s="105"/>
      <c r="HG253" s="105"/>
      <c r="HH253" s="105"/>
      <c r="HI253" s="105"/>
      <c r="HJ253" s="105"/>
      <c r="HK253" s="105"/>
      <c r="HL253" s="105"/>
      <c r="HM253" s="105"/>
      <c r="HN253" s="105"/>
      <c r="HO253" s="105"/>
      <c r="HP253" s="105"/>
      <c r="HQ253" s="105"/>
      <c r="HR253" s="105"/>
      <c r="HS253" s="105"/>
      <c r="HT253" s="105"/>
      <c r="HU253" s="105"/>
      <c r="HV253" s="105"/>
      <c r="HW253" s="105"/>
      <c r="HX253" s="105"/>
      <c r="HY253" s="105"/>
      <c r="HZ253" s="105"/>
      <c r="IA253" s="105"/>
      <c r="IB253" s="105"/>
      <c r="IC253" s="105"/>
      <c r="ID253" s="105"/>
      <c r="IE253" s="105"/>
      <c r="IF253" s="105"/>
      <c r="IG253" s="105"/>
      <c r="IH253" s="105"/>
      <c r="II253" s="105"/>
      <c r="IJ253" s="105"/>
      <c r="IK253" s="105"/>
      <c r="IL253" s="105"/>
      <c r="IM253" s="105"/>
      <c r="IN253" s="105"/>
      <c r="IO253" s="105"/>
      <c r="IP253" s="105"/>
      <c r="IQ253" s="105"/>
      <c r="IR253" s="105"/>
      <c r="IS253" s="105"/>
      <c r="IT253" s="105"/>
      <c r="IU253" s="105"/>
      <c r="IV253" s="105"/>
    </row>
    <row r="254" spans="1:256" ht="15.5" x14ac:dyDescent="0.25">
      <c r="A254" s="306"/>
      <c r="B254" s="307"/>
      <c r="C254" s="308"/>
      <c r="D254" s="309"/>
      <c r="E254" s="303"/>
      <c r="F254" s="110"/>
      <c r="G254" s="303"/>
      <c r="H254" s="310"/>
      <c r="I254" s="303"/>
      <c r="J254" s="311"/>
      <c r="K254" s="306"/>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5"/>
      <c r="AY254" s="105"/>
      <c r="AZ254" s="105"/>
      <c r="BA254" s="105"/>
      <c r="BB254" s="105"/>
      <c r="BC254" s="105"/>
      <c r="BD254" s="105"/>
      <c r="BE254" s="105"/>
      <c r="BF254" s="105"/>
      <c r="BG254" s="105"/>
      <c r="BH254" s="105"/>
      <c r="BI254" s="105"/>
      <c r="BJ254" s="105"/>
      <c r="BK254" s="105"/>
      <c r="BL254" s="105"/>
      <c r="BM254" s="105"/>
      <c r="BN254" s="105"/>
      <c r="BO254" s="105"/>
      <c r="BP254" s="105"/>
      <c r="BQ254" s="105"/>
      <c r="BR254" s="105"/>
      <c r="BS254" s="105"/>
      <c r="BT254" s="105"/>
      <c r="BU254" s="105"/>
      <c r="BV254" s="105"/>
      <c r="BW254" s="105"/>
      <c r="BX254" s="105"/>
      <c r="BY254" s="105"/>
      <c r="BZ254" s="105"/>
      <c r="CA254" s="105"/>
      <c r="CB254" s="105"/>
      <c r="CC254" s="105"/>
      <c r="CD254" s="105"/>
      <c r="CE254" s="105"/>
      <c r="CF254" s="105"/>
      <c r="CG254" s="105"/>
      <c r="CH254" s="105"/>
      <c r="CI254" s="105"/>
      <c r="CJ254" s="105"/>
      <c r="CK254" s="105"/>
      <c r="CL254" s="105"/>
      <c r="CM254" s="105"/>
      <c r="CN254" s="105"/>
      <c r="CO254" s="105"/>
      <c r="CP254" s="105"/>
      <c r="CQ254" s="105"/>
      <c r="CR254" s="105"/>
      <c r="CS254" s="105"/>
      <c r="CT254" s="105"/>
      <c r="CU254" s="105"/>
      <c r="CV254" s="105"/>
      <c r="CW254" s="105"/>
      <c r="CX254" s="105"/>
      <c r="CY254" s="105"/>
      <c r="CZ254" s="105"/>
      <c r="DA254" s="105"/>
      <c r="DB254" s="105"/>
      <c r="DC254" s="105"/>
      <c r="DD254" s="105"/>
      <c r="DE254" s="105"/>
      <c r="DF254" s="105"/>
      <c r="DG254" s="105"/>
      <c r="DH254" s="105"/>
      <c r="DI254" s="105"/>
      <c r="DJ254" s="105"/>
      <c r="DK254" s="105"/>
      <c r="DL254" s="105"/>
      <c r="DM254" s="105"/>
      <c r="DN254" s="105"/>
      <c r="DO254" s="105"/>
      <c r="DP254" s="105"/>
      <c r="DQ254" s="105"/>
      <c r="DR254" s="105"/>
      <c r="DS254" s="105"/>
      <c r="DT254" s="105"/>
      <c r="DU254" s="105"/>
      <c r="DV254" s="105"/>
      <c r="DW254" s="105"/>
      <c r="DX254" s="105"/>
      <c r="DY254" s="105"/>
      <c r="DZ254" s="105"/>
      <c r="EA254" s="105"/>
      <c r="EB254" s="105"/>
      <c r="EC254" s="105"/>
      <c r="ED254" s="105"/>
      <c r="EE254" s="105"/>
      <c r="EF254" s="105"/>
      <c r="EG254" s="105"/>
      <c r="EH254" s="105"/>
      <c r="EI254" s="105"/>
      <c r="EJ254" s="105"/>
      <c r="EK254" s="105"/>
      <c r="EL254" s="105"/>
      <c r="EM254" s="105"/>
      <c r="EN254" s="105"/>
      <c r="EO254" s="105"/>
      <c r="EP254" s="105"/>
      <c r="EQ254" s="105"/>
      <c r="ER254" s="105"/>
      <c r="ES254" s="105"/>
      <c r="ET254" s="105"/>
      <c r="EU254" s="105"/>
      <c r="EV254" s="105"/>
      <c r="EW254" s="105"/>
      <c r="EX254" s="105"/>
      <c r="EY254" s="105"/>
      <c r="EZ254" s="105"/>
      <c r="FA254" s="105"/>
      <c r="FB254" s="105"/>
      <c r="FC254" s="105"/>
      <c r="FD254" s="105"/>
      <c r="FE254" s="105"/>
      <c r="FF254" s="105"/>
      <c r="FG254" s="105"/>
      <c r="FH254" s="105"/>
      <c r="FI254" s="105"/>
      <c r="FJ254" s="105"/>
      <c r="FK254" s="105"/>
      <c r="FL254" s="105"/>
      <c r="FM254" s="105"/>
      <c r="FN254" s="105"/>
      <c r="FO254" s="105"/>
      <c r="FP254" s="105"/>
      <c r="FQ254" s="105"/>
      <c r="FR254" s="105"/>
      <c r="FS254" s="105"/>
      <c r="FT254" s="105"/>
      <c r="FU254" s="105"/>
      <c r="FV254" s="105"/>
      <c r="FW254" s="105"/>
      <c r="FX254" s="105"/>
      <c r="FY254" s="105"/>
      <c r="FZ254" s="105"/>
      <c r="GA254" s="105"/>
      <c r="GB254" s="105"/>
      <c r="GC254" s="105"/>
      <c r="GD254" s="105"/>
      <c r="GE254" s="105"/>
      <c r="GF254" s="105"/>
      <c r="GG254" s="105"/>
      <c r="GH254" s="105"/>
      <c r="GI254" s="105"/>
      <c r="GJ254" s="105"/>
      <c r="GK254" s="105"/>
      <c r="GL254" s="105"/>
      <c r="GM254" s="105"/>
      <c r="GN254" s="105"/>
      <c r="GO254" s="105"/>
      <c r="GP254" s="105"/>
      <c r="GQ254" s="105"/>
      <c r="GR254" s="105"/>
      <c r="GS254" s="105"/>
      <c r="GT254" s="105"/>
      <c r="GU254" s="105"/>
      <c r="GV254" s="105"/>
      <c r="GW254" s="105"/>
      <c r="GX254" s="105"/>
      <c r="GY254" s="105"/>
      <c r="GZ254" s="105"/>
      <c r="HA254" s="105"/>
      <c r="HB254" s="105"/>
      <c r="HC254" s="105"/>
      <c r="HD254" s="105"/>
      <c r="HE254" s="105"/>
      <c r="HF254" s="105"/>
      <c r="HG254" s="105"/>
      <c r="HH254" s="105"/>
      <c r="HI254" s="105"/>
      <c r="HJ254" s="105"/>
      <c r="HK254" s="105"/>
      <c r="HL254" s="105"/>
      <c r="HM254" s="105"/>
      <c r="HN254" s="105"/>
      <c r="HO254" s="105"/>
      <c r="HP254" s="105"/>
      <c r="HQ254" s="105"/>
      <c r="HR254" s="105"/>
      <c r="HS254" s="105"/>
      <c r="HT254" s="105"/>
      <c r="HU254" s="105"/>
      <c r="HV254" s="105"/>
      <c r="HW254" s="105"/>
      <c r="HX254" s="105"/>
      <c r="HY254" s="105"/>
      <c r="HZ254" s="105"/>
      <c r="IA254" s="105"/>
      <c r="IB254" s="105"/>
      <c r="IC254" s="105"/>
      <c r="ID254" s="105"/>
      <c r="IE254" s="105"/>
      <c r="IF254" s="105"/>
      <c r="IG254" s="105"/>
      <c r="IH254" s="105"/>
      <c r="II254" s="105"/>
      <c r="IJ254" s="105"/>
      <c r="IK254" s="105"/>
      <c r="IL254" s="105"/>
      <c r="IM254" s="105"/>
      <c r="IN254" s="105"/>
      <c r="IO254" s="105"/>
      <c r="IP254" s="105"/>
      <c r="IQ254" s="105"/>
      <c r="IR254" s="105"/>
      <c r="IS254" s="105"/>
      <c r="IT254" s="105"/>
      <c r="IU254" s="105"/>
      <c r="IV254" s="105"/>
    </row>
    <row r="255" spans="1:256" ht="15.5" x14ac:dyDescent="0.25">
      <c r="A255" s="306"/>
      <c r="B255" s="307"/>
      <c r="C255" s="308"/>
      <c r="D255" s="309"/>
      <c r="E255" s="303"/>
      <c r="F255" s="110"/>
      <c r="G255" s="303"/>
      <c r="H255" s="310"/>
      <c r="I255" s="303"/>
      <c r="J255" s="311"/>
      <c r="K255" s="306"/>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5"/>
      <c r="BR255" s="105"/>
      <c r="BS255" s="105"/>
      <c r="BT255" s="105"/>
      <c r="BU255" s="105"/>
      <c r="BV255" s="105"/>
      <c r="BW255" s="105"/>
      <c r="BX255" s="105"/>
      <c r="BY255" s="105"/>
      <c r="BZ255" s="105"/>
      <c r="CA255" s="105"/>
      <c r="CB255" s="105"/>
      <c r="CC255" s="105"/>
      <c r="CD255" s="105"/>
      <c r="CE255" s="105"/>
      <c r="CF255" s="105"/>
      <c r="CG255" s="105"/>
      <c r="CH255" s="105"/>
      <c r="CI255" s="105"/>
      <c r="CJ255" s="105"/>
      <c r="CK255" s="105"/>
      <c r="CL255" s="105"/>
      <c r="CM255" s="105"/>
      <c r="CN255" s="105"/>
      <c r="CO255" s="105"/>
      <c r="CP255" s="105"/>
      <c r="CQ255" s="105"/>
      <c r="CR255" s="105"/>
      <c r="CS255" s="105"/>
      <c r="CT255" s="105"/>
      <c r="CU255" s="105"/>
      <c r="CV255" s="105"/>
      <c r="CW255" s="105"/>
      <c r="CX255" s="105"/>
      <c r="CY255" s="105"/>
      <c r="CZ255" s="105"/>
      <c r="DA255" s="105"/>
      <c r="DB255" s="105"/>
      <c r="DC255" s="105"/>
      <c r="DD255" s="105"/>
      <c r="DE255" s="105"/>
      <c r="DF255" s="105"/>
      <c r="DG255" s="105"/>
      <c r="DH255" s="105"/>
      <c r="DI255" s="105"/>
      <c r="DJ255" s="105"/>
      <c r="DK255" s="105"/>
      <c r="DL255" s="105"/>
      <c r="DM255" s="105"/>
      <c r="DN255" s="105"/>
      <c r="DO255" s="105"/>
      <c r="DP255" s="105"/>
      <c r="DQ255" s="105"/>
      <c r="DR255" s="105"/>
      <c r="DS255" s="105"/>
      <c r="DT255" s="105"/>
      <c r="DU255" s="105"/>
      <c r="DV255" s="105"/>
      <c r="DW255" s="105"/>
      <c r="DX255" s="105"/>
      <c r="DY255" s="105"/>
      <c r="DZ255" s="105"/>
      <c r="EA255" s="105"/>
      <c r="EB255" s="105"/>
      <c r="EC255" s="105"/>
      <c r="ED255" s="105"/>
      <c r="EE255" s="105"/>
      <c r="EF255" s="105"/>
      <c r="EG255" s="105"/>
      <c r="EH255" s="105"/>
      <c r="EI255" s="105"/>
      <c r="EJ255" s="105"/>
      <c r="EK255" s="105"/>
      <c r="EL255" s="105"/>
      <c r="EM255" s="105"/>
      <c r="EN255" s="105"/>
      <c r="EO255" s="105"/>
      <c r="EP255" s="105"/>
      <c r="EQ255" s="105"/>
      <c r="ER255" s="105"/>
      <c r="ES255" s="105"/>
      <c r="ET255" s="105"/>
      <c r="EU255" s="105"/>
      <c r="EV255" s="105"/>
      <c r="EW255" s="105"/>
      <c r="EX255" s="105"/>
      <c r="EY255" s="105"/>
      <c r="EZ255" s="105"/>
      <c r="FA255" s="105"/>
      <c r="FB255" s="105"/>
      <c r="FC255" s="105"/>
      <c r="FD255" s="105"/>
      <c r="FE255" s="105"/>
      <c r="FF255" s="105"/>
      <c r="FG255" s="105"/>
      <c r="FH255" s="105"/>
      <c r="FI255" s="105"/>
      <c r="FJ255" s="105"/>
      <c r="FK255" s="105"/>
      <c r="FL255" s="105"/>
      <c r="FM255" s="105"/>
      <c r="FN255" s="105"/>
      <c r="FO255" s="105"/>
      <c r="FP255" s="105"/>
      <c r="FQ255" s="105"/>
      <c r="FR255" s="105"/>
      <c r="FS255" s="105"/>
      <c r="FT255" s="105"/>
      <c r="FU255" s="105"/>
      <c r="FV255" s="105"/>
      <c r="FW255" s="105"/>
      <c r="FX255" s="105"/>
      <c r="FY255" s="105"/>
      <c r="FZ255" s="105"/>
      <c r="GA255" s="105"/>
      <c r="GB255" s="105"/>
      <c r="GC255" s="105"/>
      <c r="GD255" s="105"/>
      <c r="GE255" s="105"/>
      <c r="GF255" s="105"/>
      <c r="GG255" s="105"/>
      <c r="GH255" s="105"/>
      <c r="GI255" s="105"/>
      <c r="GJ255" s="105"/>
      <c r="GK255" s="105"/>
      <c r="GL255" s="105"/>
      <c r="GM255" s="105"/>
      <c r="GN255" s="105"/>
      <c r="GO255" s="105"/>
      <c r="GP255" s="105"/>
      <c r="GQ255" s="105"/>
      <c r="GR255" s="105"/>
      <c r="GS255" s="105"/>
      <c r="GT255" s="105"/>
      <c r="GU255" s="105"/>
      <c r="GV255" s="105"/>
      <c r="GW255" s="105"/>
      <c r="GX255" s="105"/>
      <c r="GY255" s="105"/>
      <c r="GZ255" s="105"/>
      <c r="HA255" s="105"/>
      <c r="HB255" s="105"/>
      <c r="HC255" s="105"/>
      <c r="HD255" s="105"/>
      <c r="HE255" s="105"/>
      <c r="HF255" s="105"/>
      <c r="HG255" s="105"/>
      <c r="HH255" s="105"/>
      <c r="HI255" s="105"/>
      <c r="HJ255" s="105"/>
      <c r="HK255" s="105"/>
      <c r="HL255" s="105"/>
      <c r="HM255" s="105"/>
      <c r="HN255" s="105"/>
      <c r="HO255" s="105"/>
      <c r="HP255" s="105"/>
      <c r="HQ255" s="105"/>
      <c r="HR255" s="105"/>
      <c r="HS255" s="105"/>
      <c r="HT255" s="105"/>
      <c r="HU255" s="105"/>
      <c r="HV255" s="105"/>
      <c r="HW255" s="105"/>
      <c r="HX255" s="105"/>
      <c r="HY255" s="105"/>
      <c r="HZ255" s="105"/>
      <c r="IA255" s="105"/>
      <c r="IB255" s="105"/>
      <c r="IC255" s="105"/>
      <c r="ID255" s="105"/>
      <c r="IE255" s="105"/>
      <c r="IF255" s="105"/>
      <c r="IG255" s="105"/>
      <c r="IH255" s="105"/>
      <c r="II255" s="105"/>
      <c r="IJ255" s="105"/>
      <c r="IK255" s="105"/>
      <c r="IL255" s="105"/>
      <c r="IM255" s="105"/>
      <c r="IN255" s="105"/>
      <c r="IO255" s="105"/>
      <c r="IP255" s="105"/>
      <c r="IQ255" s="105"/>
      <c r="IR255" s="105"/>
      <c r="IS255" s="105"/>
      <c r="IT255" s="105"/>
      <c r="IU255" s="105"/>
      <c r="IV255" s="105"/>
    </row>
    <row r="256" spans="1:256" ht="15.5" x14ac:dyDescent="0.25">
      <c r="A256" s="306"/>
      <c r="B256" s="307"/>
      <c r="C256" s="308"/>
      <c r="D256" s="309"/>
      <c r="E256" s="303"/>
      <c r="F256" s="110"/>
      <c r="G256" s="303"/>
      <c r="H256" s="310"/>
      <c r="I256" s="303"/>
      <c r="J256" s="311"/>
      <c r="K256" s="306"/>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5"/>
      <c r="AY256" s="105"/>
      <c r="AZ256" s="105"/>
      <c r="BA256" s="105"/>
      <c r="BB256" s="105"/>
      <c r="BC256" s="105"/>
      <c r="BD256" s="105"/>
      <c r="BE256" s="105"/>
      <c r="BF256" s="105"/>
      <c r="BG256" s="105"/>
      <c r="BH256" s="105"/>
      <c r="BI256" s="105"/>
      <c r="BJ256" s="105"/>
      <c r="BK256" s="105"/>
      <c r="BL256" s="105"/>
      <c r="BM256" s="105"/>
      <c r="BN256" s="105"/>
      <c r="BO256" s="105"/>
      <c r="BP256" s="105"/>
      <c r="BQ256" s="105"/>
      <c r="BR256" s="105"/>
      <c r="BS256" s="105"/>
      <c r="BT256" s="105"/>
      <c r="BU256" s="105"/>
      <c r="BV256" s="105"/>
      <c r="BW256" s="105"/>
      <c r="BX256" s="105"/>
      <c r="BY256" s="105"/>
      <c r="BZ256" s="105"/>
      <c r="CA256" s="105"/>
      <c r="CB256" s="105"/>
      <c r="CC256" s="105"/>
      <c r="CD256" s="105"/>
      <c r="CE256" s="105"/>
      <c r="CF256" s="105"/>
      <c r="CG256" s="105"/>
      <c r="CH256" s="105"/>
      <c r="CI256" s="105"/>
      <c r="CJ256" s="105"/>
      <c r="CK256" s="105"/>
      <c r="CL256" s="105"/>
      <c r="CM256" s="105"/>
      <c r="CN256" s="105"/>
      <c r="CO256" s="105"/>
      <c r="CP256" s="105"/>
      <c r="CQ256" s="105"/>
      <c r="CR256" s="105"/>
      <c r="CS256" s="105"/>
      <c r="CT256" s="105"/>
      <c r="CU256" s="105"/>
      <c r="CV256" s="105"/>
      <c r="CW256" s="105"/>
      <c r="CX256" s="105"/>
      <c r="CY256" s="105"/>
      <c r="CZ256" s="105"/>
      <c r="DA256" s="105"/>
      <c r="DB256" s="105"/>
      <c r="DC256" s="105"/>
      <c r="DD256" s="105"/>
      <c r="DE256" s="105"/>
      <c r="DF256" s="105"/>
      <c r="DG256" s="105"/>
      <c r="DH256" s="105"/>
      <c r="DI256" s="105"/>
      <c r="DJ256" s="105"/>
      <c r="DK256" s="105"/>
      <c r="DL256" s="105"/>
      <c r="DM256" s="105"/>
      <c r="DN256" s="105"/>
      <c r="DO256" s="105"/>
      <c r="DP256" s="105"/>
      <c r="DQ256" s="105"/>
      <c r="DR256" s="105"/>
      <c r="DS256" s="105"/>
      <c r="DT256" s="105"/>
      <c r="DU256" s="105"/>
      <c r="DV256" s="105"/>
      <c r="DW256" s="105"/>
      <c r="DX256" s="105"/>
      <c r="DY256" s="105"/>
      <c r="DZ256" s="105"/>
      <c r="EA256" s="105"/>
      <c r="EB256" s="105"/>
      <c r="EC256" s="105"/>
      <c r="ED256" s="105"/>
      <c r="EE256" s="105"/>
      <c r="EF256" s="105"/>
      <c r="EG256" s="105"/>
      <c r="EH256" s="105"/>
      <c r="EI256" s="105"/>
      <c r="EJ256" s="105"/>
      <c r="EK256" s="105"/>
      <c r="EL256" s="105"/>
      <c r="EM256" s="105"/>
      <c r="EN256" s="105"/>
      <c r="EO256" s="105"/>
      <c r="EP256" s="105"/>
      <c r="EQ256" s="105"/>
      <c r="ER256" s="105"/>
      <c r="ES256" s="105"/>
      <c r="ET256" s="105"/>
      <c r="EU256" s="105"/>
      <c r="EV256" s="105"/>
      <c r="EW256" s="105"/>
      <c r="EX256" s="105"/>
      <c r="EY256" s="105"/>
      <c r="EZ256" s="105"/>
      <c r="FA256" s="105"/>
      <c r="FB256" s="105"/>
      <c r="FC256" s="105"/>
      <c r="FD256" s="105"/>
      <c r="FE256" s="105"/>
      <c r="FF256" s="105"/>
      <c r="FG256" s="105"/>
      <c r="FH256" s="105"/>
      <c r="FI256" s="105"/>
      <c r="FJ256" s="105"/>
      <c r="FK256" s="105"/>
      <c r="FL256" s="105"/>
      <c r="FM256" s="105"/>
      <c r="FN256" s="105"/>
      <c r="FO256" s="105"/>
      <c r="FP256" s="105"/>
      <c r="FQ256" s="105"/>
      <c r="FR256" s="105"/>
      <c r="FS256" s="105"/>
      <c r="FT256" s="105"/>
      <c r="FU256" s="105"/>
      <c r="FV256" s="105"/>
      <c r="FW256" s="105"/>
      <c r="FX256" s="105"/>
      <c r="FY256" s="105"/>
      <c r="FZ256" s="105"/>
      <c r="GA256" s="105"/>
      <c r="GB256" s="105"/>
      <c r="GC256" s="105"/>
      <c r="GD256" s="105"/>
      <c r="GE256" s="105"/>
      <c r="GF256" s="105"/>
      <c r="GG256" s="105"/>
      <c r="GH256" s="105"/>
      <c r="GI256" s="105"/>
      <c r="GJ256" s="105"/>
      <c r="GK256" s="105"/>
      <c r="GL256" s="105"/>
      <c r="GM256" s="105"/>
      <c r="GN256" s="105"/>
      <c r="GO256" s="105"/>
      <c r="GP256" s="105"/>
      <c r="GQ256" s="105"/>
      <c r="GR256" s="105"/>
      <c r="GS256" s="105"/>
      <c r="GT256" s="105"/>
      <c r="GU256" s="105"/>
      <c r="GV256" s="105"/>
      <c r="GW256" s="105"/>
      <c r="GX256" s="105"/>
      <c r="GY256" s="105"/>
      <c r="GZ256" s="105"/>
      <c r="HA256" s="105"/>
      <c r="HB256" s="105"/>
      <c r="HC256" s="105"/>
      <c r="HD256" s="105"/>
      <c r="HE256" s="105"/>
      <c r="HF256" s="105"/>
      <c r="HG256" s="105"/>
      <c r="HH256" s="105"/>
      <c r="HI256" s="105"/>
      <c r="HJ256" s="105"/>
      <c r="HK256" s="105"/>
      <c r="HL256" s="105"/>
      <c r="HM256" s="105"/>
      <c r="HN256" s="105"/>
      <c r="HO256" s="105"/>
      <c r="HP256" s="105"/>
      <c r="HQ256" s="105"/>
      <c r="HR256" s="105"/>
      <c r="HS256" s="105"/>
      <c r="HT256" s="105"/>
      <c r="HU256" s="105"/>
      <c r="HV256" s="105"/>
      <c r="HW256" s="105"/>
      <c r="HX256" s="105"/>
      <c r="HY256" s="105"/>
      <c r="HZ256" s="105"/>
      <c r="IA256" s="105"/>
      <c r="IB256" s="105"/>
      <c r="IC256" s="105"/>
      <c r="ID256" s="105"/>
      <c r="IE256" s="105"/>
      <c r="IF256" s="105"/>
      <c r="IG256" s="105"/>
      <c r="IH256" s="105"/>
      <c r="II256" s="105"/>
      <c r="IJ256" s="105"/>
      <c r="IK256" s="105"/>
      <c r="IL256" s="105"/>
      <c r="IM256" s="105"/>
      <c r="IN256" s="105"/>
      <c r="IO256" s="105"/>
      <c r="IP256" s="105"/>
      <c r="IQ256" s="105"/>
      <c r="IR256" s="105"/>
      <c r="IS256" s="105"/>
      <c r="IT256" s="105"/>
      <c r="IU256" s="105"/>
      <c r="IV256" s="105"/>
    </row>
    <row r="257" spans="1:256" ht="15.5" x14ac:dyDescent="0.25">
      <c r="A257" s="306"/>
      <c r="B257" s="307"/>
      <c r="C257" s="308"/>
      <c r="D257" s="309"/>
      <c r="E257" s="303"/>
      <c r="F257" s="110"/>
      <c r="G257" s="303"/>
      <c r="H257" s="310"/>
      <c r="I257" s="303"/>
      <c r="J257" s="311"/>
      <c r="K257" s="306"/>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105"/>
      <c r="BS257" s="105"/>
      <c r="BT257" s="105"/>
      <c r="BU257" s="105"/>
      <c r="BV257" s="105"/>
      <c r="BW257" s="105"/>
      <c r="BX257" s="105"/>
      <c r="BY257" s="105"/>
      <c r="BZ257" s="105"/>
      <c r="CA257" s="105"/>
      <c r="CB257" s="105"/>
      <c r="CC257" s="105"/>
      <c r="CD257" s="105"/>
      <c r="CE257" s="105"/>
      <c r="CF257" s="105"/>
      <c r="CG257" s="105"/>
      <c r="CH257" s="105"/>
      <c r="CI257" s="105"/>
      <c r="CJ257" s="105"/>
      <c r="CK257" s="105"/>
      <c r="CL257" s="105"/>
      <c r="CM257" s="105"/>
      <c r="CN257" s="105"/>
      <c r="CO257" s="105"/>
      <c r="CP257" s="105"/>
      <c r="CQ257" s="105"/>
      <c r="CR257" s="105"/>
      <c r="CS257" s="105"/>
      <c r="CT257" s="105"/>
      <c r="CU257" s="105"/>
      <c r="CV257" s="105"/>
      <c r="CW257" s="105"/>
      <c r="CX257" s="105"/>
      <c r="CY257" s="105"/>
      <c r="CZ257" s="105"/>
      <c r="DA257" s="105"/>
      <c r="DB257" s="105"/>
      <c r="DC257" s="105"/>
      <c r="DD257" s="105"/>
      <c r="DE257" s="105"/>
      <c r="DF257" s="105"/>
      <c r="DG257" s="105"/>
      <c r="DH257" s="105"/>
      <c r="DI257" s="105"/>
      <c r="DJ257" s="105"/>
      <c r="DK257" s="105"/>
      <c r="DL257" s="105"/>
      <c r="DM257" s="105"/>
      <c r="DN257" s="105"/>
      <c r="DO257" s="105"/>
      <c r="DP257" s="105"/>
      <c r="DQ257" s="105"/>
      <c r="DR257" s="105"/>
      <c r="DS257" s="105"/>
      <c r="DT257" s="105"/>
      <c r="DU257" s="105"/>
      <c r="DV257" s="105"/>
      <c r="DW257" s="105"/>
      <c r="DX257" s="105"/>
      <c r="DY257" s="105"/>
      <c r="DZ257" s="105"/>
      <c r="EA257" s="105"/>
      <c r="EB257" s="105"/>
      <c r="EC257" s="105"/>
      <c r="ED257" s="105"/>
      <c r="EE257" s="105"/>
      <c r="EF257" s="105"/>
      <c r="EG257" s="105"/>
      <c r="EH257" s="105"/>
      <c r="EI257" s="105"/>
      <c r="EJ257" s="105"/>
      <c r="EK257" s="105"/>
      <c r="EL257" s="105"/>
      <c r="EM257" s="105"/>
      <c r="EN257" s="105"/>
      <c r="EO257" s="105"/>
      <c r="EP257" s="105"/>
      <c r="EQ257" s="105"/>
      <c r="ER257" s="105"/>
      <c r="ES257" s="105"/>
      <c r="ET257" s="105"/>
      <c r="EU257" s="105"/>
      <c r="EV257" s="105"/>
      <c r="EW257" s="105"/>
      <c r="EX257" s="105"/>
      <c r="EY257" s="105"/>
      <c r="EZ257" s="105"/>
      <c r="FA257" s="105"/>
      <c r="FB257" s="105"/>
      <c r="FC257" s="105"/>
      <c r="FD257" s="105"/>
      <c r="FE257" s="105"/>
      <c r="FF257" s="105"/>
      <c r="FG257" s="105"/>
      <c r="FH257" s="105"/>
      <c r="FI257" s="105"/>
      <c r="FJ257" s="105"/>
      <c r="FK257" s="105"/>
      <c r="FL257" s="105"/>
      <c r="FM257" s="105"/>
      <c r="FN257" s="105"/>
      <c r="FO257" s="105"/>
      <c r="FP257" s="105"/>
      <c r="FQ257" s="105"/>
      <c r="FR257" s="105"/>
      <c r="FS257" s="105"/>
      <c r="FT257" s="105"/>
      <c r="FU257" s="105"/>
      <c r="FV257" s="105"/>
      <c r="FW257" s="105"/>
      <c r="FX257" s="105"/>
      <c r="FY257" s="105"/>
      <c r="FZ257" s="105"/>
      <c r="GA257" s="105"/>
      <c r="GB257" s="105"/>
      <c r="GC257" s="105"/>
      <c r="GD257" s="105"/>
      <c r="GE257" s="105"/>
      <c r="GF257" s="105"/>
      <c r="GG257" s="105"/>
      <c r="GH257" s="105"/>
      <c r="GI257" s="105"/>
      <c r="GJ257" s="105"/>
      <c r="GK257" s="105"/>
      <c r="GL257" s="105"/>
      <c r="GM257" s="105"/>
      <c r="GN257" s="105"/>
      <c r="GO257" s="105"/>
      <c r="GP257" s="105"/>
      <c r="GQ257" s="105"/>
      <c r="GR257" s="105"/>
      <c r="GS257" s="105"/>
      <c r="GT257" s="105"/>
      <c r="GU257" s="105"/>
      <c r="GV257" s="105"/>
      <c r="GW257" s="105"/>
      <c r="GX257" s="105"/>
      <c r="GY257" s="105"/>
      <c r="GZ257" s="105"/>
      <c r="HA257" s="105"/>
      <c r="HB257" s="105"/>
      <c r="HC257" s="105"/>
      <c r="HD257" s="105"/>
      <c r="HE257" s="105"/>
      <c r="HF257" s="105"/>
      <c r="HG257" s="105"/>
      <c r="HH257" s="105"/>
      <c r="HI257" s="105"/>
      <c r="HJ257" s="105"/>
      <c r="HK257" s="105"/>
      <c r="HL257" s="105"/>
      <c r="HM257" s="105"/>
      <c r="HN257" s="105"/>
      <c r="HO257" s="105"/>
      <c r="HP257" s="105"/>
      <c r="HQ257" s="105"/>
      <c r="HR257" s="105"/>
      <c r="HS257" s="105"/>
      <c r="HT257" s="105"/>
      <c r="HU257" s="105"/>
      <c r="HV257" s="105"/>
      <c r="HW257" s="105"/>
      <c r="HX257" s="105"/>
      <c r="HY257" s="105"/>
      <c r="HZ257" s="105"/>
      <c r="IA257" s="105"/>
      <c r="IB257" s="105"/>
      <c r="IC257" s="105"/>
      <c r="ID257" s="105"/>
      <c r="IE257" s="105"/>
      <c r="IF257" s="105"/>
      <c r="IG257" s="105"/>
      <c r="IH257" s="105"/>
      <c r="II257" s="105"/>
      <c r="IJ257" s="105"/>
      <c r="IK257" s="105"/>
      <c r="IL257" s="105"/>
      <c r="IM257" s="105"/>
      <c r="IN257" s="105"/>
      <c r="IO257" s="105"/>
      <c r="IP257" s="105"/>
      <c r="IQ257" s="105"/>
      <c r="IR257" s="105"/>
      <c r="IS257" s="105"/>
      <c r="IT257" s="105"/>
      <c r="IU257" s="105"/>
      <c r="IV257" s="105"/>
    </row>
    <row r="258" spans="1:256" ht="15.5" x14ac:dyDescent="0.25">
      <c r="A258" s="306"/>
      <c r="B258" s="307"/>
      <c r="C258" s="308"/>
      <c r="D258" s="309"/>
      <c r="E258" s="303"/>
      <c r="F258" s="110"/>
      <c r="G258" s="303"/>
      <c r="H258" s="310"/>
      <c r="I258" s="303"/>
      <c r="J258" s="311"/>
      <c r="K258" s="306"/>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5"/>
      <c r="BJ258" s="105"/>
      <c r="BK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c r="CI258" s="105"/>
      <c r="CJ258" s="105"/>
      <c r="CK258" s="105"/>
      <c r="CL258" s="105"/>
      <c r="CM258" s="105"/>
      <c r="CN258" s="105"/>
      <c r="CO258" s="105"/>
      <c r="CP258" s="105"/>
      <c r="CQ258" s="105"/>
      <c r="CR258" s="105"/>
      <c r="CS258" s="105"/>
      <c r="CT258" s="105"/>
      <c r="CU258" s="105"/>
      <c r="CV258" s="105"/>
      <c r="CW258" s="105"/>
      <c r="CX258" s="105"/>
      <c r="CY258" s="105"/>
      <c r="CZ258" s="105"/>
      <c r="DA258" s="105"/>
      <c r="DB258" s="105"/>
      <c r="DC258" s="105"/>
      <c r="DD258" s="105"/>
      <c r="DE258" s="105"/>
      <c r="DF258" s="105"/>
      <c r="DG258" s="105"/>
      <c r="DH258" s="105"/>
      <c r="DI258" s="105"/>
      <c r="DJ258" s="105"/>
      <c r="DK258" s="105"/>
      <c r="DL258" s="105"/>
      <c r="DM258" s="105"/>
      <c r="DN258" s="105"/>
      <c r="DO258" s="105"/>
      <c r="DP258" s="105"/>
      <c r="DQ258" s="105"/>
      <c r="DR258" s="105"/>
      <c r="DS258" s="105"/>
      <c r="DT258" s="105"/>
      <c r="DU258" s="105"/>
      <c r="DV258" s="105"/>
      <c r="DW258" s="105"/>
      <c r="DX258" s="105"/>
      <c r="DY258" s="105"/>
      <c r="DZ258" s="105"/>
      <c r="EA258" s="105"/>
      <c r="EB258" s="105"/>
      <c r="EC258" s="105"/>
      <c r="ED258" s="105"/>
      <c r="EE258" s="105"/>
      <c r="EF258" s="105"/>
      <c r="EG258" s="105"/>
      <c r="EH258" s="105"/>
      <c r="EI258" s="105"/>
      <c r="EJ258" s="105"/>
      <c r="EK258" s="105"/>
      <c r="EL258" s="105"/>
      <c r="EM258" s="105"/>
      <c r="EN258" s="105"/>
      <c r="EO258" s="105"/>
      <c r="EP258" s="105"/>
      <c r="EQ258" s="105"/>
      <c r="ER258" s="105"/>
      <c r="ES258" s="105"/>
      <c r="ET258" s="105"/>
      <c r="EU258" s="105"/>
      <c r="EV258" s="105"/>
      <c r="EW258" s="105"/>
      <c r="EX258" s="105"/>
      <c r="EY258" s="105"/>
      <c r="EZ258" s="105"/>
      <c r="FA258" s="105"/>
      <c r="FB258" s="105"/>
      <c r="FC258" s="105"/>
      <c r="FD258" s="105"/>
      <c r="FE258" s="105"/>
      <c r="FF258" s="105"/>
      <c r="FG258" s="105"/>
      <c r="FH258" s="105"/>
      <c r="FI258" s="105"/>
      <c r="FJ258" s="105"/>
      <c r="FK258" s="105"/>
      <c r="FL258" s="105"/>
      <c r="FM258" s="105"/>
      <c r="FN258" s="105"/>
      <c r="FO258" s="105"/>
      <c r="FP258" s="105"/>
      <c r="FQ258" s="105"/>
      <c r="FR258" s="105"/>
      <c r="FS258" s="105"/>
      <c r="FT258" s="105"/>
      <c r="FU258" s="105"/>
      <c r="FV258" s="105"/>
      <c r="FW258" s="105"/>
      <c r="FX258" s="105"/>
      <c r="FY258" s="105"/>
      <c r="FZ258" s="105"/>
      <c r="GA258" s="105"/>
      <c r="GB258" s="105"/>
      <c r="GC258" s="105"/>
      <c r="GD258" s="105"/>
      <c r="GE258" s="105"/>
      <c r="GF258" s="105"/>
      <c r="GG258" s="105"/>
      <c r="GH258" s="105"/>
      <c r="GI258" s="105"/>
      <c r="GJ258" s="105"/>
      <c r="GK258" s="105"/>
      <c r="GL258" s="105"/>
      <c r="GM258" s="105"/>
      <c r="GN258" s="105"/>
      <c r="GO258" s="105"/>
      <c r="GP258" s="105"/>
      <c r="GQ258" s="105"/>
      <c r="GR258" s="105"/>
      <c r="GS258" s="105"/>
      <c r="GT258" s="105"/>
      <c r="GU258" s="105"/>
      <c r="GV258" s="105"/>
      <c r="GW258" s="105"/>
      <c r="GX258" s="105"/>
      <c r="GY258" s="105"/>
      <c r="GZ258" s="105"/>
      <c r="HA258" s="105"/>
      <c r="HB258" s="105"/>
      <c r="HC258" s="105"/>
      <c r="HD258" s="105"/>
      <c r="HE258" s="105"/>
      <c r="HF258" s="105"/>
      <c r="HG258" s="105"/>
      <c r="HH258" s="105"/>
      <c r="HI258" s="105"/>
      <c r="HJ258" s="105"/>
      <c r="HK258" s="105"/>
      <c r="HL258" s="105"/>
      <c r="HM258" s="105"/>
      <c r="HN258" s="105"/>
      <c r="HO258" s="105"/>
      <c r="HP258" s="105"/>
      <c r="HQ258" s="105"/>
      <c r="HR258" s="105"/>
      <c r="HS258" s="105"/>
      <c r="HT258" s="105"/>
      <c r="HU258" s="105"/>
      <c r="HV258" s="105"/>
      <c r="HW258" s="105"/>
      <c r="HX258" s="105"/>
      <c r="HY258" s="105"/>
      <c r="HZ258" s="105"/>
      <c r="IA258" s="105"/>
      <c r="IB258" s="105"/>
      <c r="IC258" s="105"/>
      <c r="ID258" s="105"/>
      <c r="IE258" s="105"/>
      <c r="IF258" s="105"/>
      <c r="IG258" s="105"/>
      <c r="IH258" s="105"/>
      <c r="II258" s="105"/>
      <c r="IJ258" s="105"/>
      <c r="IK258" s="105"/>
      <c r="IL258" s="105"/>
      <c r="IM258" s="105"/>
      <c r="IN258" s="105"/>
      <c r="IO258" s="105"/>
      <c r="IP258" s="105"/>
      <c r="IQ258" s="105"/>
      <c r="IR258" s="105"/>
      <c r="IS258" s="105"/>
      <c r="IT258" s="105"/>
      <c r="IU258" s="105"/>
      <c r="IV258" s="105"/>
    </row>
    <row r="259" spans="1:256" ht="15.5" x14ac:dyDescent="0.25">
      <c r="A259" s="306"/>
      <c r="B259" s="307"/>
      <c r="C259" s="308"/>
      <c r="D259" s="309"/>
      <c r="E259" s="303"/>
      <c r="F259" s="110"/>
      <c r="G259" s="303"/>
      <c r="H259" s="310"/>
      <c r="I259" s="303"/>
      <c r="J259" s="311"/>
      <c r="K259" s="306"/>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5"/>
      <c r="AY259" s="105"/>
      <c r="AZ259" s="105"/>
      <c r="BA259" s="105"/>
      <c r="BB259" s="105"/>
      <c r="BC259" s="105"/>
      <c r="BD259" s="105"/>
      <c r="BE259" s="105"/>
      <c r="BF259" s="105"/>
      <c r="BG259" s="105"/>
      <c r="BH259" s="105"/>
      <c r="BI259" s="105"/>
      <c r="BJ259" s="105"/>
      <c r="BK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05"/>
      <c r="CR259" s="105"/>
      <c r="CS259" s="105"/>
      <c r="CT259" s="105"/>
      <c r="CU259" s="105"/>
      <c r="CV259" s="105"/>
      <c r="CW259" s="105"/>
      <c r="CX259" s="105"/>
      <c r="CY259" s="105"/>
      <c r="CZ259" s="105"/>
      <c r="DA259" s="105"/>
      <c r="DB259" s="105"/>
      <c r="DC259" s="105"/>
      <c r="DD259" s="105"/>
      <c r="DE259" s="105"/>
      <c r="DF259" s="105"/>
      <c r="DG259" s="105"/>
      <c r="DH259" s="105"/>
      <c r="DI259" s="105"/>
      <c r="DJ259" s="105"/>
      <c r="DK259" s="105"/>
      <c r="DL259" s="105"/>
      <c r="DM259" s="105"/>
      <c r="DN259" s="105"/>
      <c r="DO259" s="105"/>
      <c r="DP259" s="105"/>
      <c r="DQ259" s="105"/>
      <c r="DR259" s="105"/>
      <c r="DS259" s="105"/>
      <c r="DT259" s="105"/>
      <c r="DU259" s="105"/>
      <c r="DV259" s="105"/>
      <c r="DW259" s="105"/>
      <c r="DX259" s="105"/>
      <c r="DY259" s="105"/>
      <c r="DZ259" s="105"/>
      <c r="EA259" s="105"/>
      <c r="EB259" s="105"/>
      <c r="EC259" s="105"/>
      <c r="ED259" s="105"/>
      <c r="EE259" s="105"/>
      <c r="EF259" s="105"/>
      <c r="EG259" s="105"/>
      <c r="EH259" s="105"/>
      <c r="EI259" s="105"/>
      <c r="EJ259" s="105"/>
      <c r="EK259" s="105"/>
      <c r="EL259" s="105"/>
      <c r="EM259" s="105"/>
      <c r="EN259" s="105"/>
      <c r="EO259" s="105"/>
      <c r="EP259" s="105"/>
      <c r="EQ259" s="105"/>
      <c r="ER259" s="105"/>
      <c r="ES259" s="105"/>
      <c r="ET259" s="105"/>
      <c r="EU259" s="105"/>
      <c r="EV259" s="105"/>
      <c r="EW259" s="105"/>
      <c r="EX259" s="105"/>
      <c r="EY259" s="105"/>
      <c r="EZ259" s="105"/>
      <c r="FA259" s="105"/>
      <c r="FB259" s="105"/>
      <c r="FC259" s="105"/>
      <c r="FD259" s="105"/>
      <c r="FE259" s="105"/>
      <c r="FF259" s="105"/>
      <c r="FG259" s="105"/>
      <c r="FH259" s="105"/>
      <c r="FI259" s="105"/>
      <c r="FJ259" s="105"/>
      <c r="FK259" s="105"/>
      <c r="FL259" s="105"/>
      <c r="FM259" s="105"/>
      <c r="FN259" s="105"/>
      <c r="FO259" s="105"/>
      <c r="FP259" s="105"/>
      <c r="FQ259" s="105"/>
      <c r="FR259" s="105"/>
      <c r="FS259" s="105"/>
      <c r="FT259" s="105"/>
      <c r="FU259" s="105"/>
      <c r="FV259" s="105"/>
      <c r="FW259" s="105"/>
      <c r="FX259" s="105"/>
      <c r="FY259" s="105"/>
      <c r="FZ259" s="105"/>
      <c r="GA259" s="105"/>
      <c r="GB259" s="105"/>
      <c r="GC259" s="105"/>
      <c r="GD259" s="105"/>
      <c r="GE259" s="105"/>
      <c r="GF259" s="105"/>
      <c r="GG259" s="105"/>
      <c r="GH259" s="105"/>
      <c r="GI259" s="105"/>
      <c r="GJ259" s="105"/>
      <c r="GK259" s="105"/>
      <c r="GL259" s="105"/>
      <c r="GM259" s="105"/>
      <c r="GN259" s="105"/>
      <c r="GO259" s="105"/>
      <c r="GP259" s="105"/>
      <c r="GQ259" s="105"/>
      <c r="GR259" s="105"/>
      <c r="GS259" s="105"/>
      <c r="GT259" s="105"/>
      <c r="GU259" s="105"/>
      <c r="GV259" s="105"/>
      <c r="GW259" s="105"/>
      <c r="GX259" s="105"/>
      <c r="GY259" s="105"/>
      <c r="GZ259" s="105"/>
      <c r="HA259" s="105"/>
      <c r="HB259" s="105"/>
      <c r="HC259" s="105"/>
      <c r="HD259" s="105"/>
      <c r="HE259" s="105"/>
      <c r="HF259" s="105"/>
      <c r="HG259" s="105"/>
      <c r="HH259" s="105"/>
      <c r="HI259" s="105"/>
      <c r="HJ259" s="105"/>
      <c r="HK259" s="105"/>
      <c r="HL259" s="105"/>
      <c r="HM259" s="105"/>
      <c r="HN259" s="105"/>
      <c r="HO259" s="105"/>
      <c r="HP259" s="105"/>
      <c r="HQ259" s="105"/>
      <c r="HR259" s="105"/>
      <c r="HS259" s="105"/>
      <c r="HT259" s="105"/>
      <c r="HU259" s="105"/>
      <c r="HV259" s="105"/>
      <c r="HW259" s="105"/>
      <c r="HX259" s="105"/>
      <c r="HY259" s="105"/>
      <c r="HZ259" s="105"/>
      <c r="IA259" s="105"/>
      <c r="IB259" s="105"/>
      <c r="IC259" s="105"/>
      <c r="ID259" s="105"/>
      <c r="IE259" s="105"/>
      <c r="IF259" s="105"/>
      <c r="IG259" s="105"/>
      <c r="IH259" s="105"/>
      <c r="II259" s="105"/>
      <c r="IJ259" s="105"/>
      <c r="IK259" s="105"/>
      <c r="IL259" s="105"/>
      <c r="IM259" s="105"/>
      <c r="IN259" s="105"/>
      <c r="IO259" s="105"/>
      <c r="IP259" s="105"/>
      <c r="IQ259" s="105"/>
      <c r="IR259" s="105"/>
      <c r="IS259" s="105"/>
      <c r="IT259" s="105"/>
      <c r="IU259" s="105"/>
      <c r="IV259" s="105"/>
    </row>
    <row r="260" spans="1:256" ht="15.5" x14ac:dyDescent="0.25">
      <c r="A260" s="306"/>
      <c r="B260" s="307"/>
      <c r="C260" s="308"/>
      <c r="D260" s="309"/>
      <c r="E260" s="303"/>
      <c r="F260" s="110"/>
      <c r="G260" s="303"/>
      <c r="H260" s="310"/>
      <c r="I260" s="303"/>
      <c r="J260" s="311"/>
      <c r="K260" s="306"/>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5"/>
      <c r="AY260" s="105"/>
      <c r="AZ260" s="105"/>
      <c r="BA260" s="105"/>
      <c r="BB260" s="105"/>
      <c r="BC260" s="105"/>
      <c r="BD260" s="105"/>
      <c r="BE260" s="105"/>
      <c r="BF260" s="105"/>
      <c r="BG260" s="105"/>
      <c r="BH260" s="105"/>
      <c r="BI260" s="105"/>
      <c r="BJ260" s="105"/>
      <c r="BK260" s="105"/>
      <c r="BL260" s="105"/>
      <c r="BM260" s="105"/>
      <c r="BN260" s="105"/>
      <c r="BO260" s="105"/>
      <c r="BP260" s="105"/>
      <c r="BQ260" s="105"/>
      <c r="BR260" s="105"/>
      <c r="BS260" s="105"/>
      <c r="BT260" s="105"/>
      <c r="BU260" s="105"/>
      <c r="BV260" s="105"/>
      <c r="BW260" s="105"/>
      <c r="BX260" s="105"/>
      <c r="BY260" s="105"/>
      <c r="BZ260" s="105"/>
      <c r="CA260" s="105"/>
      <c r="CB260" s="105"/>
      <c r="CC260" s="105"/>
      <c r="CD260" s="105"/>
      <c r="CE260" s="105"/>
      <c r="CF260" s="105"/>
      <c r="CG260" s="105"/>
      <c r="CH260" s="105"/>
      <c r="CI260" s="105"/>
      <c r="CJ260" s="105"/>
      <c r="CK260" s="105"/>
      <c r="CL260" s="105"/>
      <c r="CM260" s="105"/>
      <c r="CN260" s="105"/>
      <c r="CO260" s="105"/>
      <c r="CP260" s="105"/>
      <c r="CQ260" s="105"/>
      <c r="CR260" s="105"/>
      <c r="CS260" s="105"/>
      <c r="CT260" s="105"/>
      <c r="CU260" s="105"/>
      <c r="CV260" s="105"/>
      <c r="CW260" s="105"/>
      <c r="CX260" s="105"/>
      <c r="CY260" s="105"/>
      <c r="CZ260" s="105"/>
      <c r="DA260" s="105"/>
      <c r="DB260" s="105"/>
      <c r="DC260" s="105"/>
      <c r="DD260" s="105"/>
      <c r="DE260" s="105"/>
      <c r="DF260" s="105"/>
      <c r="DG260" s="105"/>
      <c r="DH260" s="105"/>
      <c r="DI260" s="105"/>
      <c r="DJ260" s="105"/>
      <c r="DK260" s="105"/>
      <c r="DL260" s="105"/>
      <c r="DM260" s="105"/>
      <c r="DN260" s="105"/>
      <c r="DO260" s="105"/>
      <c r="DP260" s="105"/>
      <c r="DQ260" s="105"/>
      <c r="DR260" s="105"/>
      <c r="DS260" s="105"/>
      <c r="DT260" s="105"/>
      <c r="DU260" s="105"/>
      <c r="DV260" s="105"/>
      <c r="DW260" s="105"/>
      <c r="DX260" s="105"/>
      <c r="DY260" s="105"/>
      <c r="DZ260" s="105"/>
      <c r="EA260" s="105"/>
      <c r="EB260" s="105"/>
      <c r="EC260" s="105"/>
      <c r="ED260" s="105"/>
      <c r="EE260" s="105"/>
      <c r="EF260" s="105"/>
      <c r="EG260" s="105"/>
      <c r="EH260" s="105"/>
      <c r="EI260" s="105"/>
      <c r="EJ260" s="105"/>
      <c r="EK260" s="105"/>
      <c r="EL260" s="105"/>
      <c r="EM260" s="105"/>
      <c r="EN260" s="105"/>
      <c r="EO260" s="105"/>
      <c r="EP260" s="105"/>
      <c r="EQ260" s="105"/>
      <c r="ER260" s="105"/>
      <c r="ES260" s="105"/>
      <c r="ET260" s="105"/>
      <c r="EU260" s="105"/>
      <c r="EV260" s="105"/>
      <c r="EW260" s="105"/>
      <c r="EX260" s="105"/>
      <c r="EY260" s="105"/>
      <c r="EZ260" s="105"/>
      <c r="FA260" s="105"/>
      <c r="FB260" s="105"/>
      <c r="FC260" s="105"/>
      <c r="FD260" s="105"/>
      <c r="FE260" s="105"/>
      <c r="FF260" s="105"/>
      <c r="FG260" s="105"/>
      <c r="FH260" s="105"/>
      <c r="FI260" s="105"/>
      <c r="FJ260" s="105"/>
      <c r="FK260" s="105"/>
      <c r="FL260" s="105"/>
      <c r="FM260" s="105"/>
      <c r="FN260" s="105"/>
      <c r="FO260" s="105"/>
      <c r="FP260" s="105"/>
      <c r="FQ260" s="105"/>
      <c r="FR260" s="105"/>
      <c r="FS260" s="105"/>
      <c r="FT260" s="105"/>
      <c r="FU260" s="105"/>
      <c r="FV260" s="105"/>
      <c r="FW260" s="105"/>
      <c r="FX260" s="105"/>
      <c r="FY260" s="105"/>
      <c r="FZ260" s="105"/>
      <c r="GA260" s="105"/>
      <c r="GB260" s="105"/>
      <c r="GC260" s="105"/>
      <c r="GD260" s="105"/>
      <c r="GE260" s="105"/>
      <c r="GF260" s="105"/>
      <c r="GG260" s="105"/>
      <c r="GH260" s="105"/>
      <c r="GI260" s="105"/>
      <c r="GJ260" s="105"/>
      <c r="GK260" s="105"/>
      <c r="GL260" s="105"/>
      <c r="GM260" s="105"/>
      <c r="GN260" s="105"/>
      <c r="GO260" s="105"/>
      <c r="GP260" s="105"/>
      <c r="GQ260" s="105"/>
      <c r="GR260" s="105"/>
      <c r="GS260" s="105"/>
      <c r="GT260" s="105"/>
      <c r="GU260" s="105"/>
      <c r="GV260" s="105"/>
      <c r="GW260" s="105"/>
      <c r="GX260" s="105"/>
      <c r="GY260" s="105"/>
      <c r="GZ260" s="105"/>
      <c r="HA260" s="105"/>
      <c r="HB260" s="105"/>
      <c r="HC260" s="105"/>
      <c r="HD260" s="105"/>
      <c r="HE260" s="105"/>
      <c r="HF260" s="105"/>
      <c r="HG260" s="105"/>
      <c r="HH260" s="105"/>
      <c r="HI260" s="105"/>
      <c r="HJ260" s="105"/>
      <c r="HK260" s="105"/>
      <c r="HL260" s="105"/>
      <c r="HM260" s="105"/>
      <c r="HN260" s="105"/>
      <c r="HO260" s="105"/>
      <c r="HP260" s="105"/>
      <c r="HQ260" s="105"/>
      <c r="HR260" s="105"/>
      <c r="HS260" s="105"/>
      <c r="HT260" s="105"/>
      <c r="HU260" s="105"/>
      <c r="HV260" s="105"/>
      <c r="HW260" s="105"/>
      <c r="HX260" s="105"/>
      <c r="HY260" s="105"/>
      <c r="HZ260" s="105"/>
      <c r="IA260" s="105"/>
      <c r="IB260" s="105"/>
      <c r="IC260" s="105"/>
      <c r="ID260" s="105"/>
      <c r="IE260" s="105"/>
      <c r="IF260" s="105"/>
      <c r="IG260" s="105"/>
      <c r="IH260" s="105"/>
      <c r="II260" s="105"/>
      <c r="IJ260" s="105"/>
      <c r="IK260" s="105"/>
      <c r="IL260" s="105"/>
      <c r="IM260" s="105"/>
      <c r="IN260" s="105"/>
      <c r="IO260" s="105"/>
      <c r="IP260" s="105"/>
      <c r="IQ260" s="105"/>
      <c r="IR260" s="105"/>
      <c r="IS260" s="105"/>
      <c r="IT260" s="105"/>
      <c r="IU260" s="105"/>
      <c r="IV260" s="105"/>
    </row>
    <row r="261" spans="1:256" ht="15.5" x14ac:dyDescent="0.25">
      <c r="A261" s="306"/>
      <c r="B261" s="307"/>
      <c r="C261" s="308"/>
      <c r="D261" s="309"/>
      <c r="E261" s="303"/>
      <c r="F261" s="110"/>
      <c r="G261" s="303"/>
      <c r="H261" s="310"/>
      <c r="I261" s="303"/>
      <c r="J261" s="311"/>
      <c r="K261" s="306"/>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5"/>
      <c r="AY261" s="105"/>
      <c r="AZ261" s="105"/>
      <c r="BA261" s="105"/>
      <c r="BB261" s="105"/>
      <c r="BC261" s="105"/>
      <c r="BD261" s="105"/>
      <c r="BE261" s="105"/>
      <c r="BF261" s="105"/>
      <c r="BG261" s="105"/>
      <c r="BH261" s="105"/>
      <c r="BI261" s="105"/>
      <c r="BJ261" s="105"/>
      <c r="BK261" s="105"/>
      <c r="BL261" s="105"/>
      <c r="BM261" s="105"/>
      <c r="BN261" s="105"/>
      <c r="BO261" s="105"/>
      <c r="BP261" s="105"/>
      <c r="BQ261" s="105"/>
      <c r="BR261" s="105"/>
      <c r="BS261" s="105"/>
      <c r="BT261" s="105"/>
      <c r="BU261" s="105"/>
      <c r="BV261" s="105"/>
      <c r="BW261" s="105"/>
      <c r="BX261" s="105"/>
      <c r="BY261" s="105"/>
      <c r="BZ261" s="105"/>
      <c r="CA261" s="105"/>
      <c r="CB261" s="105"/>
      <c r="CC261" s="105"/>
      <c r="CD261" s="105"/>
      <c r="CE261" s="105"/>
      <c r="CF261" s="105"/>
      <c r="CG261" s="105"/>
      <c r="CH261" s="105"/>
      <c r="CI261" s="105"/>
      <c r="CJ261" s="105"/>
      <c r="CK261" s="105"/>
      <c r="CL261" s="105"/>
      <c r="CM261" s="105"/>
      <c r="CN261" s="105"/>
      <c r="CO261" s="105"/>
      <c r="CP261" s="105"/>
      <c r="CQ261" s="105"/>
      <c r="CR261" s="105"/>
      <c r="CS261" s="105"/>
      <c r="CT261" s="105"/>
      <c r="CU261" s="105"/>
      <c r="CV261" s="105"/>
      <c r="CW261" s="105"/>
      <c r="CX261" s="105"/>
      <c r="CY261" s="105"/>
      <c r="CZ261" s="105"/>
      <c r="DA261" s="105"/>
      <c r="DB261" s="105"/>
      <c r="DC261" s="105"/>
      <c r="DD261" s="105"/>
      <c r="DE261" s="105"/>
      <c r="DF261" s="105"/>
      <c r="DG261" s="105"/>
      <c r="DH261" s="105"/>
      <c r="DI261" s="105"/>
      <c r="DJ261" s="105"/>
      <c r="DK261" s="105"/>
      <c r="DL261" s="105"/>
      <c r="DM261" s="105"/>
      <c r="DN261" s="105"/>
      <c r="DO261" s="105"/>
      <c r="DP261" s="105"/>
      <c r="DQ261" s="105"/>
      <c r="DR261" s="105"/>
      <c r="DS261" s="105"/>
      <c r="DT261" s="105"/>
      <c r="DU261" s="105"/>
      <c r="DV261" s="105"/>
      <c r="DW261" s="105"/>
      <c r="DX261" s="105"/>
      <c r="DY261" s="105"/>
      <c r="DZ261" s="105"/>
      <c r="EA261" s="105"/>
      <c r="EB261" s="105"/>
      <c r="EC261" s="105"/>
      <c r="ED261" s="105"/>
      <c r="EE261" s="105"/>
      <c r="EF261" s="105"/>
      <c r="EG261" s="105"/>
      <c r="EH261" s="105"/>
      <c r="EI261" s="105"/>
      <c r="EJ261" s="105"/>
      <c r="EK261" s="105"/>
      <c r="EL261" s="105"/>
      <c r="EM261" s="105"/>
      <c r="EN261" s="105"/>
      <c r="EO261" s="105"/>
      <c r="EP261" s="105"/>
      <c r="EQ261" s="105"/>
      <c r="ER261" s="105"/>
      <c r="ES261" s="105"/>
      <c r="ET261" s="105"/>
      <c r="EU261" s="105"/>
      <c r="EV261" s="105"/>
      <c r="EW261" s="105"/>
      <c r="EX261" s="105"/>
      <c r="EY261" s="105"/>
      <c r="EZ261" s="105"/>
      <c r="FA261" s="105"/>
      <c r="FB261" s="105"/>
      <c r="FC261" s="105"/>
      <c r="FD261" s="105"/>
      <c r="FE261" s="105"/>
      <c r="FF261" s="105"/>
      <c r="FG261" s="105"/>
      <c r="FH261" s="105"/>
      <c r="FI261" s="105"/>
      <c r="FJ261" s="105"/>
      <c r="FK261" s="105"/>
      <c r="FL261" s="105"/>
      <c r="FM261" s="105"/>
      <c r="FN261" s="105"/>
      <c r="FO261" s="105"/>
      <c r="FP261" s="105"/>
      <c r="FQ261" s="105"/>
      <c r="FR261" s="105"/>
      <c r="FS261" s="105"/>
      <c r="FT261" s="105"/>
      <c r="FU261" s="105"/>
      <c r="FV261" s="105"/>
      <c r="FW261" s="105"/>
      <c r="FX261" s="105"/>
      <c r="FY261" s="105"/>
      <c r="FZ261" s="105"/>
      <c r="GA261" s="105"/>
      <c r="GB261" s="105"/>
      <c r="GC261" s="105"/>
      <c r="GD261" s="105"/>
      <c r="GE261" s="105"/>
      <c r="GF261" s="105"/>
      <c r="GG261" s="105"/>
      <c r="GH261" s="105"/>
      <c r="GI261" s="105"/>
      <c r="GJ261" s="105"/>
      <c r="GK261" s="105"/>
      <c r="GL261" s="105"/>
      <c r="GM261" s="105"/>
      <c r="GN261" s="105"/>
      <c r="GO261" s="105"/>
      <c r="GP261" s="105"/>
      <c r="GQ261" s="105"/>
      <c r="GR261" s="105"/>
      <c r="GS261" s="105"/>
      <c r="GT261" s="105"/>
      <c r="GU261" s="105"/>
      <c r="GV261" s="105"/>
      <c r="GW261" s="105"/>
      <c r="GX261" s="105"/>
      <c r="GY261" s="105"/>
      <c r="GZ261" s="105"/>
      <c r="HA261" s="105"/>
      <c r="HB261" s="105"/>
      <c r="HC261" s="105"/>
      <c r="HD261" s="105"/>
      <c r="HE261" s="105"/>
      <c r="HF261" s="105"/>
      <c r="HG261" s="105"/>
      <c r="HH261" s="105"/>
      <c r="HI261" s="105"/>
      <c r="HJ261" s="105"/>
      <c r="HK261" s="105"/>
      <c r="HL261" s="105"/>
      <c r="HM261" s="105"/>
      <c r="HN261" s="105"/>
      <c r="HO261" s="105"/>
      <c r="HP261" s="105"/>
      <c r="HQ261" s="105"/>
      <c r="HR261" s="105"/>
      <c r="HS261" s="105"/>
      <c r="HT261" s="105"/>
      <c r="HU261" s="105"/>
      <c r="HV261" s="105"/>
      <c r="HW261" s="105"/>
      <c r="HX261" s="105"/>
      <c r="HY261" s="105"/>
      <c r="HZ261" s="105"/>
      <c r="IA261" s="105"/>
      <c r="IB261" s="105"/>
      <c r="IC261" s="105"/>
      <c r="ID261" s="105"/>
      <c r="IE261" s="105"/>
      <c r="IF261" s="105"/>
      <c r="IG261" s="105"/>
      <c r="IH261" s="105"/>
      <c r="II261" s="105"/>
      <c r="IJ261" s="105"/>
      <c r="IK261" s="105"/>
      <c r="IL261" s="105"/>
      <c r="IM261" s="105"/>
      <c r="IN261" s="105"/>
      <c r="IO261" s="105"/>
      <c r="IP261" s="105"/>
      <c r="IQ261" s="105"/>
      <c r="IR261" s="105"/>
      <c r="IS261" s="105"/>
      <c r="IT261" s="105"/>
      <c r="IU261" s="105"/>
      <c r="IV261" s="105"/>
    </row>
    <row r="262" spans="1:256" ht="15.5" x14ac:dyDescent="0.25">
      <c r="A262" s="306"/>
      <c r="B262" s="307"/>
      <c r="C262" s="308"/>
      <c r="D262" s="309"/>
      <c r="E262" s="303"/>
      <c r="F262" s="110"/>
      <c r="G262" s="303"/>
      <c r="H262" s="310"/>
      <c r="I262" s="303"/>
      <c r="J262" s="311"/>
      <c r="K262" s="306"/>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5"/>
      <c r="AY262" s="105"/>
      <c r="AZ262" s="105"/>
      <c r="BA262" s="105"/>
      <c r="BB262" s="105"/>
      <c r="BC262" s="105"/>
      <c r="BD262" s="105"/>
      <c r="BE262" s="105"/>
      <c r="BF262" s="105"/>
      <c r="BG262" s="105"/>
      <c r="BH262" s="105"/>
      <c r="BI262" s="105"/>
      <c r="BJ262" s="105"/>
      <c r="BK262" s="105"/>
      <c r="BL262" s="105"/>
      <c r="BM262" s="105"/>
      <c r="BN262" s="105"/>
      <c r="BO262" s="105"/>
      <c r="BP262" s="105"/>
      <c r="BQ262" s="105"/>
      <c r="BR262" s="105"/>
      <c r="BS262" s="105"/>
      <c r="BT262" s="105"/>
      <c r="BU262" s="105"/>
      <c r="BV262" s="105"/>
      <c r="BW262" s="105"/>
      <c r="BX262" s="105"/>
      <c r="BY262" s="105"/>
      <c r="BZ262" s="105"/>
      <c r="CA262" s="105"/>
      <c r="CB262" s="105"/>
      <c r="CC262" s="105"/>
      <c r="CD262" s="105"/>
      <c r="CE262" s="105"/>
      <c r="CF262" s="105"/>
      <c r="CG262" s="105"/>
      <c r="CH262" s="105"/>
      <c r="CI262" s="105"/>
      <c r="CJ262" s="105"/>
      <c r="CK262" s="105"/>
      <c r="CL262" s="105"/>
      <c r="CM262" s="105"/>
      <c r="CN262" s="105"/>
      <c r="CO262" s="105"/>
      <c r="CP262" s="105"/>
      <c r="CQ262" s="105"/>
      <c r="CR262" s="105"/>
      <c r="CS262" s="105"/>
      <c r="CT262" s="105"/>
      <c r="CU262" s="105"/>
      <c r="CV262" s="105"/>
      <c r="CW262" s="105"/>
      <c r="CX262" s="105"/>
      <c r="CY262" s="105"/>
      <c r="CZ262" s="105"/>
      <c r="DA262" s="105"/>
      <c r="DB262" s="105"/>
      <c r="DC262" s="105"/>
      <c r="DD262" s="105"/>
      <c r="DE262" s="105"/>
      <c r="DF262" s="105"/>
      <c r="DG262" s="105"/>
      <c r="DH262" s="105"/>
      <c r="DI262" s="105"/>
      <c r="DJ262" s="105"/>
      <c r="DK262" s="105"/>
      <c r="DL262" s="105"/>
      <c r="DM262" s="105"/>
      <c r="DN262" s="105"/>
      <c r="DO262" s="105"/>
      <c r="DP262" s="105"/>
      <c r="DQ262" s="105"/>
      <c r="DR262" s="105"/>
      <c r="DS262" s="105"/>
      <c r="DT262" s="105"/>
      <c r="DU262" s="105"/>
      <c r="DV262" s="105"/>
      <c r="DW262" s="105"/>
      <c r="DX262" s="105"/>
      <c r="DY262" s="105"/>
      <c r="DZ262" s="105"/>
      <c r="EA262" s="105"/>
      <c r="EB262" s="105"/>
      <c r="EC262" s="105"/>
      <c r="ED262" s="105"/>
      <c r="EE262" s="105"/>
      <c r="EF262" s="105"/>
      <c r="EG262" s="105"/>
      <c r="EH262" s="105"/>
      <c r="EI262" s="105"/>
      <c r="EJ262" s="105"/>
      <c r="EK262" s="105"/>
      <c r="EL262" s="105"/>
      <c r="EM262" s="105"/>
      <c r="EN262" s="105"/>
      <c r="EO262" s="105"/>
      <c r="EP262" s="105"/>
      <c r="EQ262" s="105"/>
      <c r="ER262" s="105"/>
      <c r="ES262" s="105"/>
      <c r="ET262" s="105"/>
      <c r="EU262" s="105"/>
      <c r="EV262" s="105"/>
      <c r="EW262" s="105"/>
      <c r="EX262" s="105"/>
      <c r="EY262" s="105"/>
      <c r="EZ262" s="105"/>
      <c r="FA262" s="105"/>
      <c r="FB262" s="105"/>
      <c r="FC262" s="105"/>
      <c r="FD262" s="105"/>
      <c r="FE262" s="105"/>
      <c r="FF262" s="105"/>
      <c r="FG262" s="105"/>
      <c r="FH262" s="105"/>
      <c r="FI262" s="105"/>
      <c r="FJ262" s="105"/>
      <c r="FK262" s="105"/>
      <c r="FL262" s="105"/>
      <c r="FM262" s="105"/>
      <c r="FN262" s="105"/>
      <c r="FO262" s="105"/>
      <c r="FP262" s="105"/>
      <c r="FQ262" s="105"/>
      <c r="FR262" s="105"/>
      <c r="FS262" s="105"/>
      <c r="FT262" s="105"/>
      <c r="FU262" s="105"/>
      <c r="FV262" s="105"/>
      <c r="FW262" s="105"/>
      <c r="FX262" s="105"/>
      <c r="FY262" s="105"/>
      <c r="FZ262" s="105"/>
      <c r="GA262" s="105"/>
      <c r="GB262" s="105"/>
      <c r="GC262" s="105"/>
      <c r="GD262" s="105"/>
      <c r="GE262" s="105"/>
      <c r="GF262" s="105"/>
      <c r="GG262" s="105"/>
      <c r="GH262" s="105"/>
      <c r="GI262" s="105"/>
      <c r="GJ262" s="105"/>
      <c r="GK262" s="105"/>
      <c r="GL262" s="105"/>
      <c r="GM262" s="105"/>
      <c r="GN262" s="105"/>
      <c r="GO262" s="105"/>
      <c r="GP262" s="105"/>
      <c r="GQ262" s="105"/>
      <c r="GR262" s="105"/>
      <c r="GS262" s="105"/>
      <c r="GT262" s="105"/>
      <c r="GU262" s="105"/>
      <c r="GV262" s="105"/>
      <c r="GW262" s="105"/>
      <c r="GX262" s="105"/>
      <c r="GY262" s="105"/>
      <c r="GZ262" s="105"/>
      <c r="HA262" s="105"/>
      <c r="HB262" s="105"/>
      <c r="HC262" s="105"/>
      <c r="HD262" s="105"/>
      <c r="HE262" s="105"/>
      <c r="HF262" s="105"/>
      <c r="HG262" s="105"/>
      <c r="HH262" s="105"/>
      <c r="HI262" s="105"/>
      <c r="HJ262" s="105"/>
      <c r="HK262" s="105"/>
      <c r="HL262" s="105"/>
      <c r="HM262" s="105"/>
      <c r="HN262" s="105"/>
      <c r="HO262" s="105"/>
      <c r="HP262" s="105"/>
      <c r="HQ262" s="105"/>
      <c r="HR262" s="105"/>
      <c r="HS262" s="105"/>
      <c r="HT262" s="105"/>
      <c r="HU262" s="105"/>
      <c r="HV262" s="105"/>
      <c r="HW262" s="105"/>
      <c r="HX262" s="105"/>
      <c r="HY262" s="105"/>
      <c r="HZ262" s="105"/>
      <c r="IA262" s="105"/>
      <c r="IB262" s="105"/>
      <c r="IC262" s="105"/>
      <c r="ID262" s="105"/>
      <c r="IE262" s="105"/>
      <c r="IF262" s="105"/>
      <c r="IG262" s="105"/>
      <c r="IH262" s="105"/>
      <c r="II262" s="105"/>
      <c r="IJ262" s="105"/>
      <c r="IK262" s="105"/>
      <c r="IL262" s="105"/>
      <c r="IM262" s="105"/>
      <c r="IN262" s="105"/>
      <c r="IO262" s="105"/>
      <c r="IP262" s="105"/>
      <c r="IQ262" s="105"/>
      <c r="IR262" s="105"/>
      <c r="IS262" s="105"/>
      <c r="IT262" s="105"/>
      <c r="IU262" s="105"/>
      <c r="IV262" s="105"/>
    </row>
    <row r="263" spans="1:256" ht="15.5" x14ac:dyDescent="0.25">
      <c r="A263" s="306"/>
      <c r="B263" s="307"/>
      <c r="C263" s="308"/>
      <c r="D263" s="309"/>
      <c r="E263" s="303"/>
      <c r="F263" s="110"/>
      <c r="G263" s="303"/>
      <c r="H263" s="310"/>
      <c r="I263" s="303"/>
      <c r="J263" s="311"/>
      <c r="K263" s="306"/>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5"/>
      <c r="BI263" s="105"/>
      <c r="BJ263" s="105"/>
      <c r="BK263" s="105"/>
      <c r="BL263" s="105"/>
      <c r="BM263" s="105"/>
      <c r="BN263" s="105"/>
      <c r="BO263" s="105"/>
      <c r="BP263" s="105"/>
      <c r="BQ263" s="105"/>
      <c r="BR263" s="105"/>
      <c r="BS263" s="105"/>
      <c r="BT263" s="105"/>
      <c r="BU263" s="105"/>
      <c r="BV263" s="105"/>
      <c r="BW263" s="105"/>
      <c r="BX263" s="105"/>
      <c r="BY263" s="105"/>
      <c r="BZ263" s="105"/>
      <c r="CA263" s="105"/>
      <c r="CB263" s="105"/>
      <c r="CC263" s="105"/>
      <c r="CD263" s="105"/>
      <c r="CE263" s="105"/>
      <c r="CF263" s="105"/>
      <c r="CG263" s="105"/>
      <c r="CH263" s="105"/>
      <c r="CI263" s="105"/>
      <c r="CJ263" s="105"/>
      <c r="CK263" s="105"/>
      <c r="CL263" s="105"/>
      <c r="CM263" s="105"/>
      <c r="CN263" s="105"/>
      <c r="CO263" s="105"/>
      <c r="CP263" s="105"/>
      <c r="CQ263" s="105"/>
      <c r="CR263" s="105"/>
      <c r="CS263" s="105"/>
      <c r="CT263" s="105"/>
      <c r="CU263" s="105"/>
      <c r="CV263" s="105"/>
      <c r="CW263" s="105"/>
      <c r="CX263" s="105"/>
      <c r="CY263" s="105"/>
      <c r="CZ263" s="105"/>
      <c r="DA263" s="105"/>
      <c r="DB263" s="105"/>
      <c r="DC263" s="105"/>
      <c r="DD263" s="105"/>
      <c r="DE263" s="105"/>
      <c r="DF263" s="105"/>
      <c r="DG263" s="105"/>
      <c r="DH263" s="105"/>
      <c r="DI263" s="105"/>
      <c r="DJ263" s="105"/>
      <c r="DK263" s="105"/>
      <c r="DL263" s="105"/>
      <c r="DM263" s="105"/>
      <c r="DN263" s="105"/>
      <c r="DO263" s="105"/>
      <c r="DP263" s="105"/>
      <c r="DQ263" s="105"/>
      <c r="DR263" s="105"/>
      <c r="DS263" s="105"/>
      <c r="DT263" s="105"/>
      <c r="DU263" s="105"/>
      <c r="DV263" s="105"/>
      <c r="DW263" s="105"/>
      <c r="DX263" s="105"/>
      <c r="DY263" s="105"/>
      <c r="DZ263" s="105"/>
      <c r="EA263" s="105"/>
      <c r="EB263" s="105"/>
      <c r="EC263" s="105"/>
      <c r="ED263" s="105"/>
      <c r="EE263" s="105"/>
      <c r="EF263" s="105"/>
      <c r="EG263" s="105"/>
      <c r="EH263" s="105"/>
      <c r="EI263" s="105"/>
      <c r="EJ263" s="105"/>
      <c r="EK263" s="105"/>
      <c r="EL263" s="105"/>
      <c r="EM263" s="105"/>
      <c r="EN263" s="105"/>
      <c r="EO263" s="105"/>
      <c r="EP263" s="105"/>
      <c r="EQ263" s="105"/>
      <c r="ER263" s="105"/>
      <c r="ES263" s="105"/>
      <c r="ET263" s="105"/>
      <c r="EU263" s="105"/>
      <c r="EV263" s="105"/>
      <c r="EW263" s="105"/>
      <c r="EX263" s="105"/>
      <c r="EY263" s="105"/>
      <c r="EZ263" s="105"/>
      <c r="FA263" s="105"/>
      <c r="FB263" s="105"/>
      <c r="FC263" s="105"/>
      <c r="FD263" s="105"/>
      <c r="FE263" s="105"/>
      <c r="FF263" s="105"/>
      <c r="FG263" s="105"/>
      <c r="FH263" s="105"/>
      <c r="FI263" s="105"/>
      <c r="FJ263" s="105"/>
      <c r="FK263" s="105"/>
      <c r="FL263" s="105"/>
      <c r="FM263" s="105"/>
      <c r="FN263" s="105"/>
      <c r="FO263" s="105"/>
      <c r="FP263" s="105"/>
      <c r="FQ263" s="105"/>
      <c r="FR263" s="105"/>
      <c r="FS263" s="105"/>
      <c r="FT263" s="105"/>
      <c r="FU263" s="105"/>
      <c r="FV263" s="105"/>
      <c r="FW263" s="105"/>
      <c r="FX263" s="105"/>
      <c r="FY263" s="105"/>
      <c r="FZ263" s="105"/>
      <c r="GA263" s="105"/>
      <c r="GB263" s="105"/>
      <c r="GC263" s="105"/>
      <c r="GD263" s="105"/>
      <c r="GE263" s="105"/>
      <c r="GF263" s="105"/>
      <c r="GG263" s="105"/>
      <c r="GH263" s="105"/>
      <c r="GI263" s="105"/>
      <c r="GJ263" s="105"/>
      <c r="GK263" s="105"/>
      <c r="GL263" s="105"/>
      <c r="GM263" s="105"/>
      <c r="GN263" s="105"/>
      <c r="GO263" s="105"/>
      <c r="GP263" s="105"/>
      <c r="GQ263" s="105"/>
      <c r="GR263" s="105"/>
      <c r="GS263" s="105"/>
      <c r="GT263" s="105"/>
      <c r="GU263" s="105"/>
      <c r="GV263" s="105"/>
      <c r="GW263" s="105"/>
      <c r="GX263" s="105"/>
      <c r="GY263" s="105"/>
      <c r="GZ263" s="105"/>
      <c r="HA263" s="105"/>
      <c r="HB263" s="105"/>
      <c r="HC263" s="105"/>
      <c r="HD263" s="105"/>
      <c r="HE263" s="105"/>
      <c r="HF263" s="105"/>
      <c r="HG263" s="105"/>
      <c r="HH263" s="105"/>
      <c r="HI263" s="105"/>
      <c r="HJ263" s="105"/>
      <c r="HK263" s="105"/>
      <c r="HL263" s="105"/>
      <c r="HM263" s="105"/>
      <c r="HN263" s="105"/>
      <c r="HO263" s="105"/>
      <c r="HP263" s="105"/>
      <c r="HQ263" s="105"/>
      <c r="HR263" s="105"/>
      <c r="HS263" s="105"/>
      <c r="HT263" s="105"/>
      <c r="HU263" s="105"/>
      <c r="HV263" s="105"/>
      <c r="HW263" s="105"/>
      <c r="HX263" s="105"/>
      <c r="HY263" s="105"/>
      <c r="HZ263" s="105"/>
      <c r="IA263" s="105"/>
      <c r="IB263" s="105"/>
      <c r="IC263" s="105"/>
      <c r="ID263" s="105"/>
      <c r="IE263" s="105"/>
      <c r="IF263" s="105"/>
      <c r="IG263" s="105"/>
      <c r="IH263" s="105"/>
      <c r="II263" s="105"/>
      <c r="IJ263" s="105"/>
      <c r="IK263" s="105"/>
      <c r="IL263" s="105"/>
      <c r="IM263" s="105"/>
      <c r="IN263" s="105"/>
      <c r="IO263" s="105"/>
      <c r="IP263" s="105"/>
      <c r="IQ263" s="105"/>
      <c r="IR263" s="105"/>
      <c r="IS263" s="105"/>
      <c r="IT263" s="105"/>
      <c r="IU263" s="105"/>
      <c r="IV263" s="105"/>
    </row>
    <row r="264" spans="1:256" ht="15.5" x14ac:dyDescent="0.25">
      <c r="A264" s="306"/>
      <c r="B264" s="307"/>
      <c r="C264" s="308"/>
      <c r="D264" s="309"/>
      <c r="E264" s="303"/>
      <c r="F264" s="110"/>
      <c r="G264" s="303"/>
      <c r="H264" s="310"/>
      <c r="I264" s="303"/>
      <c r="J264" s="311"/>
      <c r="K264" s="306"/>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c r="BE264" s="105"/>
      <c r="BF264" s="105"/>
      <c r="BG264" s="105"/>
      <c r="BH264" s="105"/>
      <c r="BI264" s="105"/>
      <c r="BJ264" s="105"/>
      <c r="BK264" s="105"/>
      <c r="BL264" s="105"/>
      <c r="BM264" s="105"/>
      <c r="BN264" s="105"/>
      <c r="BO264" s="105"/>
      <c r="BP264" s="105"/>
      <c r="BQ264" s="105"/>
      <c r="BR264" s="105"/>
      <c r="BS264" s="105"/>
      <c r="BT264" s="105"/>
      <c r="BU264" s="105"/>
      <c r="BV264" s="105"/>
      <c r="BW264" s="105"/>
      <c r="BX264" s="105"/>
      <c r="BY264" s="105"/>
      <c r="BZ264" s="105"/>
      <c r="CA264" s="105"/>
      <c r="CB264" s="105"/>
      <c r="CC264" s="105"/>
      <c r="CD264" s="105"/>
      <c r="CE264" s="105"/>
      <c r="CF264" s="105"/>
      <c r="CG264" s="105"/>
      <c r="CH264" s="105"/>
      <c r="CI264" s="105"/>
      <c r="CJ264" s="105"/>
      <c r="CK264" s="105"/>
      <c r="CL264" s="105"/>
      <c r="CM264" s="105"/>
      <c r="CN264" s="105"/>
      <c r="CO264" s="105"/>
      <c r="CP264" s="105"/>
      <c r="CQ264" s="105"/>
      <c r="CR264" s="105"/>
      <c r="CS264" s="105"/>
      <c r="CT264" s="105"/>
      <c r="CU264" s="105"/>
      <c r="CV264" s="105"/>
      <c r="CW264" s="105"/>
      <c r="CX264" s="105"/>
      <c r="CY264" s="105"/>
      <c r="CZ264" s="105"/>
      <c r="DA264" s="105"/>
      <c r="DB264" s="105"/>
      <c r="DC264" s="105"/>
      <c r="DD264" s="105"/>
      <c r="DE264" s="105"/>
      <c r="DF264" s="105"/>
      <c r="DG264" s="105"/>
      <c r="DH264" s="105"/>
      <c r="DI264" s="105"/>
      <c r="DJ264" s="105"/>
      <c r="DK264" s="105"/>
      <c r="DL264" s="105"/>
      <c r="DM264" s="105"/>
      <c r="DN264" s="105"/>
      <c r="DO264" s="105"/>
      <c r="DP264" s="105"/>
      <c r="DQ264" s="105"/>
      <c r="DR264" s="105"/>
      <c r="DS264" s="105"/>
      <c r="DT264" s="105"/>
      <c r="DU264" s="105"/>
      <c r="DV264" s="105"/>
      <c r="DW264" s="105"/>
      <c r="DX264" s="105"/>
      <c r="DY264" s="105"/>
      <c r="DZ264" s="105"/>
      <c r="EA264" s="105"/>
      <c r="EB264" s="105"/>
      <c r="EC264" s="105"/>
      <c r="ED264" s="105"/>
      <c r="EE264" s="105"/>
      <c r="EF264" s="105"/>
      <c r="EG264" s="105"/>
      <c r="EH264" s="105"/>
      <c r="EI264" s="105"/>
      <c r="EJ264" s="105"/>
      <c r="EK264" s="105"/>
      <c r="EL264" s="105"/>
      <c r="EM264" s="105"/>
      <c r="EN264" s="105"/>
      <c r="EO264" s="105"/>
      <c r="EP264" s="105"/>
      <c r="EQ264" s="105"/>
      <c r="ER264" s="105"/>
      <c r="ES264" s="105"/>
      <c r="ET264" s="105"/>
      <c r="EU264" s="105"/>
      <c r="EV264" s="105"/>
      <c r="EW264" s="105"/>
      <c r="EX264" s="105"/>
      <c r="EY264" s="105"/>
      <c r="EZ264" s="105"/>
      <c r="FA264" s="105"/>
      <c r="FB264" s="105"/>
      <c r="FC264" s="105"/>
      <c r="FD264" s="105"/>
      <c r="FE264" s="105"/>
      <c r="FF264" s="105"/>
      <c r="FG264" s="105"/>
      <c r="FH264" s="105"/>
      <c r="FI264" s="105"/>
      <c r="FJ264" s="105"/>
      <c r="FK264" s="105"/>
      <c r="FL264" s="105"/>
      <c r="FM264" s="105"/>
      <c r="FN264" s="105"/>
      <c r="FO264" s="105"/>
      <c r="FP264" s="105"/>
      <c r="FQ264" s="105"/>
      <c r="FR264" s="105"/>
      <c r="FS264" s="105"/>
      <c r="FT264" s="105"/>
      <c r="FU264" s="105"/>
      <c r="FV264" s="105"/>
      <c r="FW264" s="105"/>
      <c r="FX264" s="105"/>
      <c r="FY264" s="105"/>
      <c r="FZ264" s="105"/>
      <c r="GA264" s="105"/>
      <c r="GB264" s="105"/>
      <c r="GC264" s="105"/>
      <c r="GD264" s="105"/>
      <c r="GE264" s="105"/>
      <c r="GF264" s="105"/>
      <c r="GG264" s="105"/>
      <c r="GH264" s="105"/>
      <c r="GI264" s="105"/>
      <c r="GJ264" s="105"/>
      <c r="GK264" s="105"/>
      <c r="GL264" s="105"/>
      <c r="GM264" s="105"/>
      <c r="GN264" s="105"/>
      <c r="GO264" s="105"/>
      <c r="GP264" s="105"/>
      <c r="GQ264" s="105"/>
      <c r="GR264" s="105"/>
      <c r="GS264" s="105"/>
      <c r="GT264" s="105"/>
      <c r="GU264" s="105"/>
      <c r="GV264" s="105"/>
      <c r="GW264" s="105"/>
      <c r="GX264" s="105"/>
      <c r="GY264" s="105"/>
      <c r="GZ264" s="105"/>
      <c r="HA264" s="105"/>
      <c r="HB264" s="105"/>
      <c r="HC264" s="105"/>
      <c r="HD264" s="105"/>
      <c r="HE264" s="105"/>
      <c r="HF264" s="105"/>
      <c r="HG264" s="105"/>
      <c r="HH264" s="105"/>
      <c r="HI264" s="105"/>
      <c r="HJ264" s="105"/>
      <c r="HK264" s="105"/>
      <c r="HL264" s="105"/>
      <c r="HM264" s="105"/>
      <c r="HN264" s="105"/>
      <c r="HO264" s="105"/>
      <c r="HP264" s="105"/>
      <c r="HQ264" s="105"/>
      <c r="HR264" s="105"/>
      <c r="HS264" s="105"/>
      <c r="HT264" s="105"/>
      <c r="HU264" s="105"/>
      <c r="HV264" s="105"/>
      <c r="HW264" s="105"/>
      <c r="HX264" s="105"/>
      <c r="HY264" s="105"/>
      <c r="HZ264" s="105"/>
      <c r="IA264" s="105"/>
      <c r="IB264" s="105"/>
      <c r="IC264" s="105"/>
      <c r="ID264" s="105"/>
      <c r="IE264" s="105"/>
      <c r="IF264" s="105"/>
      <c r="IG264" s="105"/>
      <c r="IH264" s="105"/>
      <c r="II264" s="105"/>
      <c r="IJ264" s="105"/>
      <c r="IK264" s="105"/>
      <c r="IL264" s="105"/>
      <c r="IM264" s="105"/>
      <c r="IN264" s="105"/>
      <c r="IO264" s="105"/>
      <c r="IP264" s="105"/>
      <c r="IQ264" s="105"/>
      <c r="IR264" s="105"/>
      <c r="IS264" s="105"/>
      <c r="IT264" s="105"/>
      <c r="IU264" s="105"/>
      <c r="IV264" s="105"/>
    </row>
    <row r="265" spans="1:256" ht="15.5" x14ac:dyDescent="0.25">
      <c r="A265" s="306"/>
      <c r="B265" s="307"/>
      <c r="C265" s="308"/>
      <c r="D265" s="309"/>
      <c r="E265" s="303"/>
      <c r="F265" s="110"/>
      <c r="G265" s="303"/>
      <c r="H265" s="310"/>
      <c r="I265" s="303"/>
      <c r="J265" s="311"/>
      <c r="K265" s="306"/>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5"/>
      <c r="BI265" s="105"/>
      <c r="BJ265" s="105"/>
      <c r="BK265" s="105"/>
      <c r="BL265" s="105"/>
      <c r="BM265" s="105"/>
      <c r="BN265" s="105"/>
      <c r="BO265" s="105"/>
      <c r="BP265" s="105"/>
      <c r="BQ265" s="105"/>
      <c r="BR265" s="105"/>
      <c r="BS265" s="105"/>
      <c r="BT265" s="105"/>
      <c r="BU265" s="105"/>
      <c r="BV265" s="105"/>
      <c r="BW265" s="105"/>
      <c r="BX265" s="105"/>
      <c r="BY265" s="105"/>
      <c r="BZ265" s="105"/>
      <c r="CA265" s="105"/>
      <c r="CB265" s="105"/>
      <c r="CC265" s="105"/>
      <c r="CD265" s="105"/>
      <c r="CE265" s="105"/>
      <c r="CF265" s="105"/>
      <c r="CG265" s="105"/>
      <c r="CH265" s="105"/>
      <c r="CI265" s="105"/>
      <c r="CJ265" s="105"/>
      <c r="CK265" s="105"/>
      <c r="CL265" s="105"/>
      <c r="CM265" s="105"/>
      <c r="CN265" s="105"/>
      <c r="CO265" s="105"/>
      <c r="CP265" s="105"/>
      <c r="CQ265" s="105"/>
      <c r="CR265" s="105"/>
      <c r="CS265" s="105"/>
      <c r="CT265" s="105"/>
      <c r="CU265" s="105"/>
      <c r="CV265" s="105"/>
      <c r="CW265" s="105"/>
      <c r="CX265" s="105"/>
      <c r="CY265" s="105"/>
      <c r="CZ265" s="105"/>
      <c r="DA265" s="105"/>
      <c r="DB265" s="105"/>
      <c r="DC265" s="105"/>
      <c r="DD265" s="105"/>
      <c r="DE265" s="105"/>
      <c r="DF265" s="105"/>
      <c r="DG265" s="105"/>
      <c r="DH265" s="105"/>
      <c r="DI265" s="105"/>
      <c r="DJ265" s="105"/>
      <c r="DK265" s="105"/>
      <c r="DL265" s="105"/>
      <c r="DM265" s="105"/>
      <c r="DN265" s="105"/>
      <c r="DO265" s="105"/>
      <c r="DP265" s="105"/>
      <c r="DQ265" s="105"/>
      <c r="DR265" s="105"/>
      <c r="DS265" s="105"/>
      <c r="DT265" s="105"/>
      <c r="DU265" s="105"/>
      <c r="DV265" s="105"/>
      <c r="DW265" s="105"/>
      <c r="DX265" s="105"/>
      <c r="DY265" s="105"/>
      <c r="DZ265" s="105"/>
      <c r="EA265" s="105"/>
      <c r="EB265" s="105"/>
      <c r="EC265" s="105"/>
      <c r="ED265" s="105"/>
      <c r="EE265" s="105"/>
      <c r="EF265" s="105"/>
      <c r="EG265" s="105"/>
      <c r="EH265" s="105"/>
      <c r="EI265" s="105"/>
      <c r="EJ265" s="105"/>
      <c r="EK265" s="105"/>
      <c r="EL265" s="105"/>
      <c r="EM265" s="105"/>
      <c r="EN265" s="105"/>
      <c r="EO265" s="105"/>
      <c r="EP265" s="105"/>
      <c r="EQ265" s="105"/>
      <c r="ER265" s="105"/>
      <c r="ES265" s="105"/>
      <c r="ET265" s="105"/>
      <c r="EU265" s="105"/>
      <c r="EV265" s="105"/>
      <c r="EW265" s="105"/>
      <c r="EX265" s="105"/>
      <c r="EY265" s="105"/>
      <c r="EZ265" s="105"/>
      <c r="FA265" s="105"/>
      <c r="FB265" s="105"/>
      <c r="FC265" s="105"/>
      <c r="FD265" s="105"/>
      <c r="FE265" s="105"/>
      <c r="FF265" s="105"/>
      <c r="FG265" s="105"/>
      <c r="FH265" s="105"/>
      <c r="FI265" s="105"/>
      <c r="FJ265" s="105"/>
      <c r="FK265" s="105"/>
      <c r="FL265" s="105"/>
      <c r="FM265" s="105"/>
      <c r="FN265" s="105"/>
      <c r="FO265" s="105"/>
      <c r="FP265" s="105"/>
      <c r="FQ265" s="105"/>
      <c r="FR265" s="105"/>
      <c r="FS265" s="105"/>
      <c r="FT265" s="105"/>
      <c r="FU265" s="105"/>
      <c r="FV265" s="105"/>
      <c r="FW265" s="105"/>
      <c r="FX265" s="105"/>
      <c r="FY265" s="105"/>
      <c r="FZ265" s="105"/>
      <c r="GA265" s="105"/>
      <c r="GB265" s="105"/>
      <c r="GC265" s="105"/>
      <c r="GD265" s="105"/>
      <c r="GE265" s="105"/>
      <c r="GF265" s="105"/>
      <c r="GG265" s="105"/>
      <c r="GH265" s="105"/>
      <c r="GI265" s="105"/>
      <c r="GJ265" s="105"/>
      <c r="GK265" s="105"/>
      <c r="GL265" s="105"/>
      <c r="GM265" s="105"/>
      <c r="GN265" s="105"/>
      <c r="GO265" s="105"/>
      <c r="GP265" s="105"/>
      <c r="GQ265" s="105"/>
      <c r="GR265" s="105"/>
      <c r="GS265" s="105"/>
      <c r="GT265" s="105"/>
      <c r="GU265" s="105"/>
      <c r="GV265" s="105"/>
      <c r="GW265" s="105"/>
      <c r="GX265" s="105"/>
      <c r="GY265" s="105"/>
      <c r="GZ265" s="105"/>
      <c r="HA265" s="105"/>
      <c r="HB265" s="105"/>
      <c r="HC265" s="105"/>
      <c r="HD265" s="105"/>
      <c r="HE265" s="105"/>
      <c r="HF265" s="105"/>
      <c r="HG265" s="105"/>
      <c r="HH265" s="105"/>
      <c r="HI265" s="105"/>
      <c r="HJ265" s="105"/>
      <c r="HK265" s="105"/>
      <c r="HL265" s="105"/>
      <c r="HM265" s="105"/>
      <c r="HN265" s="105"/>
      <c r="HO265" s="105"/>
      <c r="HP265" s="105"/>
      <c r="HQ265" s="105"/>
      <c r="HR265" s="105"/>
      <c r="HS265" s="105"/>
      <c r="HT265" s="105"/>
      <c r="HU265" s="105"/>
      <c r="HV265" s="105"/>
      <c r="HW265" s="105"/>
      <c r="HX265" s="105"/>
      <c r="HY265" s="105"/>
      <c r="HZ265" s="105"/>
      <c r="IA265" s="105"/>
      <c r="IB265" s="105"/>
      <c r="IC265" s="105"/>
      <c r="ID265" s="105"/>
      <c r="IE265" s="105"/>
      <c r="IF265" s="105"/>
      <c r="IG265" s="105"/>
      <c r="IH265" s="105"/>
      <c r="II265" s="105"/>
      <c r="IJ265" s="105"/>
      <c r="IK265" s="105"/>
      <c r="IL265" s="105"/>
      <c r="IM265" s="105"/>
      <c r="IN265" s="105"/>
      <c r="IO265" s="105"/>
      <c r="IP265" s="105"/>
      <c r="IQ265" s="105"/>
      <c r="IR265" s="105"/>
      <c r="IS265" s="105"/>
      <c r="IT265" s="105"/>
      <c r="IU265" s="105"/>
      <c r="IV265" s="105"/>
    </row>
    <row r="266" spans="1:256" ht="15.5" x14ac:dyDescent="0.25">
      <c r="A266" s="306"/>
      <c r="B266" s="307"/>
      <c r="C266" s="308"/>
      <c r="D266" s="309"/>
      <c r="E266" s="303"/>
      <c r="F266" s="110"/>
      <c r="G266" s="303"/>
      <c r="H266" s="310"/>
      <c r="I266" s="303"/>
      <c r="J266" s="311"/>
      <c r="K266" s="306"/>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5"/>
      <c r="AY266" s="105"/>
      <c r="AZ266" s="105"/>
      <c r="BA266" s="105"/>
      <c r="BB266" s="105"/>
      <c r="BC266" s="105"/>
      <c r="BD266" s="105"/>
      <c r="BE266" s="105"/>
      <c r="BF266" s="105"/>
      <c r="BG266" s="105"/>
      <c r="BH266" s="105"/>
      <c r="BI266" s="105"/>
      <c r="BJ266" s="105"/>
      <c r="BK266" s="105"/>
      <c r="BL266" s="105"/>
      <c r="BM266" s="105"/>
      <c r="BN266" s="105"/>
      <c r="BO266" s="105"/>
      <c r="BP266" s="105"/>
      <c r="BQ266" s="105"/>
      <c r="BR266" s="105"/>
      <c r="BS266" s="105"/>
      <c r="BT266" s="105"/>
      <c r="BU266" s="105"/>
      <c r="BV266" s="105"/>
      <c r="BW266" s="105"/>
      <c r="BX266" s="105"/>
      <c r="BY266" s="105"/>
      <c r="BZ266" s="105"/>
      <c r="CA266" s="105"/>
      <c r="CB266" s="105"/>
      <c r="CC266" s="105"/>
      <c r="CD266" s="105"/>
      <c r="CE266" s="105"/>
      <c r="CF266" s="105"/>
      <c r="CG266" s="105"/>
      <c r="CH266" s="105"/>
      <c r="CI266" s="105"/>
      <c r="CJ266" s="105"/>
      <c r="CK266" s="105"/>
      <c r="CL266" s="105"/>
      <c r="CM266" s="105"/>
      <c r="CN266" s="105"/>
      <c r="CO266" s="105"/>
      <c r="CP266" s="105"/>
      <c r="CQ266" s="105"/>
      <c r="CR266" s="105"/>
      <c r="CS266" s="105"/>
      <c r="CT266" s="105"/>
      <c r="CU266" s="105"/>
      <c r="CV266" s="105"/>
      <c r="CW266" s="105"/>
      <c r="CX266" s="105"/>
      <c r="CY266" s="105"/>
      <c r="CZ266" s="105"/>
      <c r="DA266" s="105"/>
      <c r="DB266" s="105"/>
      <c r="DC266" s="105"/>
      <c r="DD266" s="105"/>
      <c r="DE266" s="105"/>
      <c r="DF266" s="105"/>
      <c r="DG266" s="105"/>
      <c r="DH266" s="105"/>
      <c r="DI266" s="105"/>
      <c r="DJ266" s="105"/>
      <c r="DK266" s="105"/>
      <c r="DL266" s="105"/>
      <c r="DM266" s="105"/>
      <c r="DN266" s="105"/>
      <c r="DO266" s="105"/>
      <c r="DP266" s="105"/>
      <c r="DQ266" s="105"/>
      <c r="DR266" s="105"/>
      <c r="DS266" s="105"/>
      <c r="DT266" s="105"/>
      <c r="DU266" s="105"/>
      <c r="DV266" s="105"/>
      <c r="DW266" s="105"/>
      <c r="DX266" s="105"/>
      <c r="DY266" s="105"/>
      <c r="DZ266" s="105"/>
      <c r="EA266" s="105"/>
      <c r="EB266" s="105"/>
      <c r="EC266" s="105"/>
      <c r="ED266" s="105"/>
      <c r="EE266" s="105"/>
      <c r="EF266" s="105"/>
      <c r="EG266" s="105"/>
      <c r="EH266" s="105"/>
      <c r="EI266" s="105"/>
      <c r="EJ266" s="105"/>
      <c r="EK266" s="105"/>
      <c r="EL266" s="105"/>
      <c r="EM266" s="105"/>
      <c r="EN266" s="105"/>
      <c r="EO266" s="105"/>
      <c r="EP266" s="105"/>
      <c r="EQ266" s="105"/>
      <c r="ER266" s="105"/>
      <c r="ES266" s="105"/>
      <c r="ET266" s="105"/>
      <c r="EU266" s="105"/>
      <c r="EV266" s="105"/>
      <c r="EW266" s="105"/>
      <c r="EX266" s="105"/>
      <c r="EY266" s="105"/>
      <c r="EZ266" s="105"/>
      <c r="FA266" s="105"/>
      <c r="FB266" s="105"/>
      <c r="FC266" s="105"/>
      <c r="FD266" s="105"/>
      <c r="FE266" s="105"/>
      <c r="FF266" s="105"/>
      <c r="FG266" s="105"/>
      <c r="FH266" s="105"/>
      <c r="FI266" s="105"/>
      <c r="FJ266" s="105"/>
      <c r="FK266" s="105"/>
      <c r="FL266" s="105"/>
      <c r="FM266" s="105"/>
      <c r="FN266" s="105"/>
      <c r="FO266" s="105"/>
      <c r="FP266" s="105"/>
      <c r="FQ266" s="105"/>
      <c r="FR266" s="105"/>
      <c r="FS266" s="105"/>
      <c r="FT266" s="105"/>
      <c r="FU266" s="105"/>
      <c r="FV266" s="105"/>
      <c r="FW266" s="105"/>
      <c r="FX266" s="105"/>
      <c r="FY266" s="105"/>
      <c r="FZ266" s="105"/>
      <c r="GA266" s="105"/>
      <c r="GB266" s="105"/>
      <c r="GC266" s="105"/>
      <c r="GD266" s="105"/>
      <c r="GE266" s="105"/>
      <c r="GF266" s="105"/>
      <c r="GG266" s="105"/>
      <c r="GH266" s="105"/>
      <c r="GI266" s="105"/>
      <c r="GJ266" s="105"/>
      <c r="GK266" s="105"/>
      <c r="GL266" s="105"/>
      <c r="GM266" s="105"/>
      <c r="GN266" s="105"/>
      <c r="GO266" s="105"/>
      <c r="GP266" s="105"/>
      <c r="GQ266" s="105"/>
      <c r="GR266" s="105"/>
      <c r="GS266" s="105"/>
      <c r="GT266" s="105"/>
      <c r="GU266" s="105"/>
      <c r="GV266" s="105"/>
      <c r="GW266" s="105"/>
      <c r="GX266" s="105"/>
      <c r="GY266" s="105"/>
      <c r="GZ266" s="105"/>
      <c r="HA266" s="105"/>
      <c r="HB266" s="105"/>
      <c r="HC266" s="105"/>
      <c r="HD266" s="105"/>
      <c r="HE266" s="105"/>
      <c r="HF266" s="105"/>
      <c r="HG266" s="105"/>
      <c r="HH266" s="105"/>
      <c r="HI266" s="105"/>
      <c r="HJ266" s="105"/>
      <c r="HK266" s="105"/>
      <c r="HL266" s="105"/>
      <c r="HM266" s="105"/>
      <c r="HN266" s="105"/>
      <c r="HO266" s="105"/>
      <c r="HP266" s="105"/>
      <c r="HQ266" s="105"/>
      <c r="HR266" s="105"/>
      <c r="HS266" s="105"/>
      <c r="HT266" s="105"/>
      <c r="HU266" s="105"/>
      <c r="HV266" s="105"/>
      <c r="HW266" s="105"/>
      <c r="HX266" s="105"/>
      <c r="HY266" s="105"/>
      <c r="HZ266" s="105"/>
      <c r="IA266" s="105"/>
      <c r="IB266" s="105"/>
      <c r="IC266" s="105"/>
      <c r="ID266" s="105"/>
      <c r="IE266" s="105"/>
      <c r="IF266" s="105"/>
      <c r="IG266" s="105"/>
      <c r="IH266" s="105"/>
      <c r="II266" s="105"/>
      <c r="IJ266" s="105"/>
      <c r="IK266" s="105"/>
      <c r="IL266" s="105"/>
      <c r="IM266" s="105"/>
      <c r="IN266" s="105"/>
      <c r="IO266" s="105"/>
      <c r="IP266" s="105"/>
      <c r="IQ266" s="105"/>
      <c r="IR266" s="105"/>
      <c r="IS266" s="105"/>
      <c r="IT266" s="105"/>
      <c r="IU266" s="105"/>
      <c r="IV266" s="105"/>
    </row>
    <row r="267" spans="1:256" ht="15.5" x14ac:dyDescent="0.25">
      <c r="A267" s="306"/>
      <c r="B267" s="307"/>
      <c r="C267" s="308"/>
      <c r="D267" s="309"/>
      <c r="E267" s="303"/>
      <c r="F267" s="110"/>
      <c r="G267" s="303"/>
      <c r="H267" s="310"/>
      <c r="I267" s="303"/>
      <c r="J267" s="311"/>
      <c r="K267" s="306"/>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5"/>
      <c r="BQ267" s="105"/>
      <c r="BR267" s="105"/>
      <c r="BS267" s="105"/>
      <c r="BT267" s="105"/>
      <c r="BU267" s="105"/>
      <c r="BV267" s="105"/>
      <c r="BW267" s="105"/>
      <c r="BX267" s="105"/>
      <c r="BY267" s="105"/>
      <c r="BZ267" s="105"/>
      <c r="CA267" s="105"/>
      <c r="CB267" s="105"/>
      <c r="CC267" s="105"/>
      <c r="CD267" s="105"/>
      <c r="CE267" s="105"/>
      <c r="CF267" s="105"/>
      <c r="CG267" s="105"/>
      <c r="CH267" s="105"/>
      <c r="CI267" s="105"/>
      <c r="CJ267" s="105"/>
      <c r="CK267" s="105"/>
      <c r="CL267" s="105"/>
      <c r="CM267" s="105"/>
      <c r="CN267" s="105"/>
      <c r="CO267" s="105"/>
      <c r="CP267" s="105"/>
      <c r="CQ267" s="105"/>
      <c r="CR267" s="105"/>
      <c r="CS267" s="105"/>
      <c r="CT267" s="105"/>
      <c r="CU267" s="105"/>
      <c r="CV267" s="105"/>
      <c r="CW267" s="105"/>
      <c r="CX267" s="105"/>
      <c r="CY267" s="105"/>
      <c r="CZ267" s="105"/>
      <c r="DA267" s="105"/>
      <c r="DB267" s="105"/>
      <c r="DC267" s="105"/>
      <c r="DD267" s="105"/>
      <c r="DE267" s="105"/>
      <c r="DF267" s="105"/>
      <c r="DG267" s="105"/>
      <c r="DH267" s="105"/>
      <c r="DI267" s="105"/>
      <c r="DJ267" s="105"/>
      <c r="DK267" s="105"/>
      <c r="DL267" s="105"/>
      <c r="DM267" s="105"/>
      <c r="DN267" s="105"/>
      <c r="DO267" s="105"/>
      <c r="DP267" s="105"/>
      <c r="DQ267" s="105"/>
      <c r="DR267" s="105"/>
      <c r="DS267" s="105"/>
      <c r="DT267" s="105"/>
      <c r="DU267" s="105"/>
      <c r="DV267" s="105"/>
      <c r="DW267" s="105"/>
      <c r="DX267" s="105"/>
      <c r="DY267" s="105"/>
      <c r="DZ267" s="105"/>
      <c r="EA267" s="105"/>
      <c r="EB267" s="105"/>
      <c r="EC267" s="105"/>
      <c r="ED267" s="105"/>
      <c r="EE267" s="105"/>
      <c r="EF267" s="105"/>
      <c r="EG267" s="105"/>
      <c r="EH267" s="105"/>
      <c r="EI267" s="105"/>
      <c r="EJ267" s="105"/>
      <c r="EK267" s="105"/>
      <c r="EL267" s="105"/>
      <c r="EM267" s="105"/>
      <c r="EN267" s="105"/>
      <c r="EO267" s="105"/>
      <c r="EP267" s="105"/>
      <c r="EQ267" s="105"/>
      <c r="ER267" s="105"/>
      <c r="ES267" s="105"/>
      <c r="ET267" s="105"/>
      <c r="EU267" s="105"/>
      <c r="EV267" s="105"/>
      <c r="EW267" s="105"/>
      <c r="EX267" s="105"/>
      <c r="EY267" s="105"/>
      <c r="EZ267" s="105"/>
      <c r="FA267" s="105"/>
      <c r="FB267" s="105"/>
      <c r="FC267" s="105"/>
      <c r="FD267" s="105"/>
      <c r="FE267" s="105"/>
      <c r="FF267" s="105"/>
      <c r="FG267" s="105"/>
      <c r="FH267" s="105"/>
      <c r="FI267" s="105"/>
      <c r="FJ267" s="105"/>
      <c r="FK267" s="105"/>
      <c r="FL267" s="105"/>
      <c r="FM267" s="105"/>
      <c r="FN267" s="105"/>
      <c r="FO267" s="105"/>
      <c r="FP267" s="105"/>
      <c r="FQ267" s="105"/>
      <c r="FR267" s="105"/>
      <c r="FS267" s="105"/>
      <c r="FT267" s="105"/>
      <c r="FU267" s="105"/>
      <c r="FV267" s="105"/>
      <c r="FW267" s="105"/>
      <c r="FX267" s="105"/>
      <c r="FY267" s="105"/>
      <c r="FZ267" s="105"/>
      <c r="GA267" s="105"/>
      <c r="GB267" s="105"/>
      <c r="GC267" s="105"/>
      <c r="GD267" s="105"/>
      <c r="GE267" s="105"/>
      <c r="GF267" s="105"/>
      <c r="GG267" s="105"/>
      <c r="GH267" s="105"/>
      <c r="GI267" s="105"/>
      <c r="GJ267" s="105"/>
      <c r="GK267" s="105"/>
      <c r="GL267" s="105"/>
      <c r="GM267" s="105"/>
      <c r="GN267" s="105"/>
      <c r="GO267" s="105"/>
      <c r="GP267" s="105"/>
      <c r="GQ267" s="105"/>
      <c r="GR267" s="105"/>
      <c r="GS267" s="105"/>
      <c r="GT267" s="105"/>
      <c r="GU267" s="105"/>
      <c r="GV267" s="105"/>
      <c r="GW267" s="105"/>
      <c r="GX267" s="105"/>
      <c r="GY267" s="105"/>
      <c r="GZ267" s="105"/>
      <c r="HA267" s="105"/>
      <c r="HB267" s="105"/>
      <c r="HC267" s="105"/>
      <c r="HD267" s="105"/>
      <c r="HE267" s="105"/>
      <c r="HF267" s="105"/>
      <c r="HG267" s="105"/>
      <c r="HH267" s="105"/>
      <c r="HI267" s="105"/>
      <c r="HJ267" s="105"/>
      <c r="HK267" s="105"/>
      <c r="HL267" s="105"/>
      <c r="HM267" s="105"/>
      <c r="HN267" s="105"/>
      <c r="HO267" s="105"/>
      <c r="HP267" s="105"/>
      <c r="HQ267" s="105"/>
      <c r="HR267" s="105"/>
      <c r="HS267" s="105"/>
      <c r="HT267" s="105"/>
      <c r="HU267" s="105"/>
      <c r="HV267" s="105"/>
      <c r="HW267" s="105"/>
      <c r="HX267" s="105"/>
      <c r="HY267" s="105"/>
      <c r="HZ267" s="105"/>
      <c r="IA267" s="105"/>
      <c r="IB267" s="105"/>
      <c r="IC267" s="105"/>
      <c r="ID267" s="105"/>
      <c r="IE267" s="105"/>
      <c r="IF267" s="105"/>
      <c r="IG267" s="105"/>
      <c r="IH267" s="105"/>
      <c r="II267" s="105"/>
      <c r="IJ267" s="105"/>
      <c r="IK267" s="105"/>
      <c r="IL267" s="105"/>
      <c r="IM267" s="105"/>
      <c r="IN267" s="105"/>
      <c r="IO267" s="105"/>
      <c r="IP267" s="105"/>
      <c r="IQ267" s="105"/>
      <c r="IR267" s="105"/>
      <c r="IS267" s="105"/>
      <c r="IT267" s="105"/>
      <c r="IU267" s="105"/>
      <c r="IV267" s="105"/>
    </row>
    <row r="268" spans="1:256" ht="15.5" x14ac:dyDescent="0.25">
      <c r="A268" s="306"/>
      <c r="B268" s="307"/>
      <c r="C268" s="308"/>
      <c r="D268" s="309"/>
      <c r="E268" s="303"/>
      <c r="F268" s="110"/>
      <c r="G268" s="303"/>
      <c r="H268" s="310"/>
      <c r="I268" s="303"/>
      <c r="J268" s="311"/>
      <c r="K268" s="306"/>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c r="BI268" s="105"/>
      <c r="BJ268" s="105"/>
      <c r="BK268" s="105"/>
      <c r="BL268" s="105"/>
      <c r="BM268" s="105"/>
      <c r="BN268" s="105"/>
      <c r="BO268" s="105"/>
      <c r="BP268" s="105"/>
      <c r="BQ268" s="105"/>
      <c r="BR268" s="105"/>
      <c r="BS268" s="105"/>
      <c r="BT268" s="105"/>
      <c r="BU268" s="105"/>
      <c r="BV268" s="105"/>
      <c r="BW268" s="105"/>
      <c r="BX268" s="105"/>
      <c r="BY268" s="105"/>
      <c r="BZ268" s="105"/>
      <c r="CA268" s="105"/>
      <c r="CB268" s="105"/>
      <c r="CC268" s="105"/>
      <c r="CD268" s="105"/>
      <c r="CE268" s="105"/>
      <c r="CF268" s="105"/>
      <c r="CG268" s="105"/>
      <c r="CH268" s="105"/>
      <c r="CI268" s="105"/>
      <c r="CJ268" s="105"/>
      <c r="CK268" s="105"/>
      <c r="CL268" s="105"/>
      <c r="CM268" s="105"/>
      <c r="CN268" s="105"/>
      <c r="CO268" s="105"/>
      <c r="CP268" s="105"/>
      <c r="CQ268" s="105"/>
      <c r="CR268" s="105"/>
      <c r="CS268" s="105"/>
      <c r="CT268" s="105"/>
      <c r="CU268" s="105"/>
      <c r="CV268" s="105"/>
      <c r="CW268" s="105"/>
      <c r="CX268" s="105"/>
      <c r="CY268" s="105"/>
      <c r="CZ268" s="105"/>
      <c r="DA268" s="105"/>
      <c r="DB268" s="105"/>
      <c r="DC268" s="105"/>
      <c r="DD268" s="105"/>
      <c r="DE268" s="105"/>
      <c r="DF268" s="105"/>
      <c r="DG268" s="105"/>
      <c r="DH268" s="105"/>
      <c r="DI268" s="105"/>
      <c r="DJ268" s="105"/>
      <c r="DK268" s="105"/>
      <c r="DL268" s="105"/>
      <c r="DM268" s="105"/>
      <c r="DN268" s="105"/>
      <c r="DO268" s="105"/>
      <c r="DP268" s="105"/>
      <c r="DQ268" s="105"/>
      <c r="DR268" s="105"/>
      <c r="DS268" s="105"/>
      <c r="DT268" s="105"/>
      <c r="DU268" s="105"/>
      <c r="DV268" s="105"/>
      <c r="DW268" s="105"/>
      <c r="DX268" s="105"/>
      <c r="DY268" s="105"/>
      <c r="DZ268" s="105"/>
      <c r="EA268" s="105"/>
      <c r="EB268" s="105"/>
      <c r="EC268" s="105"/>
      <c r="ED268" s="105"/>
      <c r="EE268" s="105"/>
      <c r="EF268" s="105"/>
      <c r="EG268" s="105"/>
      <c r="EH268" s="105"/>
      <c r="EI268" s="105"/>
      <c r="EJ268" s="105"/>
      <c r="EK268" s="105"/>
      <c r="EL268" s="105"/>
      <c r="EM268" s="105"/>
      <c r="EN268" s="105"/>
      <c r="EO268" s="105"/>
      <c r="EP268" s="105"/>
      <c r="EQ268" s="105"/>
      <c r="ER268" s="105"/>
      <c r="ES268" s="105"/>
      <c r="ET268" s="105"/>
      <c r="EU268" s="105"/>
      <c r="EV268" s="105"/>
      <c r="EW268" s="105"/>
      <c r="EX268" s="105"/>
      <c r="EY268" s="105"/>
      <c r="EZ268" s="105"/>
      <c r="FA268" s="105"/>
      <c r="FB268" s="105"/>
      <c r="FC268" s="105"/>
      <c r="FD268" s="105"/>
      <c r="FE268" s="105"/>
      <c r="FF268" s="105"/>
      <c r="FG268" s="105"/>
      <c r="FH268" s="105"/>
      <c r="FI268" s="105"/>
      <c r="FJ268" s="105"/>
      <c r="FK268" s="105"/>
      <c r="FL268" s="105"/>
      <c r="FM268" s="105"/>
      <c r="FN268" s="105"/>
      <c r="FO268" s="105"/>
      <c r="FP268" s="105"/>
      <c r="FQ268" s="105"/>
      <c r="FR268" s="105"/>
      <c r="FS268" s="105"/>
      <c r="FT268" s="105"/>
      <c r="FU268" s="105"/>
      <c r="FV268" s="105"/>
      <c r="FW268" s="105"/>
      <c r="FX268" s="105"/>
      <c r="FY268" s="105"/>
      <c r="FZ268" s="105"/>
      <c r="GA268" s="105"/>
      <c r="GB268" s="105"/>
      <c r="GC268" s="105"/>
      <c r="GD268" s="105"/>
      <c r="GE268" s="105"/>
      <c r="GF268" s="105"/>
      <c r="GG268" s="105"/>
      <c r="GH268" s="105"/>
      <c r="GI268" s="105"/>
      <c r="GJ268" s="105"/>
      <c r="GK268" s="105"/>
      <c r="GL268" s="105"/>
      <c r="GM268" s="105"/>
      <c r="GN268" s="105"/>
      <c r="GO268" s="105"/>
      <c r="GP268" s="105"/>
      <c r="GQ268" s="105"/>
      <c r="GR268" s="105"/>
      <c r="GS268" s="105"/>
      <c r="GT268" s="105"/>
      <c r="GU268" s="105"/>
      <c r="GV268" s="105"/>
      <c r="GW268" s="105"/>
      <c r="GX268" s="105"/>
      <c r="GY268" s="105"/>
      <c r="GZ268" s="105"/>
      <c r="HA268" s="105"/>
      <c r="HB268" s="105"/>
      <c r="HC268" s="105"/>
      <c r="HD268" s="105"/>
      <c r="HE268" s="105"/>
      <c r="HF268" s="105"/>
      <c r="HG268" s="105"/>
      <c r="HH268" s="105"/>
      <c r="HI268" s="105"/>
      <c r="HJ268" s="105"/>
      <c r="HK268" s="105"/>
      <c r="HL268" s="105"/>
      <c r="HM268" s="105"/>
      <c r="HN268" s="105"/>
      <c r="HO268" s="105"/>
      <c r="HP268" s="105"/>
      <c r="HQ268" s="105"/>
      <c r="HR268" s="105"/>
      <c r="HS268" s="105"/>
      <c r="HT268" s="105"/>
      <c r="HU268" s="105"/>
      <c r="HV268" s="105"/>
      <c r="HW268" s="105"/>
      <c r="HX268" s="105"/>
      <c r="HY268" s="105"/>
      <c r="HZ268" s="105"/>
      <c r="IA268" s="105"/>
      <c r="IB268" s="105"/>
      <c r="IC268" s="105"/>
      <c r="ID268" s="105"/>
      <c r="IE268" s="105"/>
      <c r="IF268" s="105"/>
      <c r="IG268" s="105"/>
      <c r="IH268" s="105"/>
      <c r="II268" s="105"/>
      <c r="IJ268" s="105"/>
      <c r="IK268" s="105"/>
      <c r="IL268" s="105"/>
      <c r="IM268" s="105"/>
      <c r="IN268" s="105"/>
      <c r="IO268" s="105"/>
      <c r="IP268" s="105"/>
      <c r="IQ268" s="105"/>
      <c r="IR268" s="105"/>
      <c r="IS268" s="105"/>
      <c r="IT268" s="105"/>
      <c r="IU268" s="105"/>
      <c r="IV268" s="105"/>
    </row>
    <row r="269" spans="1:256" ht="15.5" x14ac:dyDescent="0.25">
      <c r="A269" s="306"/>
      <c r="B269" s="307"/>
      <c r="C269" s="308"/>
      <c r="D269" s="309"/>
      <c r="E269" s="303"/>
      <c r="F269" s="110"/>
      <c r="G269" s="303"/>
      <c r="H269" s="310"/>
      <c r="I269" s="303"/>
      <c r="J269" s="311"/>
      <c r="K269" s="306"/>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5"/>
      <c r="BJ269" s="105"/>
      <c r="BK269" s="105"/>
      <c r="BL269" s="105"/>
      <c r="BM269" s="105"/>
      <c r="BN269" s="105"/>
      <c r="BO269" s="105"/>
      <c r="BP269" s="105"/>
      <c r="BQ269" s="105"/>
      <c r="BR269" s="105"/>
      <c r="BS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c r="CS269" s="105"/>
      <c r="CT269" s="105"/>
      <c r="CU269" s="105"/>
      <c r="CV269" s="105"/>
      <c r="CW269" s="105"/>
      <c r="CX269" s="105"/>
      <c r="CY269" s="105"/>
      <c r="CZ269" s="105"/>
      <c r="DA269" s="105"/>
      <c r="DB269" s="105"/>
      <c r="DC269" s="105"/>
      <c r="DD269" s="105"/>
      <c r="DE269" s="105"/>
      <c r="DF269" s="105"/>
      <c r="DG269" s="105"/>
      <c r="DH269" s="105"/>
      <c r="DI269" s="105"/>
      <c r="DJ269" s="105"/>
      <c r="DK269" s="105"/>
      <c r="DL269" s="105"/>
      <c r="DM269" s="105"/>
      <c r="DN269" s="105"/>
      <c r="DO269" s="105"/>
      <c r="DP269" s="105"/>
      <c r="DQ269" s="105"/>
      <c r="DR269" s="105"/>
      <c r="DS269" s="105"/>
      <c r="DT269" s="105"/>
      <c r="DU269" s="105"/>
      <c r="DV269" s="105"/>
      <c r="DW269" s="105"/>
      <c r="DX269" s="105"/>
      <c r="DY269" s="105"/>
      <c r="DZ269" s="105"/>
      <c r="EA269" s="105"/>
      <c r="EB269" s="105"/>
      <c r="EC269" s="105"/>
      <c r="ED269" s="105"/>
      <c r="EE269" s="105"/>
      <c r="EF269" s="105"/>
      <c r="EG269" s="105"/>
      <c r="EH269" s="105"/>
      <c r="EI269" s="105"/>
      <c r="EJ269" s="105"/>
      <c r="EK269" s="105"/>
      <c r="EL269" s="105"/>
      <c r="EM269" s="105"/>
      <c r="EN269" s="105"/>
      <c r="EO269" s="105"/>
      <c r="EP269" s="105"/>
      <c r="EQ269" s="105"/>
      <c r="ER269" s="105"/>
      <c r="ES269" s="105"/>
      <c r="ET269" s="105"/>
      <c r="EU269" s="105"/>
      <c r="EV269" s="105"/>
      <c r="EW269" s="105"/>
      <c r="EX269" s="105"/>
      <c r="EY269" s="105"/>
      <c r="EZ269" s="105"/>
      <c r="FA269" s="105"/>
      <c r="FB269" s="105"/>
      <c r="FC269" s="105"/>
      <c r="FD269" s="105"/>
      <c r="FE269" s="105"/>
      <c r="FF269" s="105"/>
      <c r="FG269" s="105"/>
      <c r="FH269" s="105"/>
      <c r="FI269" s="105"/>
      <c r="FJ269" s="105"/>
      <c r="FK269" s="105"/>
      <c r="FL269" s="105"/>
      <c r="FM269" s="105"/>
      <c r="FN269" s="105"/>
      <c r="FO269" s="105"/>
      <c r="FP269" s="105"/>
      <c r="FQ269" s="105"/>
      <c r="FR269" s="105"/>
      <c r="FS269" s="105"/>
      <c r="FT269" s="105"/>
      <c r="FU269" s="105"/>
      <c r="FV269" s="105"/>
      <c r="FW269" s="105"/>
      <c r="FX269" s="105"/>
      <c r="FY269" s="105"/>
      <c r="FZ269" s="105"/>
      <c r="GA269" s="105"/>
      <c r="GB269" s="105"/>
      <c r="GC269" s="105"/>
      <c r="GD269" s="105"/>
      <c r="GE269" s="105"/>
      <c r="GF269" s="105"/>
      <c r="GG269" s="105"/>
      <c r="GH269" s="105"/>
      <c r="GI269" s="105"/>
      <c r="GJ269" s="105"/>
      <c r="GK269" s="105"/>
      <c r="GL269" s="105"/>
      <c r="GM269" s="105"/>
      <c r="GN269" s="105"/>
      <c r="GO269" s="105"/>
      <c r="GP269" s="105"/>
      <c r="GQ269" s="105"/>
      <c r="GR269" s="105"/>
      <c r="GS269" s="105"/>
      <c r="GT269" s="105"/>
      <c r="GU269" s="105"/>
      <c r="GV269" s="105"/>
      <c r="GW269" s="105"/>
      <c r="GX269" s="105"/>
      <c r="GY269" s="105"/>
      <c r="GZ269" s="105"/>
      <c r="HA269" s="105"/>
      <c r="HB269" s="105"/>
      <c r="HC269" s="105"/>
      <c r="HD269" s="105"/>
      <c r="HE269" s="105"/>
      <c r="HF269" s="105"/>
      <c r="HG269" s="105"/>
      <c r="HH269" s="105"/>
      <c r="HI269" s="105"/>
      <c r="HJ269" s="105"/>
      <c r="HK269" s="105"/>
      <c r="HL269" s="105"/>
      <c r="HM269" s="105"/>
      <c r="HN269" s="105"/>
      <c r="HO269" s="105"/>
      <c r="HP269" s="105"/>
      <c r="HQ269" s="105"/>
      <c r="HR269" s="105"/>
      <c r="HS269" s="105"/>
      <c r="HT269" s="105"/>
      <c r="HU269" s="105"/>
      <c r="HV269" s="105"/>
      <c r="HW269" s="105"/>
      <c r="HX269" s="105"/>
      <c r="HY269" s="105"/>
      <c r="HZ269" s="105"/>
      <c r="IA269" s="105"/>
      <c r="IB269" s="105"/>
      <c r="IC269" s="105"/>
      <c r="ID269" s="105"/>
      <c r="IE269" s="105"/>
      <c r="IF269" s="105"/>
      <c r="IG269" s="105"/>
      <c r="IH269" s="105"/>
      <c r="II269" s="105"/>
      <c r="IJ269" s="105"/>
      <c r="IK269" s="105"/>
      <c r="IL269" s="105"/>
      <c r="IM269" s="105"/>
      <c r="IN269" s="105"/>
      <c r="IO269" s="105"/>
      <c r="IP269" s="105"/>
      <c r="IQ269" s="105"/>
      <c r="IR269" s="105"/>
      <c r="IS269" s="105"/>
      <c r="IT269" s="105"/>
      <c r="IU269" s="105"/>
      <c r="IV269" s="105"/>
    </row>
    <row r="270" spans="1:256" ht="15.5" x14ac:dyDescent="0.25">
      <c r="A270" s="306"/>
      <c r="B270" s="307"/>
      <c r="C270" s="308"/>
      <c r="D270" s="309"/>
      <c r="E270" s="303"/>
      <c r="F270" s="110"/>
      <c r="G270" s="303"/>
      <c r="H270" s="310"/>
      <c r="I270" s="303"/>
      <c r="J270" s="311"/>
      <c r="K270" s="306"/>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c r="BJ270" s="105"/>
      <c r="BK270" s="105"/>
      <c r="BL270" s="105"/>
      <c r="BM270" s="105"/>
      <c r="BN270" s="105"/>
      <c r="BO270" s="105"/>
      <c r="BP270" s="105"/>
      <c r="BQ270" s="105"/>
      <c r="BR270" s="105"/>
      <c r="BS270" s="105"/>
      <c r="BT270" s="105"/>
      <c r="BU270" s="105"/>
      <c r="BV270" s="105"/>
      <c r="BW270" s="105"/>
      <c r="BX270" s="105"/>
      <c r="BY270" s="105"/>
      <c r="BZ270" s="105"/>
      <c r="CA270" s="105"/>
      <c r="CB270" s="105"/>
      <c r="CC270" s="105"/>
      <c r="CD270" s="105"/>
      <c r="CE270" s="105"/>
      <c r="CF270" s="105"/>
      <c r="CG270" s="105"/>
      <c r="CH270" s="105"/>
      <c r="CI270" s="105"/>
      <c r="CJ270" s="105"/>
      <c r="CK270" s="105"/>
      <c r="CL270" s="105"/>
      <c r="CM270" s="105"/>
      <c r="CN270" s="105"/>
      <c r="CO270" s="105"/>
      <c r="CP270" s="105"/>
      <c r="CQ270" s="105"/>
      <c r="CR270" s="105"/>
      <c r="CS270" s="105"/>
      <c r="CT270" s="105"/>
      <c r="CU270" s="105"/>
      <c r="CV270" s="105"/>
      <c r="CW270" s="105"/>
      <c r="CX270" s="105"/>
      <c r="CY270" s="105"/>
      <c r="CZ270" s="105"/>
      <c r="DA270" s="105"/>
      <c r="DB270" s="105"/>
      <c r="DC270" s="105"/>
      <c r="DD270" s="105"/>
      <c r="DE270" s="105"/>
      <c r="DF270" s="105"/>
      <c r="DG270" s="105"/>
      <c r="DH270" s="105"/>
      <c r="DI270" s="105"/>
      <c r="DJ270" s="105"/>
      <c r="DK270" s="105"/>
      <c r="DL270" s="105"/>
      <c r="DM270" s="105"/>
      <c r="DN270" s="105"/>
      <c r="DO270" s="105"/>
      <c r="DP270" s="105"/>
      <c r="DQ270" s="105"/>
      <c r="DR270" s="105"/>
      <c r="DS270" s="105"/>
      <c r="DT270" s="105"/>
      <c r="DU270" s="105"/>
      <c r="DV270" s="105"/>
      <c r="DW270" s="105"/>
      <c r="DX270" s="105"/>
      <c r="DY270" s="105"/>
      <c r="DZ270" s="105"/>
      <c r="EA270" s="105"/>
      <c r="EB270" s="105"/>
      <c r="EC270" s="105"/>
      <c r="ED270" s="105"/>
      <c r="EE270" s="105"/>
      <c r="EF270" s="105"/>
      <c r="EG270" s="105"/>
      <c r="EH270" s="105"/>
      <c r="EI270" s="105"/>
      <c r="EJ270" s="105"/>
      <c r="EK270" s="105"/>
      <c r="EL270" s="105"/>
      <c r="EM270" s="105"/>
      <c r="EN270" s="105"/>
      <c r="EO270" s="105"/>
      <c r="EP270" s="105"/>
      <c r="EQ270" s="105"/>
      <c r="ER270" s="105"/>
      <c r="ES270" s="105"/>
      <c r="ET270" s="105"/>
      <c r="EU270" s="105"/>
      <c r="EV270" s="105"/>
      <c r="EW270" s="105"/>
      <c r="EX270" s="105"/>
      <c r="EY270" s="105"/>
      <c r="EZ270" s="105"/>
      <c r="FA270" s="105"/>
      <c r="FB270" s="105"/>
      <c r="FC270" s="105"/>
      <c r="FD270" s="105"/>
      <c r="FE270" s="105"/>
      <c r="FF270" s="105"/>
      <c r="FG270" s="105"/>
      <c r="FH270" s="105"/>
      <c r="FI270" s="105"/>
      <c r="FJ270" s="105"/>
      <c r="FK270" s="105"/>
      <c r="FL270" s="105"/>
      <c r="FM270" s="105"/>
      <c r="FN270" s="105"/>
      <c r="FO270" s="105"/>
      <c r="FP270" s="105"/>
      <c r="FQ270" s="105"/>
      <c r="FR270" s="105"/>
      <c r="FS270" s="105"/>
      <c r="FT270" s="105"/>
      <c r="FU270" s="105"/>
      <c r="FV270" s="105"/>
      <c r="FW270" s="105"/>
      <c r="FX270" s="105"/>
      <c r="FY270" s="105"/>
      <c r="FZ270" s="105"/>
      <c r="GA270" s="105"/>
      <c r="GB270" s="105"/>
      <c r="GC270" s="105"/>
      <c r="GD270" s="105"/>
      <c r="GE270" s="105"/>
      <c r="GF270" s="105"/>
      <c r="GG270" s="105"/>
      <c r="GH270" s="105"/>
      <c r="GI270" s="105"/>
      <c r="GJ270" s="105"/>
      <c r="GK270" s="105"/>
      <c r="GL270" s="105"/>
      <c r="GM270" s="105"/>
      <c r="GN270" s="105"/>
      <c r="GO270" s="105"/>
      <c r="GP270" s="105"/>
      <c r="GQ270" s="105"/>
      <c r="GR270" s="105"/>
      <c r="GS270" s="105"/>
      <c r="GT270" s="105"/>
      <c r="GU270" s="105"/>
      <c r="GV270" s="105"/>
      <c r="GW270" s="105"/>
      <c r="GX270" s="105"/>
      <c r="GY270" s="105"/>
      <c r="GZ270" s="105"/>
      <c r="HA270" s="105"/>
      <c r="HB270" s="105"/>
      <c r="HC270" s="105"/>
      <c r="HD270" s="105"/>
      <c r="HE270" s="105"/>
      <c r="HF270" s="105"/>
      <c r="HG270" s="105"/>
      <c r="HH270" s="105"/>
      <c r="HI270" s="105"/>
      <c r="HJ270" s="105"/>
      <c r="HK270" s="105"/>
      <c r="HL270" s="105"/>
      <c r="HM270" s="105"/>
      <c r="HN270" s="105"/>
      <c r="HO270" s="105"/>
      <c r="HP270" s="105"/>
      <c r="HQ270" s="105"/>
      <c r="HR270" s="105"/>
      <c r="HS270" s="105"/>
      <c r="HT270" s="105"/>
      <c r="HU270" s="105"/>
      <c r="HV270" s="105"/>
      <c r="HW270" s="105"/>
      <c r="HX270" s="105"/>
      <c r="HY270" s="105"/>
      <c r="HZ270" s="105"/>
      <c r="IA270" s="105"/>
      <c r="IB270" s="105"/>
      <c r="IC270" s="105"/>
      <c r="ID270" s="105"/>
      <c r="IE270" s="105"/>
      <c r="IF270" s="105"/>
      <c r="IG270" s="105"/>
      <c r="IH270" s="105"/>
      <c r="II270" s="105"/>
      <c r="IJ270" s="105"/>
      <c r="IK270" s="105"/>
      <c r="IL270" s="105"/>
      <c r="IM270" s="105"/>
      <c r="IN270" s="105"/>
      <c r="IO270" s="105"/>
      <c r="IP270" s="105"/>
      <c r="IQ270" s="105"/>
      <c r="IR270" s="105"/>
      <c r="IS270" s="105"/>
      <c r="IT270" s="105"/>
      <c r="IU270" s="105"/>
      <c r="IV270" s="105"/>
    </row>
    <row r="271" spans="1:256" ht="15.5" x14ac:dyDescent="0.25">
      <c r="A271" s="306"/>
      <c r="B271" s="307"/>
      <c r="C271" s="308"/>
      <c r="D271" s="309"/>
      <c r="E271" s="303"/>
      <c r="F271" s="110"/>
      <c r="G271" s="303"/>
      <c r="H271" s="310"/>
      <c r="I271" s="303"/>
      <c r="J271" s="311"/>
      <c r="K271" s="306"/>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5"/>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05"/>
      <c r="CQ271" s="105"/>
      <c r="CR271" s="105"/>
      <c r="CS271" s="105"/>
      <c r="CT271" s="105"/>
      <c r="CU271" s="105"/>
      <c r="CV271" s="105"/>
      <c r="CW271" s="105"/>
      <c r="CX271" s="105"/>
      <c r="CY271" s="105"/>
      <c r="CZ271" s="105"/>
      <c r="DA271" s="105"/>
      <c r="DB271" s="105"/>
      <c r="DC271" s="105"/>
      <c r="DD271" s="105"/>
      <c r="DE271" s="105"/>
      <c r="DF271" s="105"/>
      <c r="DG271" s="105"/>
      <c r="DH271" s="105"/>
      <c r="DI271" s="105"/>
      <c r="DJ271" s="105"/>
      <c r="DK271" s="105"/>
      <c r="DL271" s="105"/>
      <c r="DM271" s="105"/>
      <c r="DN271" s="105"/>
      <c r="DO271" s="105"/>
      <c r="DP271" s="105"/>
      <c r="DQ271" s="105"/>
      <c r="DR271" s="105"/>
      <c r="DS271" s="105"/>
      <c r="DT271" s="105"/>
      <c r="DU271" s="105"/>
      <c r="DV271" s="105"/>
      <c r="DW271" s="105"/>
      <c r="DX271" s="105"/>
      <c r="DY271" s="105"/>
      <c r="DZ271" s="105"/>
      <c r="EA271" s="105"/>
      <c r="EB271" s="105"/>
      <c r="EC271" s="105"/>
      <c r="ED271" s="105"/>
      <c r="EE271" s="105"/>
      <c r="EF271" s="105"/>
      <c r="EG271" s="105"/>
      <c r="EH271" s="105"/>
      <c r="EI271" s="105"/>
      <c r="EJ271" s="105"/>
      <c r="EK271" s="105"/>
      <c r="EL271" s="105"/>
      <c r="EM271" s="105"/>
      <c r="EN271" s="105"/>
      <c r="EO271" s="105"/>
      <c r="EP271" s="105"/>
      <c r="EQ271" s="105"/>
      <c r="ER271" s="105"/>
      <c r="ES271" s="105"/>
      <c r="ET271" s="105"/>
      <c r="EU271" s="105"/>
      <c r="EV271" s="105"/>
      <c r="EW271" s="105"/>
      <c r="EX271" s="105"/>
      <c r="EY271" s="105"/>
      <c r="EZ271" s="105"/>
      <c r="FA271" s="105"/>
      <c r="FB271" s="105"/>
      <c r="FC271" s="105"/>
      <c r="FD271" s="105"/>
      <c r="FE271" s="105"/>
      <c r="FF271" s="105"/>
      <c r="FG271" s="105"/>
      <c r="FH271" s="105"/>
      <c r="FI271" s="105"/>
      <c r="FJ271" s="105"/>
      <c r="FK271" s="105"/>
      <c r="FL271" s="105"/>
      <c r="FM271" s="105"/>
      <c r="FN271" s="105"/>
      <c r="FO271" s="105"/>
      <c r="FP271" s="105"/>
      <c r="FQ271" s="105"/>
      <c r="FR271" s="105"/>
      <c r="FS271" s="105"/>
      <c r="FT271" s="105"/>
      <c r="FU271" s="105"/>
      <c r="FV271" s="105"/>
      <c r="FW271" s="105"/>
      <c r="FX271" s="105"/>
      <c r="FY271" s="105"/>
      <c r="FZ271" s="105"/>
      <c r="GA271" s="105"/>
      <c r="GB271" s="105"/>
      <c r="GC271" s="105"/>
      <c r="GD271" s="105"/>
      <c r="GE271" s="105"/>
      <c r="GF271" s="105"/>
      <c r="GG271" s="105"/>
      <c r="GH271" s="105"/>
      <c r="GI271" s="105"/>
      <c r="GJ271" s="105"/>
      <c r="GK271" s="105"/>
      <c r="GL271" s="105"/>
      <c r="GM271" s="105"/>
      <c r="GN271" s="105"/>
      <c r="GO271" s="105"/>
      <c r="GP271" s="105"/>
      <c r="GQ271" s="105"/>
      <c r="GR271" s="105"/>
      <c r="GS271" s="105"/>
      <c r="GT271" s="105"/>
      <c r="GU271" s="105"/>
      <c r="GV271" s="105"/>
      <c r="GW271" s="105"/>
      <c r="GX271" s="105"/>
      <c r="GY271" s="105"/>
      <c r="GZ271" s="105"/>
      <c r="HA271" s="105"/>
      <c r="HB271" s="105"/>
      <c r="HC271" s="105"/>
      <c r="HD271" s="105"/>
      <c r="HE271" s="105"/>
      <c r="HF271" s="105"/>
      <c r="HG271" s="105"/>
      <c r="HH271" s="105"/>
      <c r="HI271" s="105"/>
      <c r="HJ271" s="105"/>
      <c r="HK271" s="105"/>
      <c r="HL271" s="105"/>
      <c r="HM271" s="105"/>
      <c r="HN271" s="105"/>
      <c r="HO271" s="105"/>
      <c r="HP271" s="105"/>
      <c r="HQ271" s="105"/>
      <c r="HR271" s="105"/>
      <c r="HS271" s="105"/>
      <c r="HT271" s="105"/>
      <c r="HU271" s="105"/>
      <c r="HV271" s="105"/>
      <c r="HW271" s="105"/>
      <c r="HX271" s="105"/>
      <c r="HY271" s="105"/>
      <c r="HZ271" s="105"/>
      <c r="IA271" s="105"/>
      <c r="IB271" s="105"/>
      <c r="IC271" s="105"/>
      <c r="ID271" s="105"/>
      <c r="IE271" s="105"/>
      <c r="IF271" s="105"/>
      <c r="IG271" s="105"/>
      <c r="IH271" s="105"/>
      <c r="II271" s="105"/>
      <c r="IJ271" s="105"/>
      <c r="IK271" s="105"/>
      <c r="IL271" s="105"/>
      <c r="IM271" s="105"/>
      <c r="IN271" s="105"/>
      <c r="IO271" s="105"/>
      <c r="IP271" s="105"/>
      <c r="IQ271" s="105"/>
      <c r="IR271" s="105"/>
      <c r="IS271" s="105"/>
      <c r="IT271" s="105"/>
      <c r="IU271" s="105"/>
      <c r="IV271" s="105"/>
    </row>
    <row r="272" spans="1:256" ht="15.5" x14ac:dyDescent="0.25">
      <c r="A272" s="306"/>
      <c r="B272" s="307"/>
      <c r="C272" s="308"/>
      <c r="D272" s="309"/>
      <c r="E272" s="303"/>
      <c r="F272" s="110"/>
      <c r="G272" s="303"/>
      <c r="H272" s="310"/>
      <c r="I272" s="303"/>
      <c r="J272" s="311"/>
      <c r="K272" s="306"/>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5"/>
      <c r="BJ272" s="105"/>
      <c r="BK272" s="105"/>
      <c r="BL272" s="105"/>
      <c r="BM272" s="105"/>
      <c r="BN272" s="105"/>
      <c r="BO272" s="105"/>
      <c r="BP272" s="105"/>
      <c r="BQ272" s="105"/>
      <c r="BR272" s="105"/>
      <c r="BS272" s="105"/>
      <c r="BT272" s="105"/>
      <c r="BU272" s="105"/>
      <c r="BV272" s="105"/>
      <c r="BW272" s="105"/>
      <c r="BX272" s="105"/>
      <c r="BY272" s="105"/>
      <c r="BZ272" s="105"/>
      <c r="CA272" s="105"/>
      <c r="CB272" s="105"/>
      <c r="CC272" s="105"/>
      <c r="CD272" s="105"/>
      <c r="CE272" s="105"/>
      <c r="CF272" s="105"/>
      <c r="CG272" s="105"/>
      <c r="CH272" s="105"/>
      <c r="CI272" s="105"/>
      <c r="CJ272" s="105"/>
      <c r="CK272" s="105"/>
      <c r="CL272" s="105"/>
      <c r="CM272" s="105"/>
      <c r="CN272" s="105"/>
      <c r="CO272" s="105"/>
      <c r="CP272" s="105"/>
      <c r="CQ272" s="105"/>
      <c r="CR272" s="105"/>
      <c r="CS272" s="105"/>
      <c r="CT272" s="105"/>
      <c r="CU272" s="105"/>
      <c r="CV272" s="105"/>
      <c r="CW272" s="105"/>
      <c r="CX272" s="105"/>
      <c r="CY272" s="105"/>
      <c r="CZ272" s="105"/>
      <c r="DA272" s="105"/>
      <c r="DB272" s="105"/>
      <c r="DC272" s="105"/>
      <c r="DD272" s="105"/>
      <c r="DE272" s="105"/>
      <c r="DF272" s="105"/>
      <c r="DG272" s="105"/>
      <c r="DH272" s="105"/>
      <c r="DI272" s="105"/>
      <c r="DJ272" s="105"/>
      <c r="DK272" s="105"/>
      <c r="DL272" s="105"/>
      <c r="DM272" s="105"/>
      <c r="DN272" s="105"/>
      <c r="DO272" s="105"/>
      <c r="DP272" s="105"/>
      <c r="DQ272" s="105"/>
      <c r="DR272" s="105"/>
      <c r="DS272" s="105"/>
      <c r="DT272" s="105"/>
      <c r="DU272" s="105"/>
      <c r="DV272" s="105"/>
      <c r="DW272" s="105"/>
      <c r="DX272" s="105"/>
      <c r="DY272" s="105"/>
      <c r="DZ272" s="105"/>
      <c r="EA272" s="105"/>
      <c r="EB272" s="105"/>
      <c r="EC272" s="105"/>
      <c r="ED272" s="105"/>
      <c r="EE272" s="105"/>
      <c r="EF272" s="105"/>
      <c r="EG272" s="105"/>
      <c r="EH272" s="105"/>
      <c r="EI272" s="105"/>
      <c r="EJ272" s="105"/>
      <c r="EK272" s="105"/>
      <c r="EL272" s="105"/>
      <c r="EM272" s="105"/>
      <c r="EN272" s="105"/>
      <c r="EO272" s="105"/>
      <c r="EP272" s="105"/>
      <c r="EQ272" s="105"/>
      <c r="ER272" s="105"/>
      <c r="ES272" s="105"/>
      <c r="ET272" s="105"/>
      <c r="EU272" s="105"/>
      <c r="EV272" s="105"/>
      <c r="EW272" s="105"/>
      <c r="EX272" s="105"/>
      <c r="EY272" s="105"/>
      <c r="EZ272" s="105"/>
      <c r="FA272" s="105"/>
      <c r="FB272" s="105"/>
      <c r="FC272" s="105"/>
      <c r="FD272" s="105"/>
      <c r="FE272" s="105"/>
      <c r="FF272" s="105"/>
      <c r="FG272" s="105"/>
      <c r="FH272" s="105"/>
      <c r="FI272" s="105"/>
      <c r="FJ272" s="105"/>
      <c r="FK272" s="105"/>
      <c r="FL272" s="105"/>
      <c r="FM272" s="105"/>
      <c r="FN272" s="105"/>
      <c r="FO272" s="105"/>
      <c r="FP272" s="105"/>
      <c r="FQ272" s="105"/>
      <c r="FR272" s="105"/>
      <c r="FS272" s="105"/>
      <c r="FT272" s="105"/>
      <c r="FU272" s="105"/>
      <c r="FV272" s="105"/>
      <c r="FW272" s="105"/>
      <c r="FX272" s="105"/>
      <c r="FY272" s="105"/>
      <c r="FZ272" s="105"/>
      <c r="GA272" s="105"/>
      <c r="GB272" s="105"/>
      <c r="GC272" s="105"/>
      <c r="GD272" s="105"/>
      <c r="GE272" s="105"/>
      <c r="GF272" s="105"/>
      <c r="GG272" s="105"/>
      <c r="GH272" s="105"/>
      <c r="GI272" s="105"/>
      <c r="GJ272" s="105"/>
      <c r="GK272" s="105"/>
      <c r="GL272" s="105"/>
      <c r="GM272" s="105"/>
      <c r="GN272" s="105"/>
      <c r="GO272" s="105"/>
      <c r="GP272" s="105"/>
      <c r="GQ272" s="105"/>
      <c r="GR272" s="105"/>
      <c r="GS272" s="105"/>
      <c r="GT272" s="105"/>
      <c r="GU272" s="105"/>
      <c r="GV272" s="105"/>
      <c r="GW272" s="105"/>
      <c r="GX272" s="105"/>
      <c r="GY272" s="105"/>
      <c r="GZ272" s="105"/>
      <c r="HA272" s="105"/>
      <c r="HB272" s="105"/>
      <c r="HC272" s="105"/>
      <c r="HD272" s="105"/>
      <c r="HE272" s="105"/>
      <c r="HF272" s="105"/>
      <c r="HG272" s="105"/>
      <c r="HH272" s="105"/>
      <c r="HI272" s="105"/>
      <c r="HJ272" s="105"/>
      <c r="HK272" s="105"/>
      <c r="HL272" s="105"/>
      <c r="HM272" s="105"/>
      <c r="HN272" s="105"/>
      <c r="HO272" s="105"/>
      <c r="HP272" s="105"/>
      <c r="HQ272" s="105"/>
      <c r="HR272" s="105"/>
      <c r="HS272" s="105"/>
      <c r="HT272" s="105"/>
      <c r="HU272" s="105"/>
      <c r="HV272" s="105"/>
      <c r="HW272" s="105"/>
      <c r="HX272" s="105"/>
      <c r="HY272" s="105"/>
      <c r="HZ272" s="105"/>
      <c r="IA272" s="105"/>
      <c r="IB272" s="105"/>
      <c r="IC272" s="105"/>
      <c r="ID272" s="105"/>
      <c r="IE272" s="105"/>
      <c r="IF272" s="105"/>
      <c r="IG272" s="105"/>
      <c r="IH272" s="105"/>
      <c r="II272" s="105"/>
      <c r="IJ272" s="105"/>
      <c r="IK272" s="105"/>
      <c r="IL272" s="105"/>
      <c r="IM272" s="105"/>
      <c r="IN272" s="105"/>
      <c r="IO272" s="105"/>
      <c r="IP272" s="105"/>
      <c r="IQ272" s="105"/>
      <c r="IR272" s="105"/>
      <c r="IS272" s="105"/>
      <c r="IT272" s="105"/>
      <c r="IU272" s="105"/>
      <c r="IV272" s="105"/>
    </row>
    <row r="273" spans="1:256" ht="15.5" x14ac:dyDescent="0.25">
      <c r="A273" s="306"/>
      <c r="B273" s="307"/>
      <c r="C273" s="308"/>
      <c r="D273" s="309"/>
      <c r="E273" s="303"/>
      <c r="F273" s="110"/>
      <c r="G273" s="303"/>
      <c r="H273" s="310"/>
      <c r="I273" s="303"/>
      <c r="J273" s="311"/>
      <c r="K273" s="306"/>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c r="BI273" s="105"/>
      <c r="BJ273" s="105"/>
      <c r="BK273" s="105"/>
      <c r="BL273" s="105"/>
      <c r="BM273" s="105"/>
      <c r="BN273" s="105"/>
      <c r="BO273" s="105"/>
      <c r="BP273" s="105"/>
      <c r="BQ273" s="105"/>
      <c r="BR273" s="105"/>
      <c r="BS273" s="105"/>
      <c r="BT273" s="105"/>
      <c r="BU273" s="105"/>
      <c r="BV273" s="105"/>
      <c r="BW273" s="105"/>
      <c r="BX273" s="105"/>
      <c r="BY273" s="105"/>
      <c r="BZ273" s="105"/>
      <c r="CA273" s="105"/>
      <c r="CB273" s="105"/>
      <c r="CC273" s="105"/>
      <c r="CD273" s="105"/>
      <c r="CE273" s="105"/>
      <c r="CF273" s="105"/>
      <c r="CG273" s="105"/>
      <c r="CH273" s="105"/>
      <c r="CI273" s="105"/>
      <c r="CJ273" s="105"/>
      <c r="CK273" s="105"/>
      <c r="CL273" s="105"/>
      <c r="CM273" s="105"/>
      <c r="CN273" s="105"/>
      <c r="CO273" s="105"/>
      <c r="CP273" s="105"/>
      <c r="CQ273" s="105"/>
      <c r="CR273" s="105"/>
      <c r="CS273" s="105"/>
      <c r="CT273" s="105"/>
      <c r="CU273" s="105"/>
      <c r="CV273" s="105"/>
      <c r="CW273" s="105"/>
      <c r="CX273" s="105"/>
      <c r="CY273" s="105"/>
      <c r="CZ273" s="105"/>
      <c r="DA273" s="105"/>
      <c r="DB273" s="105"/>
      <c r="DC273" s="105"/>
      <c r="DD273" s="105"/>
      <c r="DE273" s="105"/>
      <c r="DF273" s="105"/>
      <c r="DG273" s="105"/>
      <c r="DH273" s="105"/>
      <c r="DI273" s="105"/>
      <c r="DJ273" s="105"/>
      <c r="DK273" s="105"/>
      <c r="DL273" s="105"/>
      <c r="DM273" s="105"/>
      <c r="DN273" s="105"/>
      <c r="DO273" s="105"/>
      <c r="DP273" s="105"/>
      <c r="DQ273" s="105"/>
      <c r="DR273" s="105"/>
      <c r="DS273" s="105"/>
      <c r="DT273" s="105"/>
      <c r="DU273" s="105"/>
      <c r="DV273" s="105"/>
      <c r="DW273" s="105"/>
      <c r="DX273" s="105"/>
      <c r="DY273" s="105"/>
      <c r="DZ273" s="105"/>
      <c r="EA273" s="105"/>
      <c r="EB273" s="105"/>
      <c r="EC273" s="105"/>
      <c r="ED273" s="105"/>
      <c r="EE273" s="105"/>
      <c r="EF273" s="105"/>
      <c r="EG273" s="105"/>
      <c r="EH273" s="105"/>
      <c r="EI273" s="105"/>
      <c r="EJ273" s="105"/>
      <c r="EK273" s="105"/>
      <c r="EL273" s="105"/>
      <c r="EM273" s="105"/>
      <c r="EN273" s="105"/>
      <c r="EO273" s="105"/>
      <c r="EP273" s="105"/>
      <c r="EQ273" s="105"/>
      <c r="ER273" s="105"/>
      <c r="ES273" s="105"/>
      <c r="ET273" s="105"/>
      <c r="EU273" s="105"/>
      <c r="EV273" s="105"/>
      <c r="EW273" s="105"/>
      <c r="EX273" s="105"/>
      <c r="EY273" s="105"/>
      <c r="EZ273" s="105"/>
      <c r="FA273" s="105"/>
      <c r="FB273" s="105"/>
      <c r="FC273" s="105"/>
      <c r="FD273" s="105"/>
      <c r="FE273" s="105"/>
      <c r="FF273" s="105"/>
      <c r="FG273" s="105"/>
      <c r="FH273" s="105"/>
      <c r="FI273" s="105"/>
      <c r="FJ273" s="105"/>
      <c r="FK273" s="105"/>
      <c r="FL273" s="105"/>
      <c r="FM273" s="105"/>
      <c r="FN273" s="105"/>
      <c r="FO273" s="105"/>
      <c r="FP273" s="105"/>
      <c r="FQ273" s="105"/>
      <c r="FR273" s="105"/>
      <c r="FS273" s="105"/>
      <c r="FT273" s="105"/>
      <c r="FU273" s="105"/>
      <c r="FV273" s="105"/>
      <c r="FW273" s="105"/>
      <c r="FX273" s="105"/>
      <c r="FY273" s="105"/>
      <c r="FZ273" s="105"/>
      <c r="GA273" s="105"/>
      <c r="GB273" s="105"/>
      <c r="GC273" s="105"/>
      <c r="GD273" s="105"/>
      <c r="GE273" s="105"/>
      <c r="GF273" s="105"/>
      <c r="GG273" s="105"/>
      <c r="GH273" s="105"/>
      <c r="GI273" s="105"/>
      <c r="GJ273" s="105"/>
      <c r="GK273" s="105"/>
      <c r="GL273" s="105"/>
      <c r="GM273" s="105"/>
      <c r="GN273" s="105"/>
      <c r="GO273" s="105"/>
      <c r="GP273" s="105"/>
      <c r="GQ273" s="105"/>
      <c r="GR273" s="105"/>
      <c r="GS273" s="105"/>
      <c r="GT273" s="105"/>
      <c r="GU273" s="105"/>
      <c r="GV273" s="105"/>
      <c r="GW273" s="105"/>
      <c r="GX273" s="105"/>
      <c r="GY273" s="105"/>
      <c r="GZ273" s="105"/>
      <c r="HA273" s="105"/>
      <c r="HB273" s="105"/>
      <c r="HC273" s="105"/>
      <c r="HD273" s="105"/>
      <c r="HE273" s="105"/>
      <c r="HF273" s="105"/>
      <c r="HG273" s="105"/>
      <c r="HH273" s="105"/>
      <c r="HI273" s="105"/>
      <c r="HJ273" s="105"/>
      <c r="HK273" s="105"/>
      <c r="HL273" s="105"/>
      <c r="HM273" s="105"/>
      <c r="HN273" s="105"/>
      <c r="HO273" s="105"/>
      <c r="HP273" s="105"/>
      <c r="HQ273" s="105"/>
      <c r="HR273" s="105"/>
      <c r="HS273" s="105"/>
      <c r="HT273" s="105"/>
      <c r="HU273" s="105"/>
      <c r="HV273" s="105"/>
      <c r="HW273" s="105"/>
      <c r="HX273" s="105"/>
      <c r="HY273" s="105"/>
      <c r="HZ273" s="105"/>
      <c r="IA273" s="105"/>
      <c r="IB273" s="105"/>
      <c r="IC273" s="105"/>
      <c r="ID273" s="105"/>
      <c r="IE273" s="105"/>
      <c r="IF273" s="105"/>
      <c r="IG273" s="105"/>
      <c r="IH273" s="105"/>
      <c r="II273" s="105"/>
      <c r="IJ273" s="105"/>
      <c r="IK273" s="105"/>
      <c r="IL273" s="105"/>
      <c r="IM273" s="105"/>
      <c r="IN273" s="105"/>
      <c r="IO273" s="105"/>
      <c r="IP273" s="105"/>
      <c r="IQ273" s="105"/>
      <c r="IR273" s="105"/>
      <c r="IS273" s="105"/>
      <c r="IT273" s="105"/>
      <c r="IU273" s="105"/>
      <c r="IV273" s="105"/>
    </row>
    <row r="274" spans="1:256" ht="15.5" x14ac:dyDescent="0.25">
      <c r="A274" s="306"/>
      <c r="B274" s="307"/>
      <c r="C274" s="308"/>
      <c r="D274" s="309"/>
      <c r="E274" s="303"/>
      <c r="F274" s="110"/>
      <c r="G274" s="303"/>
      <c r="H274" s="310"/>
      <c r="I274" s="303"/>
      <c r="J274" s="311"/>
      <c r="K274" s="306"/>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c r="BI274" s="105"/>
      <c r="BJ274" s="105"/>
      <c r="BK274" s="105"/>
      <c r="BL274" s="105"/>
      <c r="BM274" s="105"/>
      <c r="BN274" s="105"/>
      <c r="BO274" s="105"/>
      <c r="BP274" s="105"/>
      <c r="BQ274" s="105"/>
      <c r="BR274" s="105"/>
      <c r="BS274" s="105"/>
      <c r="BT274" s="105"/>
      <c r="BU274" s="105"/>
      <c r="BV274" s="105"/>
      <c r="BW274" s="105"/>
      <c r="BX274" s="105"/>
      <c r="BY274" s="105"/>
      <c r="BZ274" s="105"/>
      <c r="CA274" s="105"/>
      <c r="CB274" s="105"/>
      <c r="CC274" s="105"/>
      <c r="CD274" s="105"/>
      <c r="CE274" s="105"/>
      <c r="CF274" s="105"/>
      <c r="CG274" s="105"/>
      <c r="CH274" s="105"/>
      <c r="CI274" s="105"/>
      <c r="CJ274" s="105"/>
      <c r="CK274" s="105"/>
      <c r="CL274" s="105"/>
      <c r="CM274" s="105"/>
      <c r="CN274" s="105"/>
      <c r="CO274" s="105"/>
      <c r="CP274" s="105"/>
      <c r="CQ274" s="105"/>
      <c r="CR274" s="105"/>
      <c r="CS274" s="105"/>
      <c r="CT274" s="105"/>
      <c r="CU274" s="105"/>
      <c r="CV274" s="105"/>
      <c r="CW274" s="105"/>
      <c r="CX274" s="105"/>
      <c r="CY274" s="105"/>
      <c r="CZ274" s="105"/>
      <c r="DA274" s="105"/>
      <c r="DB274" s="105"/>
      <c r="DC274" s="105"/>
      <c r="DD274" s="105"/>
      <c r="DE274" s="105"/>
      <c r="DF274" s="105"/>
      <c r="DG274" s="105"/>
      <c r="DH274" s="105"/>
      <c r="DI274" s="105"/>
      <c r="DJ274" s="105"/>
      <c r="DK274" s="105"/>
      <c r="DL274" s="105"/>
      <c r="DM274" s="105"/>
      <c r="DN274" s="105"/>
      <c r="DO274" s="105"/>
      <c r="DP274" s="105"/>
      <c r="DQ274" s="105"/>
      <c r="DR274" s="105"/>
      <c r="DS274" s="105"/>
      <c r="DT274" s="105"/>
      <c r="DU274" s="105"/>
      <c r="DV274" s="105"/>
      <c r="DW274" s="105"/>
      <c r="DX274" s="105"/>
      <c r="DY274" s="105"/>
      <c r="DZ274" s="105"/>
      <c r="EA274" s="105"/>
      <c r="EB274" s="105"/>
      <c r="EC274" s="105"/>
      <c r="ED274" s="105"/>
      <c r="EE274" s="105"/>
      <c r="EF274" s="105"/>
      <c r="EG274" s="105"/>
      <c r="EH274" s="105"/>
      <c r="EI274" s="105"/>
      <c r="EJ274" s="105"/>
      <c r="EK274" s="105"/>
      <c r="EL274" s="105"/>
      <c r="EM274" s="105"/>
      <c r="EN274" s="105"/>
      <c r="EO274" s="105"/>
      <c r="EP274" s="105"/>
      <c r="EQ274" s="105"/>
      <c r="ER274" s="105"/>
      <c r="ES274" s="105"/>
      <c r="ET274" s="105"/>
      <c r="EU274" s="105"/>
      <c r="EV274" s="105"/>
      <c r="EW274" s="105"/>
      <c r="EX274" s="105"/>
      <c r="EY274" s="105"/>
      <c r="EZ274" s="105"/>
      <c r="FA274" s="105"/>
      <c r="FB274" s="105"/>
      <c r="FC274" s="105"/>
      <c r="FD274" s="105"/>
      <c r="FE274" s="105"/>
      <c r="FF274" s="105"/>
      <c r="FG274" s="105"/>
      <c r="FH274" s="105"/>
      <c r="FI274" s="105"/>
      <c r="FJ274" s="105"/>
      <c r="FK274" s="105"/>
      <c r="FL274" s="105"/>
      <c r="FM274" s="105"/>
      <c r="FN274" s="105"/>
      <c r="FO274" s="105"/>
      <c r="FP274" s="105"/>
      <c r="FQ274" s="105"/>
      <c r="FR274" s="105"/>
      <c r="FS274" s="105"/>
      <c r="FT274" s="105"/>
      <c r="FU274" s="105"/>
      <c r="FV274" s="105"/>
      <c r="FW274" s="105"/>
      <c r="FX274" s="105"/>
      <c r="FY274" s="105"/>
      <c r="FZ274" s="105"/>
      <c r="GA274" s="105"/>
      <c r="GB274" s="105"/>
      <c r="GC274" s="105"/>
      <c r="GD274" s="105"/>
      <c r="GE274" s="105"/>
      <c r="GF274" s="105"/>
      <c r="GG274" s="105"/>
      <c r="GH274" s="105"/>
      <c r="GI274" s="105"/>
      <c r="GJ274" s="105"/>
      <c r="GK274" s="105"/>
      <c r="GL274" s="105"/>
      <c r="GM274" s="105"/>
      <c r="GN274" s="105"/>
      <c r="GO274" s="105"/>
      <c r="GP274" s="105"/>
      <c r="GQ274" s="105"/>
      <c r="GR274" s="105"/>
      <c r="GS274" s="105"/>
      <c r="GT274" s="105"/>
      <c r="GU274" s="105"/>
      <c r="GV274" s="105"/>
      <c r="GW274" s="105"/>
      <c r="GX274" s="105"/>
      <c r="GY274" s="105"/>
      <c r="GZ274" s="105"/>
      <c r="HA274" s="105"/>
      <c r="HB274" s="105"/>
      <c r="HC274" s="105"/>
      <c r="HD274" s="105"/>
      <c r="HE274" s="105"/>
      <c r="HF274" s="105"/>
      <c r="HG274" s="105"/>
      <c r="HH274" s="105"/>
      <c r="HI274" s="105"/>
      <c r="HJ274" s="105"/>
      <c r="HK274" s="105"/>
      <c r="HL274" s="105"/>
      <c r="HM274" s="105"/>
      <c r="HN274" s="105"/>
      <c r="HO274" s="105"/>
      <c r="HP274" s="105"/>
      <c r="HQ274" s="105"/>
      <c r="HR274" s="105"/>
      <c r="HS274" s="105"/>
      <c r="HT274" s="105"/>
      <c r="HU274" s="105"/>
      <c r="HV274" s="105"/>
      <c r="HW274" s="105"/>
      <c r="HX274" s="105"/>
      <c r="HY274" s="105"/>
      <c r="HZ274" s="105"/>
      <c r="IA274" s="105"/>
      <c r="IB274" s="105"/>
      <c r="IC274" s="105"/>
      <c r="ID274" s="105"/>
      <c r="IE274" s="105"/>
      <c r="IF274" s="105"/>
      <c r="IG274" s="105"/>
      <c r="IH274" s="105"/>
      <c r="II274" s="105"/>
      <c r="IJ274" s="105"/>
      <c r="IK274" s="105"/>
      <c r="IL274" s="105"/>
      <c r="IM274" s="105"/>
      <c r="IN274" s="105"/>
      <c r="IO274" s="105"/>
      <c r="IP274" s="105"/>
      <c r="IQ274" s="105"/>
      <c r="IR274" s="105"/>
      <c r="IS274" s="105"/>
      <c r="IT274" s="105"/>
      <c r="IU274" s="105"/>
      <c r="IV274" s="105"/>
    </row>
    <row r="275" spans="1:256" ht="15.5" x14ac:dyDescent="0.25">
      <c r="A275" s="306"/>
      <c r="B275" s="307"/>
      <c r="C275" s="308"/>
      <c r="D275" s="309"/>
      <c r="E275" s="303"/>
      <c r="F275" s="110"/>
      <c r="G275" s="303"/>
      <c r="H275" s="310"/>
      <c r="I275" s="303"/>
      <c r="J275" s="311"/>
      <c r="K275" s="306"/>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c r="BI275" s="105"/>
      <c r="BJ275" s="105"/>
      <c r="BK275" s="105"/>
      <c r="BL275" s="105"/>
      <c r="BM275" s="105"/>
      <c r="BN275" s="105"/>
      <c r="BO275" s="105"/>
      <c r="BP275" s="105"/>
      <c r="BQ275" s="105"/>
      <c r="BR275" s="105"/>
      <c r="BS275" s="105"/>
      <c r="BT275" s="105"/>
      <c r="BU275" s="105"/>
      <c r="BV275" s="105"/>
      <c r="BW275" s="105"/>
      <c r="BX275" s="105"/>
      <c r="BY275" s="105"/>
      <c r="BZ275" s="105"/>
      <c r="CA275" s="105"/>
      <c r="CB275" s="105"/>
      <c r="CC275" s="105"/>
      <c r="CD275" s="105"/>
      <c r="CE275" s="105"/>
      <c r="CF275" s="105"/>
      <c r="CG275" s="105"/>
      <c r="CH275" s="105"/>
      <c r="CI275" s="105"/>
      <c r="CJ275" s="105"/>
      <c r="CK275" s="105"/>
      <c r="CL275" s="105"/>
      <c r="CM275" s="105"/>
      <c r="CN275" s="105"/>
      <c r="CO275" s="105"/>
      <c r="CP275" s="105"/>
      <c r="CQ275" s="105"/>
      <c r="CR275" s="105"/>
      <c r="CS275" s="105"/>
      <c r="CT275" s="105"/>
      <c r="CU275" s="105"/>
      <c r="CV275" s="105"/>
      <c r="CW275" s="105"/>
      <c r="CX275" s="105"/>
      <c r="CY275" s="105"/>
      <c r="CZ275" s="105"/>
      <c r="DA275" s="105"/>
      <c r="DB275" s="105"/>
      <c r="DC275" s="105"/>
      <c r="DD275" s="105"/>
      <c r="DE275" s="105"/>
      <c r="DF275" s="105"/>
      <c r="DG275" s="105"/>
      <c r="DH275" s="105"/>
      <c r="DI275" s="105"/>
      <c r="DJ275" s="105"/>
      <c r="DK275" s="105"/>
      <c r="DL275" s="105"/>
      <c r="DM275" s="105"/>
      <c r="DN275" s="105"/>
      <c r="DO275" s="105"/>
      <c r="DP275" s="105"/>
      <c r="DQ275" s="105"/>
      <c r="DR275" s="105"/>
      <c r="DS275" s="105"/>
      <c r="DT275" s="105"/>
      <c r="DU275" s="105"/>
      <c r="DV275" s="105"/>
      <c r="DW275" s="105"/>
      <c r="DX275" s="105"/>
      <c r="DY275" s="105"/>
      <c r="DZ275" s="105"/>
      <c r="EA275" s="105"/>
      <c r="EB275" s="105"/>
      <c r="EC275" s="105"/>
      <c r="ED275" s="105"/>
      <c r="EE275" s="105"/>
      <c r="EF275" s="105"/>
      <c r="EG275" s="105"/>
      <c r="EH275" s="105"/>
      <c r="EI275" s="105"/>
      <c r="EJ275" s="105"/>
      <c r="EK275" s="105"/>
      <c r="EL275" s="105"/>
      <c r="EM275" s="105"/>
      <c r="EN275" s="105"/>
      <c r="EO275" s="105"/>
      <c r="EP275" s="105"/>
      <c r="EQ275" s="105"/>
      <c r="ER275" s="105"/>
      <c r="ES275" s="105"/>
      <c r="ET275" s="105"/>
      <c r="EU275" s="105"/>
      <c r="EV275" s="105"/>
      <c r="EW275" s="105"/>
      <c r="EX275" s="105"/>
      <c r="EY275" s="105"/>
      <c r="EZ275" s="105"/>
      <c r="FA275" s="105"/>
      <c r="FB275" s="105"/>
      <c r="FC275" s="105"/>
      <c r="FD275" s="105"/>
      <c r="FE275" s="105"/>
      <c r="FF275" s="105"/>
      <c r="FG275" s="105"/>
      <c r="FH275" s="105"/>
      <c r="FI275" s="105"/>
      <c r="FJ275" s="105"/>
      <c r="FK275" s="105"/>
      <c r="FL275" s="105"/>
      <c r="FM275" s="105"/>
      <c r="FN275" s="105"/>
      <c r="FO275" s="105"/>
      <c r="FP275" s="105"/>
      <c r="FQ275" s="105"/>
      <c r="FR275" s="105"/>
      <c r="FS275" s="105"/>
      <c r="FT275" s="105"/>
      <c r="FU275" s="105"/>
      <c r="FV275" s="105"/>
      <c r="FW275" s="105"/>
      <c r="FX275" s="105"/>
      <c r="FY275" s="105"/>
      <c r="FZ275" s="105"/>
      <c r="GA275" s="105"/>
      <c r="GB275" s="105"/>
      <c r="GC275" s="105"/>
      <c r="GD275" s="105"/>
      <c r="GE275" s="105"/>
      <c r="GF275" s="105"/>
      <c r="GG275" s="105"/>
      <c r="GH275" s="105"/>
      <c r="GI275" s="105"/>
      <c r="GJ275" s="105"/>
      <c r="GK275" s="105"/>
      <c r="GL275" s="105"/>
      <c r="GM275" s="105"/>
      <c r="GN275" s="105"/>
      <c r="GO275" s="105"/>
      <c r="GP275" s="105"/>
      <c r="GQ275" s="105"/>
      <c r="GR275" s="105"/>
      <c r="GS275" s="105"/>
      <c r="GT275" s="105"/>
      <c r="GU275" s="105"/>
      <c r="GV275" s="105"/>
      <c r="GW275" s="105"/>
      <c r="GX275" s="105"/>
      <c r="GY275" s="105"/>
      <c r="GZ275" s="105"/>
      <c r="HA275" s="105"/>
      <c r="HB275" s="105"/>
      <c r="HC275" s="105"/>
      <c r="HD275" s="105"/>
      <c r="HE275" s="105"/>
      <c r="HF275" s="105"/>
      <c r="HG275" s="105"/>
      <c r="HH275" s="105"/>
      <c r="HI275" s="105"/>
      <c r="HJ275" s="105"/>
      <c r="HK275" s="105"/>
      <c r="HL275" s="105"/>
      <c r="HM275" s="105"/>
      <c r="HN275" s="105"/>
      <c r="HO275" s="105"/>
      <c r="HP275" s="105"/>
      <c r="HQ275" s="105"/>
      <c r="HR275" s="105"/>
      <c r="HS275" s="105"/>
      <c r="HT275" s="105"/>
      <c r="HU275" s="105"/>
      <c r="HV275" s="105"/>
      <c r="HW275" s="105"/>
      <c r="HX275" s="105"/>
      <c r="HY275" s="105"/>
      <c r="HZ275" s="105"/>
      <c r="IA275" s="105"/>
      <c r="IB275" s="105"/>
      <c r="IC275" s="105"/>
      <c r="ID275" s="105"/>
      <c r="IE275" s="105"/>
      <c r="IF275" s="105"/>
      <c r="IG275" s="105"/>
      <c r="IH275" s="105"/>
      <c r="II275" s="105"/>
      <c r="IJ275" s="105"/>
      <c r="IK275" s="105"/>
      <c r="IL275" s="105"/>
      <c r="IM275" s="105"/>
      <c r="IN275" s="105"/>
      <c r="IO275" s="105"/>
      <c r="IP275" s="105"/>
      <c r="IQ275" s="105"/>
      <c r="IR275" s="105"/>
      <c r="IS275" s="105"/>
      <c r="IT275" s="105"/>
      <c r="IU275" s="105"/>
      <c r="IV275" s="105"/>
    </row>
    <row r="276" spans="1:256" ht="15.5" x14ac:dyDescent="0.25">
      <c r="A276" s="306"/>
      <c r="B276" s="307"/>
      <c r="C276" s="308"/>
      <c r="D276" s="309"/>
      <c r="E276" s="303"/>
      <c r="F276" s="110"/>
      <c r="G276" s="303"/>
      <c r="H276" s="310"/>
      <c r="I276" s="303"/>
      <c r="J276" s="311"/>
      <c r="K276" s="306"/>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5"/>
      <c r="BJ276" s="105"/>
      <c r="BK276" s="105"/>
      <c r="BL276" s="105"/>
      <c r="BM276" s="105"/>
      <c r="BN276" s="105"/>
      <c r="BO276" s="105"/>
      <c r="BP276" s="105"/>
      <c r="BQ276" s="105"/>
      <c r="BR276" s="105"/>
      <c r="BS276" s="105"/>
      <c r="BT276" s="105"/>
      <c r="BU276" s="105"/>
      <c r="BV276" s="105"/>
      <c r="BW276" s="105"/>
      <c r="BX276" s="105"/>
      <c r="BY276" s="105"/>
      <c r="BZ276" s="105"/>
      <c r="CA276" s="105"/>
      <c r="CB276" s="105"/>
      <c r="CC276" s="105"/>
      <c r="CD276" s="105"/>
      <c r="CE276" s="105"/>
      <c r="CF276" s="105"/>
      <c r="CG276" s="105"/>
      <c r="CH276" s="105"/>
      <c r="CI276" s="105"/>
      <c r="CJ276" s="105"/>
      <c r="CK276" s="105"/>
      <c r="CL276" s="105"/>
      <c r="CM276" s="105"/>
      <c r="CN276" s="105"/>
      <c r="CO276" s="105"/>
      <c r="CP276" s="105"/>
      <c r="CQ276" s="105"/>
      <c r="CR276" s="105"/>
      <c r="CS276" s="105"/>
      <c r="CT276" s="105"/>
      <c r="CU276" s="105"/>
      <c r="CV276" s="105"/>
      <c r="CW276" s="105"/>
      <c r="CX276" s="105"/>
      <c r="CY276" s="105"/>
      <c r="CZ276" s="105"/>
      <c r="DA276" s="105"/>
      <c r="DB276" s="105"/>
      <c r="DC276" s="105"/>
      <c r="DD276" s="105"/>
      <c r="DE276" s="105"/>
      <c r="DF276" s="105"/>
      <c r="DG276" s="105"/>
      <c r="DH276" s="105"/>
      <c r="DI276" s="105"/>
      <c r="DJ276" s="105"/>
      <c r="DK276" s="105"/>
      <c r="DL276" s="105"/>
      <c r="DM276" s="105"/>
      <c r="DN276" s="105"/>
      <c r="DO276" s="105"/>
      <c r="DP276" s="105"/>
      <c r="DQ276" s="105"/>
      <c r="DR276" s="105"/>
      <c r="DS276" s="105"/>
      <c r="DT276" s="105"/>
      <c r="DU276" s="105"/>
      <c r="DV276" s="105"/>
      <c r="DW276" s="105"/>
      <c r="DX276" s="105"/>
      <c r="DY276" s="105"/>
      <c r="DZ276" s="105"/>
      <c r="EA276" s="105"/>
      <c r="EB276" s="105"/>
      <c r="EC276" s="105"/>
      <c r="ED276" s="105"/>
      <c r="EE276" s="105"/>
      <c r="EF276" s="105"/>
      <c r="EG276" s="105"/>
      <c r="EH276" s="105"/>
      <c r="EI276" s="105"/>
      <c r="EJ276" s="105"/>
      <c r="EK276" s="105"/>
      <c r="EL276" s="105"/>
      <c r="EM276" s="105"/>
      <c r="EN276" s="105"/>
      <c r="EO276" s="105"/>
      <c r="EP276" s="105"/>
      <c r="EQ276" s="105"/>
      <c r="ER276" s="105"/>
      <c r="ES276" s="105"/>
      <c r="ET276" s="105"/>
      <c r="EU276" s="105"/>
      <c r="EV276" s="105"/>
      <c r="EW276" s="105"/>
      <c r="EX276" s="105"/>
      <c r="EY276" s="105"/>
      <c r="EZ276" s="105"/>
      <c r="FA276" s="105"/>
      <c r="FB276" s="105"/>
      <c r="FC276" s="105"/>
      <c r="FD276" s="105"/>
      <c r="FE276" s="105"/>
      <c r="FF276" s="105"/>
      <c r="FG276" s="105"/>
      <c r="FH276" s="105"/>
      <c r="FI276" s="105"/>
      <c r="FJ276" s="105"/>
      <c r="FK276" s="105"/>
      <c r="FL276" s="105"/>
      <c r="FM276" s="105"/>
      <c r="FN276" s="105"/>
      <c r="FO276" s="105"/>
      <c r="FP276" s="105"/>
      <c r="FQ276" s="105"/>
      <c r="FR276" s="105"/>
      <c r="FS276" s="105"/>
      <c r="FT276" s="105"/>
      <c r="FU276" s="105"/>
      <c r="FV276" s="105"/>
      <c r="FW276" s="105"/>
      <c r="FX276" s="105"/>
      <c r="FY276" s="105"/>
      <c r="FZ276" s="105"/>
      <c r="GA276" s="105"/>
      <c r="GB276" s="105"/>
      <c r="GC276" s="105"/>
      <c r="GD276" s="105"/>
      <c r="GE276" s="105"/>
      <c r="GF276" s="105"/>
      <c r="GG276" s="105"/>
      <c r="GH276" s="105"/>
      <c r="GI276" s="105"/>
      <c r="GJ276" s="105"/>
      <c r="GK276" s="105"/>
      <c r="GL276" s="105"/>
      <c r="GM276" s="105"/>
      <c r="GN276" s="105"/>
      <c r="GO276" s="105"/>
      <c r="GP276" s="105"/>
      <c r="GQ276" s="105"/>
      <c r="GR276" s="105"/>
      <c r="GS276" s="105"/>
      <c r="GT276" s="105"/>
      <c r="GU276" s="105"/>
      <c r="GV276" s="105"/>
      <c r="GW276" s="105"/>
      <c r="GX276" s="105"/>
      <c r="GY276" s="105"/>
      <c r="GZ276" s="105"/>
      <c r="HA276" s="105"/>
      <c r="HB276" s="105"/>
      <c r="HC276" s="105"/>
      <c r="HD276" s="105"/>
      <c r="HE276" s="105"/>
      <c r="HF276" s="105"/>
      <c r="HG276" s="105"/>
      <c r="HH276" s="105"/>
      <c r="HI276" s="105"/>
      <c r="HJ276" s="105"/>
      <c r="HK276" s="105"/>
      <c r="HL276" s="105"/>
      <c r="HM276" s="105"/>
      <c r="HN276" s="105"/>
      <c r="HO276" s="105"/>
      <c r="HP276" s="105"/>
      <c r="HQ276" s="105"/>
      <c r="HR276" s="105"/>
      <c r="HS276" s="105"/>
      <c r="HT276" s="105"/>
      <c r="HU276" s="105"/>
      <c r="HV276" s="105"/>
      <c r="HW276" s="105"/>
      <c r="HX276" s="105"/>
      <c r="HY276" s="105"/>
      <c r="HZ276" s="105"/>
      <c r="IA276" s="105"/>
      <c r="IB276" s="105"/>
      <c r="IC276" s="105"/>
      <c r="ID276" s="105"/>
      <c r="IE276" s="105"/>
      <c r="IF276" s="105"/>
      <c r="IG276" s="105"/>
      <c r="IH276" s="105"/>
      <c r="II276" s="105"/>
      <c r="IJ276" s="105"/>
      <c r="IK276" s="105"/>
      <c r="IL276" s="105"/>
      <c r="IM276" s="105"/>
      <c r="IN276" s="105"/>
      <c r="IO276" s="105"/>
      <c r="IP276" s="105"/>
      <c r="IQ276" s="105"/>
      <c r="IR276" s="105"/>
      <c r="IS276" s="105"/>
      <c r="IT276" s="105"/>
      <c r="IU276" s="105"/>
      <c r="IV276" s="105"/>
    </row>
    <row r="277" spans="1:256" ht="15.5" x14ac:dyDescent="0.25">
      <c r="A277" s="306"/>
      <c r="B277" s="307"/>
      <c r="C277" s="308"/>
      <c r="D277" s="309"/>
      <c r="E277" s="303"/>
      <c r="F277" s="110"/>
      <c r="G277" s="303"/>
      <c r="H277" s="310"/>
      <c r="I277" s="303"/>
      <c r="J277" s="311"/>
      <c r="K277" s="306"/>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c r="BI277" s="105"/>
      <c r="BJ277" s="105"/>
      <c r="BK277" s="105"/>
      <c r="BL277" s="105"/>
      <c r="BM277" s="105"/>
      <c r="BN277" s="105"/>
      <c r="BO277" s="105"/>
      <c r="BP277" s="105"/>
      <c r="BQ277" s="105"/>
      <c r="BR277" s="105"/>
      <c r="BS277" s="105"/>
      <c r="BT277" s="105"/>
      <c r="BU277" s="105"/>
      <c r="BV277" s="105"/>
      <c r="BW277" s="105"/>
      <c r="BX277" s="105"/>
      <c r="BY277" s="105"/>
      <c r="BZ277" s="105"/>
      <c r="CA277" s="105"/>
      <c r="CB277" s="105"/>
      <c r="CC277" s="105"/>
      <c r="CD277" s="105"/>
      <c r="CE277" s="105"/>
      <c r="CF277" s="105"/>
      <c r="CG277" s="105"/>
      <c r="CH277" s="105"/>
      <c r="CI277" s="105"/>
      <c r="CJ277" s="105"/>
      <c r="CK277" s="105"/>
      <c r="CL277" s="105"/>
      <c r="CM277" s="105"/>
      <c r="CN277" s="105"/>
      <c r="CO277" s="105"/>
      <c r="CP277" s="105"/>
      <c r="CQ277" s="105"/>
      <c r="CR277" s="105"/>
      <c r="CS277" s="105"/>
      <c r="CT277" s="105"/>
      <c r="CU277" s="105"/>
      <c r="CV277" s="105"/>
      <c r="CW277" s="105"/>
      <c r="CX277" s="105"/>
      <c r="CY277" s="105"/>
      <c r="CZ277" s="105"/>
      <c r="DA277" s="105"/>
      <c r="DB277" s="105"/>
      <c r="DC277" s="105"/>
      <c r="DD277" s="105"/>
      <c r="DE277" s="105"/>
      <c r="DF277" s="105"/>
      <c r="DG277" s="105"/>
      <c r="DH277" s="105"/>
      <c r="DI277" s="105"/>
      <c r="DJ277" s="105"/>
      <c r="DK277" s="105"/>
      <c r="DL277" s="105"/>
      <c r="DM277" s="105"/>
      <c r="DN277" s="105"/>
      <c r="DO277" s="105"/>
      <c r="DP277" s="105"/>
      <c r="DQ277" s="105"/>
      <c r="DR277" s="105"/>
      <c r="DS277" s="105"/>
      <c r="DT277" s="105"/>
      <c r="DU277" s="105"/>
      <c r="DV277" s="105"/>
      <c r="DW277" s="105"/>
      <c r="DX277" s="105"/>
      <c r="DY277" s="105"/>
      <c r="DZ277" s="105"/>
      <c r="EA277" s="105"/>
      <c r="EB277" s="105"/>
      <c r="EC277" s="105"/>
      <c r="ED277" s="105"/>
      <c r="EE277" s="105"/>
      <c r="EF277" s="105"/>
      <c r="EG277" s="105"/>
      <c r="EH277" s="105"/>
      <c r="EI277" s="105"/>
      <c r="EJ277" s="105"/>
      <c r="EK277" s="105"/>
      <c r="EL277" s="105"/>
      <c r="EM277" s="105"/>
      <c r="EN277" s="105"/>
      <c r="EO277" s="105"/>
      <c r="EP277" s="105"/>
      <c r="EQ277" s="105"/>
      <c r="ER277" s="105"/>
      <c r="ES277" s="105"/>
      <c r="ET277" s="105"/>
      <c r="EU277" s="105"/>
      <c r="EV277" s="105"/>
      <c r="EW277" s="105"/>
      <c r="EX277" s="105"/>
      <c r="EY277" s="105"/>
      <c r="EZ277" s="105"/>
      <c r="FA277" s="105"/>
      <c r="FB277" s="105"/>
      <c r="FC277" s="105"/>
      <c r="FD277" s="105"/>
      <c r="FE277" s="105"/>
      <c r="FF277" s="105"/>
      <c r="FG277" s="105"/>
      <c r="FH277" s="105"/>
      <c r="FI277" s="105"/>
      <c r="FJ277" s="105"/>
      <c r="FK277" s="105"/>
      <c r="FL277" s="105"/>
      <c r="FM277" s="105"/>
      <c r="FN277" s="105"/>
      <c r="FO277" s="105"/>
      <c r="FP277" s="105"/>
      <c r="FQ277" s="105"/>
      <c r="FR277" s="105"/>
      <c r="FS277" s="105"/>
      <c r="FT277" s="105"/>
      <c r="FU277" s="105"/>
      <c r="FV277" s="105"/>
      <c r="FW277" s="105"/>
      <c r="FX277" s="105"/>
      <c r="FY277" s="105"/>
      <c r="FZ277" s="105"/>
      <c r="GA277" s="105"/>
      <c r="GB277" s="105"/>
      <c r="GC277" s="105"/>
      <c r="GD277" s="105"/>
      <c r="GE277" s="105"/>
      <c r="GF277" s="105"/>
      <c r="GG277" s="105"/>
      <c r="GH277" s="105"/>
      <c r="GI277" s="105"/>
      <c r="GJ277" s="105"/>
      <c r="GK277" s="105"/>
      <c r="GL277" s="105"/>
      <c r="GM277" s="105"/>
      <c r="GN277" s="105"/>
      <c r="GO277" s="105"/>
      <c r="GP277" s="105"/>
      <c r="GQ277" s="105"/>
      <c r="GR277" s="105"/>
      <c r="GS277" s="105"/>
      <c r="GT277" s="105"/>
      <c r="GU277" s="105"/>
      <c r="GV277" s="105"/>
      <c r="GW277" s="105"/>
      <c r="GX277" s="105"/>
      <c r="GY277" s="105"/>
      <c r="GZ277" s="105"/>
      <c r="HA277" s="105"/>
      <c r="HB277" s="105"/>
      <c r="HC277" s="105"/>
      <c r="HD277" s="105"/>
      <c r="HE277" s="105"/>
      <c r="HF277" s="105"/>
      <c r="HG277" s="105"/>
      <c r="HH277" s="105"/>
      <c r="HI277" s="105"/>
      <c r="HJ277" s="105"/>
      <c r="HK277" s="105"/>
      <c r="HL277" s="105"/>
      <c r="HM277" s="105"/>
      <c r="HN277" s="105"/>
      <c r="HO277" s="105"/>
      <c r="HP277" s="105"/>
      <c r="HQ277" s="105"/>
      <c r="HR277" s="105"/>
      <c r="HS277" s="105"/>
      <c r="HT277" s="105"/>
      <c r="HU277" s="105"/>
      <c r="HV277" s="105"/>
      <c r="HW277" s="105"/>
      <c r="HX277" s="105"/>
      <c r="HY277" s="105"/>
      <c r="HZ277" s="105"/>
      <c r="IA277" s="105"/>
      <c r="IB277" s="105"/>
      <c r="IC277" s="105"/>
      <c r="ID277" s="105"/>
      <c r="IE277" s="105"/>
      <c r="IF277" s="105"/>
      <c r="IG277" s="105"/>
      <c r="IH277" s="105"/>
      <c r="II277" s="105"/>
      <c r="IJ277" s="105"/>
      <c r="IK277" s="105"/>
      <c r="IL277" s="105"/>
      <c r="IM277" s="105"/>
      <c r="IN277" s="105"/>
      <c r="IO277" s="105"/>
      <c r="IP277" s="105"/>
      <c r="IQ277" s="105"/>
      <c r="IR277" s="105"/>
      <c r="IS277" s="105"/>
      <c r="IT277" s="105"/>
      <c r="IU277" s="105"/>
      <c r="IV277" s="105"/>
    </row>
    <row r="278" spans="1:256" ht="15.5" x14ac:dyDescent="0.25">
      <c r="A278" s="306"/>
      <c r="B278" s="307"/>
      <c r="C278" s="308"/>
      <c r="D278" s="309"/>
      <c r="E278" s="303"/>
      <c r="F278" s="110"/>
      <c r="G278" s="303"/>
      <c r="H278" s="310"/>
      <c r="I278" s="303"/>
      <c r="J278" s="311"/>
      <c r="K278" s="306"/>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c r="BI278" s="105"/>
      <c r="BJ278" s="105"/>
      <c r="BK278" s="105"/>
      <c r="BL278" s="105"/>
      <c r="BM278" s="105"/>
      <c r="BN278" s="105"/>
      <c r="BO278" s="105"/>
      <c r="BP278" s="105"/>
      <c r="BQ278" s="105"/>
      <c r="BR278" s="105"/>
      <c r="BS278" s="105"/>
      <c r="BT278" s="105"/>
      <c r="BU278" s="105"/>
      <c r="BV278" s="105"/>
      <c r="BW278" s="105"/>
      <c r="BX278" s="105"/>
      <c r="BY278" s="105"/>
      <c r="BZ278" s="105"/>
      <c r="CA278" s="105"/>
      <c r="CB278" s="105"/>
      <c r="CC278" s="105"/>
      <c r="CD278" s="105"/>
      <c r="CE278" s="105"/>
      <c r="CF278" s="105"/>
      <c r="CG278" s="105"/>
      <c r="CH278" s="105"/>
      <c r="CI278" s="105"/>
      <c r="CJ278" s="105"/>
      <c r="CK278" s="105"/>
      <c r="CL278" s="105"/>
      <c r="CM278" s="105"/>
      <c r="CN278" s="105"/>
      <c r="CO278" s="105"/>
      <c r="CP278" s="105"/>
      <c r="CQ278" s="105"/>
      <c r="CR278" s="105"/>
      <c r="CS278" s="105"/>
      <c r="CT278" s="105"/>
      <c r="CU278" s="105"/>
      <c r="CV278" s="105"/>
      <c r="CW278" s="105"/>
      <c r="CX278" s="105"/>
      <c r="CY278" s="105"/>
      <c r="CZ278" s="105"/>
      <c r="DA278" s="105"/>
      <c r="DB278" s="105"/>
      <c r="DC278" s="105"/>
      <c r="DD278" s="105"/>
      <c r="DE278" s="105"/>
      <c r="DF278" s="105"/>
      <c r="DG278" s="105"/>
      <c r="DH278" s="105"/>
      <c r="DI278" s="105"/>
      <c r="DJ278" s="105"/>
      <c r="DK278" s="105"/>
      <c r="DL278" s="105"/>
      <c r="DM278" s="105"/>
      <c r="DN278" s="105"/>
      <c r="DO278" s="105"/>
      <c r="DP278" s="105"/>
      <c r="DQ278" s="105"/>
      <c r="DR278" s="105"/>
      <c r="DS278" s="105"/>
      <c r="DT278" s="105"/>
      <c r="DU278" s="105"/>
      <c r="DV278" s="105"/>
      <c r="DW278" s="105"/>
      <c r="DX278" s="105"/>
      <c r="DY278" s="105"/>
      <c r="DZ278" s="105"/>
      <c r="EA278" s="105"/>
      <c r="EB278" s="105"/>
      <c r="EC278" s="105"/>
      <c r="ED278" s="105"/>
      <c r="EE278" s="105"/>
      <c r="EF278" s="105"/>
      <c r="EG278" s="105"/>
      <c r="EH278" s="105"/>
      <c r="EI278" s="105"/>
      <c r="EJ278" s="105"/>
      <c r="EK278" s="105"/>
      <c r="EL278" s="105"/>
      <c r="EM278" s="105"/>
      <c r="EN278" s="105"/>
      <c r="EO278" s="105"/>
      <c r="EP278" s="105"/>
      <c r="EQ278" s="105"/>
      <c r="ER278" s="105"/>
      <c r="ES278" s="105"/>
      <c r="ET278" s="105"/>
      <c r="EU278" s="105"/>
      <c r="EV278" s="105"/>
      <c r="EW278" s="105"/>
      <c r="EX278" s="105"/>
      <c r="EY278" s="105"/>
      <c r="EZ278" s="105"/>
      <c r="FA278" s="105"/>
      <c r="FB278" s="105"/>
      <c r="FC278" s="105"/>
      <c r="FD278" s="105"/>
      <c r="FE278" s="105"/>
      <c r="FF278" s="105"/>
      <c r="FG278" s="105"/>
      <c r="FH278" s="105"/>
      <c r="FI278" s="105"/>
      <c r="FJ278" s="105"/>
      <c r="FK278" s="105"/>
      <c r="FL278" s="105"/>
      <c r="FM278" s="105"/>
      <c r="FN278" s="105"/>
      <c r="FO278" s="105"/>
      <c r="FP278" s="105"/>
      <c r="FQ278" s="105"/>
      <c r="FR278" s="105"/>
      <c r="FS278" s="105"/>
      <c r="FT278" s="105"/>
      <c r="FU278" s="105"/>
      <c r="FV278" s="105"/>
      <c r="FW278" s="105"/>
      <c r="FX278" s="105"/>
      <c r="FY278" s="105"/>
      <c r="FZ278" s="105"/>
      <c r="GA278" s="105"/>
      <c r="GB278" s="105"/>
      <c r="GC278" s="105"/>
      <c r="GD278" s="105"/>
      <c r="GE278" s="105"/>
      <c r="GF278" s="105"/>
      <c r="GG278" s="105"/>
      <c r="GH278" s="105"/>
      <c r="GI278" s="105"/>
      <c r="GJ278" s="105"/>
      <c r="GK278" s="105"/>
      <c r="GL278" s="105"/>
      <c r="GM278" s="105"/>
      <c r="GN278" s="105"/>
      <c r="GO278" s="105"/>
      <c r="GP278" s="105"/>
      <c r="GQ278" s="105"/>
      <c r="GR278" s="105"/>
      <c r="GS278" s="105"/>
      <c r="GT278" s="105"/>
      <c r="GU278" s="105"/>
      <c r="GV278" s="105"/>
      <c r="GW278" s="105"/>
      <c r="GX278" s="105"/>
      <c r="GY278" s="105"/>
      <c r="GZ278" s="105"/>
      <c r="HA278" s="105"/>
      <c r="HB278" s="105"/>
      <c r="HC278" s="105"/>
      <c r="HD278" s="105"/>
      <c r="HE278" s="105"/>
      <c r="HF278" s="105"/>
      <c r="HG278" s="105"/>
      <c r="HH278" s="105"/>
      <c r="HI278" s="105"/>
      <c r="HJ278" s="105"/>
      <c r="HK278" s="105"/>
      <c r="HL278" s="105"/>
      <c r="HM278" s="105"/>
      <c r="HN278" s="105"/>
      <c r="HO278" s="105"/>
      <c r="HP278" s="105"/>
      <c r="HQ278" s="105"/>
      <c r="HR278" s="105"/>
      <c r="HS278" s="105"/>
      <c r="HT278" s="105"/>
      <c r="HU278" s="105"/>
      <c r="HV278" s="105"/>
      <c r="HW278" s="105"/>
      <c r="HX278" s="105"/>
      <c r="HY278" s="105"/>
      <c r="HZ278" s="105"/>
      <c r="IA278" s="105"/>
      <c r="IB278" s="105"/>
      <c r="IC278" s="105"/>
      <c r="ID278" s="105"/>
      <c r="IE278" s="105"/>
      <c r="IF278" s="105"/>
      <c r="IG278" s="105"/>
      <c r="IH278" s="105"/>
      <c r="II278" s="105"/>
      <c r="IJ278" s="105"/>
      <c r="IK278" s="105"/>
      <c r="IL278" s="105"/>
      <c r="IM278" s="105"/>
      <c r="IN278" s="105"/>
      <c r="IO278" s="105"/>
      <c r="IP278" s="105"/>
      <c r="IQ278" s="105"/>
      <c r="IR278" s="105"/>
      <c r="IS278" s="105"/>
      <c r="IT278" s="105"/>
      <c r="IU278" s="105"/>
      <c r="IV278" s="105"/>
    </row>
    <row r="279" spans="1:256" ht="15.5" x14ac:dyDescent="0.25">
      <c r="A279" s="306"/>
      <c r="B279" s="307"/>
      <c r="C279" s="308"/>
      <c r="D279" s="309"/>
      <c r="E279" s="303"/>
      <c r="F279" s="110"/>
      <c r="G279" s="303"/>
      <c r="H279" s="310"/>
      <c r="I279" s="303"/>
      <c r="J279" s="311"/>
      <c r="K279" s="306"/>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105"/>
      <c r="CA279" s="105"/>
      <c r="CB279" s="105"/>
      <c r="CC279" s="105"/>
      <c r="CD279" s="105"/>
      <c r="CE279" s="105"/>
      <c r="CF279" s="105"/>
      <c r="CG279" s="105"/>
      <c r="CH279" s="105"/>
      <c r="CI279" s="105"/>
      <c r="CJ279" s="105"/>
      <c r="CK279" s="105"/>
      <c r="CL279" s="105"/>
      <c r="CM279" s="105"/>
      <c r="CN279" s="105"/>
      <c r="CO279" s="105"/>
      <c r="CP279" s="105"/>
      <c r="CQ279" s="105"/>
      <c r="CR279" s="105"/>
      <c r="CS279" s="105"/>
      <c r="CT279" s="105"/>
      <c r="CU279" s="105"/>
      <c r="CV279" s="105"/>
      <c r="CW279" s="105"/>
      <c r="CX279" s="105"/>
      <c r="CY279" s="105"/>
      <c r="CZ279" s="105"/>
      <c r="DA279" s="105"/>
      <c r="DB279" s="105"/>
      <c r="DC279" s="105"/>
      <c r="DD279" s="105"/>
      <c r="DE279" s="105"/>
      <c r="DF279" s="105"/>
      <c r="DG279" s="105"/>
      <c r="DH279" s="105"/>
      <c r="DI279" s="105"/>
      <c r="DJ279" s="105"/>
      <c r="DK279" s="105"/>
      <c r="DL279" s="105"/>
      <c r="DM279" s="105"/>
      <c r="DN279" s="105"/>
      <c r="DO279" s="105"/>
      <c r="DP279" s="105"/>
      <c r="DQ279" s="105"/>
      <c r="DR279" s="105"/>
      <c r="DS279" s="105"/>
      <c r="DT279" s="105"/>
      <c r="DU279" s="105"/>
      <c r="DV279" s="105"/>
      <c r="DW279" s="105"/>
      <c r="DX279" s="105"/>
      <c r="DY279" s="105"/>
      <c r="DZ279" s="105"/>
      <c r="EA279" s="105"/>
      <c r="EB279" s="105"/>
      <c r="EC279" s="105"/>
      <c r="ED279" s="105"/>
      <c r="EE279" s="105"/>
      <c r="EF279" s="105"/>
      <c r="EG279" s="105"/>
      <c r="EH279" s="105"/>
      <c r="EI279" s="105"/>
      <c r="EJ279" s="105"/>
      <c r="EK279" s="105"/>
      <c r="EL279" s="105"/>
      <c r="EM279" s="105"/>
      <c r="EN279" s="105"/>
      <c r="EO279" s="105"/>
      <c r="EP279" s="105"/>
      <c r="EQ279" s="105"/>
      <c r="ER279" s="105"/>
      <c r="ES279" s="105"/>
      <c r="ET279" s="105"/>
      <c r="EU279" s="105"/>
      <c r="EV279" s="105"/>
      <c r="EW279" s="105"/>
      <c r="EX279" s="105"/>
      <c r="EY279" s="105"/>
      <c r="EZ279" s="105"/>
      <c r="FA279" s="105"/>
      <c r="FB279" s="105"/>
      <c r="FC279" s="105"/>
      <c r="FD279" s="105"/>
      <c r="FE279" s="105"/>
      <c r="FF279" s="105"/>
      <c r="FG279" s="105"/>
      <c r="FH279" s="105"/>
      <c r="FI279" s="105"/>
      <c r="FJ279" s="105"/>
      <c r="FK279" s="105"/>
      <c r="FL279" s="105"/>
      <c r="FM279" s="105"/>
      <c r="FN279" s="105"/>
      <c r="FO279" s="105"/>
      <c r="FP279" s="105"/>
      <c r="FQ279" s="105"/>
      <c r="FR279" s="105"/>
      <c r="FS279" s="105"/>
      <c r="FT279" s="105"/>
      <c r="FU279" s="105"/>
      <c r="FV279" s="105"/>
      <c r="FW279" s="105"/>
      <c r="FX279" s="105"/>
      <c r="FY279" s="105"/>
      <c r="FZ279" s="105"/>
      <c r="GA279" s="105"/>
      <c r="GB279" s="105"/>
      <c r="GC279" s="105"/>
      <c r="GD279" s="105"/>
      <c r="GE279" s="105"/>
      <c r="GF279" s="105"/>
      <c r="GG279" s="105"/>
      <c r="GH279" s="105"/>
      <c r="GI279" s="105"/>
      <c r="GJ279" s="105"/>
      <c r="GK279" s="105"/>
      <c r="GL279" s="105"/>
      <c r="GM279" s="105"/>
      <c r="GN279" s="105"/>
      <c r="GO279" s="105"/>
      <c r="GP279" s="105"/>
      <c r="GQ279" s="105"/>
      <c r="GR279" s="105"/>
      <c r="GS279" s="105"/>
      <c r="GT279" s="105"/>
      <c r="GU279" s="105"/>
      <c r="GV279" s="105"/>
      <c r="GW279" s="105"/>
      <c r="GX279" s="105"/>
      <c r="GY279" s="105"/>
      <c r="GZ279" s="105"/>
      <c r="HA279" s="105"/>
      <c r="HB279" s="105"/>
      <c r="HC279" s="105"/>
      <c r="HD279" s="105"/>
      <c r="HE279" s="105"/>
      <c r="HF279" s="105"/>
      <c r="HG279" s="105"/>
      <c r="HH279" s="105"/>
      <c r="HI279" s="105"/>
      <c r="HJ279" s="105"/>
      <c r="HK279" s="105"/>
      <c r="HL279" s="105"/>
      <c r="HM279" s="105"/>
      <c r="HN279" s="105"/>
      <c r="HO279" s="105"/>
      <c r="HP279" s="105"/>
      <c r="HQ279" s="105"/>
      <c r="HR279" s="105"/>
      <c r="HS279" s="105"/>
      <c r="HT279" s="105"/>
      <c r="HU279" s="105"/>
      <c r="HV279" s="105"/>
      <c r="HW279" s="105"/>
      <c r="HX279" s="105"/>
      <c r="HY279" s="105"/>
      <c r="HZ279" s="105"/>
      <c r="IA279" s="105"/>
      <c r="IB279" s="105"/>
      <c r="IC279" s="105"/>
      <c r="ID279" s="105"/>
      <c r="IE279" s="105"/>
      <c r="IF279" s="105"/>
      <c r="IG279" s="105"/>
      <c r="IH279" s="105"/>
      <c r="II279" s="105"/>
      <c r="IJ279" s="105"/>
      <c r="IK279" s="105"/>
      <c r="IL279" s="105"/>
      <c r="IM279" s="105"/>
      <c r="IN279" s="105"/>
      <c r="IO279" s="105"/>
      <c r="IP279" s="105"/>
      <c r="IQ279" s="105"/>
      <c r="IR279" s="105"/>
      <c r="IS279" s="105"/>
      <c r="IT279" s="105"/>
      <c r="IU279" s="105"/>
      <c r="IV279" s="105"/>
    </row>
    <row r="280" spans="1:256" ht="15.5" x14ac:dyDescent="0.25">
      <c r="A280" s="306"/>
      <c r="B280" s="307"/>
      <c r="C280" s="308"/>
      <c r="D280" s="309"/>
      <c r="E280" s="303"/>
      <c r="F280" s="110"/>
      <c r="G280" s="303"/>
      <c r="H280" s="310"/>
      <c r="I280" s="303"/>
      <c r="J280" s="311"/>
      <c r="K280" s="306"/>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5"/>
      <c r="CB280" s="105"/>
      <c r="CC280" s="105"/>
      <c r="CD280" s="105"/>
      <c r="CE280" s="105"/>
      <c r="CF280" s="105"/>
      <c r="CG280" s="105"/>
      <c r="CH280" s="105"/>
      <c r="CI280" s="105"/>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5"/>
      <c r="FF280" s="105"/>
      <c r="FG280" s="105"/>
      <c r="FH280" s="105"/>
      <c r="FI280" s="105"/>
      <c r="FJ280" s="105"/>
      <c r="FK280" s="105"/>
      <c r="FL280" s="105"/>
      <c r="FM280" s="105"/>
      <c r="FN280" s="105"/>
      <c r="FO280" s="105"/>
      <c r="FP280" s="105"/>
      <c r="FQ280" s="105"/>
      <c r="FR280" s="105"/>
      <c r="FS280" s="105"/>
      <c r="FT280" s="105"/>
      <c r="FU280" s="105"/>
      <c r="FV280" s="105"/>
      <c r="FW280" s="105"/>
      <c r="FX280" s="105"/>
      <c r="FY280" s="105"/>
      <c r="FZ280" s="105"/>
      <c r="GA280" s="105"/>
      <c r="GB280" s="105"/>
      <c r="GC280" s="105"/>
      <c r="GD280" s="105"/>
      <c r="GE280" s="105"/>
      <c r="GF280" s="105"/>
      <c r="GG280" s="105"/>
      <c r="GH280" s="105"/>
      <c r="GI280" s="105"/>
      <c r="GJ280" s="105"/>
      <c r="GK280" s="105"/>
      <c r="GL280" s="105"/>
      <c r="GM280" s="105"/>
      <c r="GN280" s="105"/>
      <c r="GO280" s="105"/>
      <c r="GP280" s="105"/>
      <c r="GQ280" s="105"/>
      <c r="GR280" s="105"/>
      <c r="GS280" s="105"/>
      <c r="GT280" s="105"/>
      <c r="GU280" s="105"/>
      <c r="GV280" s="105"/>
      <c r="GW280" s="105"/>
      <c r="GX280" s="105"/>
      <c r="GY280" s="105"/>
      <c r="GZ280" s="105"/>
      <c r="HA280" s="105"/>
      <c r="HB280" s="105"/>
      <c r="HC280" s="105"/>
      <c r="HD280" s="105"/>
      <c r="HE280" s="105"/>
      <c r="HF280" s="105"/>
      <c r="HG280" s="105"/>
      <c r="HH280" s="105"/>
      <c r="HI280" s="105"/>
      <c r="HJ280" s="105"/>
      <c r="HK280" s="105"/>
      <c r="HL280" s="105"/>
      <c r="HM280" s="105"/>
      <c r="HN280" s="105"/>
      <c r="HO280" s="105"/>
      <c r="HP280" s="105"/>
      <c r="HQ280" s="105"/>
      <c r="HR280" s="105"/>
      <c r="HS280" s="105"/>
      <c r="HT280" s="105"/>
      <c r="HU280" s="105"/>
      <c r="HV280" s="105"/>
      <c r="HW280" s="105"/>
      <c r="HX280" s="105"/>
      <c r="HY280" s="105"/>
      <c r="HZ280" s="105"/>
      <c r="IA280" s="105"/>
      <c r="IB280" s="105"/>
      <c r="IC280" s="105"/>
      <c r="ID280" s="105"/>
      <c r="IE280" s="105"/>
      <c r="IF280" s="105"/>
      <c r="IG280" s="105"/>
      <c r="IH280" s="105"/>
      <c r="II280" s="105"/>
      <c r="IJ280" s="105"/>
      <c r="IK280" s="105"/>
      <c r="IL280" s="105"/>
      <c r="IM280" s="105"/>
      <c r="IN280" s="105"/>
      <c r="IO280" s="105"/>
      <c r="IP280" s="105"/>
      <c r="IQ280" s="105"/>
      <c r="IR280" s="105"/>
      <c r="IS280" s="105"/>
      <c r="IT280" s="105"/>
      <c r="IU280" s="105"/>
      <c r="IV280" s="105"/>
    </row>
    <row r="281" spans="1:256" ht="15.5" x14ac:dyDescent="0.25">
      <c r="A281" s="306"/>
      <c r="B281" s="307"/>
      <c r="C281" s="308"/>
      <c r="D281" s="309"/>
      <c r="E281" s="303"/>
      <c r="F281" s="110"/>
      <c r="G281" s="303"/>
      <c r="H281" s="310"/>
      <c r="I281" s="303"/>
      <c r="J281" s="311"/>
      <c r="K281" s="306"/>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105"/>
      <c r="CA281" s="105"/>
      <c r="CB281" s="105"/>
      <c r="CC281" s="105"/>
      <c r="CD281" s="105"/>
      <c r="CE281" s="105"/>
      <c r="CF281" s="105"/>
      <c r="CG281" s="105"/>
      <c r="CH281" s="105"/>
      <c r="CI281" s="105"/>
      <c r="CJ281" s="105"/>
      <c r="CK281" s="105"/>
      <c r="CL281" s="105"/>
      <c r="CM281" s="105"/>
      <c r="CN281" s="105"/>
      <c r="CO281" s="105"/>
      <c r="CP281" s="105"/>
      <c r="CQ281" s="105"/>
      <c r="CR281" s="105"/>
      <c r="CS281" s="105"/>
      <c r="CT281" s="105"/>
      <c r="CU281" s="105"/>
      <c r="CV281" s="105"/>
      <c r="CW281" s="105"/>
      <c r="CX281" s="105"/>
      <c r="CY281" s="105"/>
      <c r="CZ281" s="105"/>
      <c r="DA281" s="105"/>
      <c r="DB281" s="105"/>
      <c r="DC281" s="105"/>
      <c r="DD281" s="105"/>
      <c r="DE281" s="105"/>
      <c r="DF281" s="105"/>
      <c r="DG281" s="105"/>
      <c r="DH281" s="105"/>
      <c r="DI281" s="105"/>
      <c r="DJ281" s="105"/>
      <c r="DK281" s="105"/>
      <c r="DL281" s="105"/>
      <c r="DM281" s="105"/>
      <c r="DN281" s="105"/>
      <c r="DO281" s="105"/>
      <c r="DP281" s="105"/>
      <c r="DQ281" s="105"/>
      <c r="DR281" s="105"/>
      <c r="DS281" s="105"/>
      <c r="DT281" s="105"/>
      <c r="DU281" s="105"/>
      <c r="DV281" s="105"/>
      <c r="DW281" s="105"/>
      <c r="DX281" s="105"/>
      <c r="DY281" s="105"/>
      <c r="DZ281" s="105"/>
      <c r="EA281" s="105"/>
      <c r="EB281" s="105"/>
      <c r="EC281" s="105"/>
      <c r="ED281" s="105"/>
      <c r="EE281" s="105"/>
      <c r="EF281" s="105"/>
      <c r="EG281" s="105"/>
      <c r="EH281" s="105"/>
      <c r="EI281" s="105"/>
      <c r="EJ281" s="105"/>
      <c r="EK281" s="105"/>
      <c r="EL281" s="105"/>
      <c r="EM281" s="105"/>
      <c r="EN281" s="105"/>
      <c r="EO281" s="105"/>
      <c r="EP281" s="105"/>
      <c r="EQ281" s="105"/>
      <c r="ER281" s="105"/>
      <c r="ES281" s="105"/>
      <c r="ET281" s="105"/>
      <c r="EU281" s="105"/>
      <c r="EV281" s="105"/>
      <c r="EW281" s="105"/>
      <c r="EX281" s="105"/>
      <c r="EY281" s="105"/>
      <c r="EZ281" s="105"/>
      <c r="FA281" s="105"/>
      <c r="FB281" s="105"/>
      <c r="FC281" s="105"/>
      <c r="FD281" s="105"/>
      <c r="FE281" s="105"/>
      <c r="FF281" s="105"/>
      <c r="FG281" s="105"/>
      <c r="FH281" s="105"/>
      <c r="FI281" s="105"/>
      <c r="FJ281" s="105"/>
      <c r="FK281" s="105"/>
      <c r="FL281" s="105"/>
      <c r="FM281" s="105"/>
      <c r="FN281" s="105"/>
      <c r="FO281" s="105"/>
      <c r="FP281" s="105"/>
      <c r="FQ281" s="105"/>
      <c r="FR281" s="105"/>
      <c r="FS281" s="105"/>
      <c r="FT281" s="105"/>
      <c r="FU281" s="105"/>
      <c r="FV281" s="105"/>
      <c r="FW281" s="105"/>
      <c r="FX281" s="105"/>
      <c r="FY281" s="105"/>
      <c r="FZ281" s="105"/>
      <c r="GA281" s="105"/>
      <c r="GB281" s="105"/>
      <c r="GC281" s="105"/>
      <c r="GD281" s="105"/>
      <c r="GE281" s="105"/>
      <c r="GF281" s="105"/>
      <c r="GG281" s="105"/>
      <c r="GH281" s="105"/>
      <c r="GI281" s="105"/>
      <c r="GJ281" s="105"/>
      <c r="GK281" s="105"/>
      <c r="GL281" s="105"/>
      <c r="GM281" s="105"/>
      <c r="GN281" s="105"/>
      <c r="GO281" s="105"/>
      <c r="GP281" s="105"/>
      <c r="GQ281" s="105"/>
      <c r="GR281" s="105"/>
      <c r="GS281" s="105"/>
      <c r="GT281" s="105"/>
      <c r="GU281" s="105"/>
      <c r="GV281" s="105"/>
      <c r="GW281" s="105"/>
      <c r="GX281" s="105"/>
      <c r="GY281" s="105"/>
      <c r="GZ281" s="105"/>
      <c r="HA281" s="105"/>
      <c r="HB281" s="105"/>
      <c r="HC281" s="105"/>
      <c r="HD281" s="105"/>
      <c r="HE281" s="105"/>
      <c r="HF281" s="105"/>
      <c r="HG281" s="105"/>
      <c r="HH281" s="105"/>
      <c r="HI281" s="105"/>
      <c r="HJ281" s="105"/>
      <c r="HK281" s="105"/>
      <c r="HL281" s="105"/>
      <c r="HM281" s="105"/>
      <c r="HN281" s="105"/>
      <c r="HO281" s="105"/>
      <c r="HP281" s="105"/>
      <c r="HQ281" s="105"/>
      <c r="HR281" s="105"/>
      <c r="HS281" s="105"/>
      <c r="HT281" s="105"/>
      <c r="HU281" s="105"/>
      <c r="HV281" s="105"/>
      <c r="HW281" s="105"/>
      <c r="HX281" s="105"/>
      <c r="HY281" s="105"/>
      <c r="HZ281" s="105"/>
      <c r="IA281" s="105"/>
      <c r="IB281" s="105"/>
      <c r="IC281" s="105"/>
      <c r="ID281" s="105"/>
      <c r="IE281" s="105"/>
      <c r="IF281" s="105"/>
      <c r="IG281" s="105"/>
      <c r="IH281" s="105"/>
      <c r="II281" s="105"/>
      <c r="IJ281" s="105"/>
      <c r="IK281" s="105"/>
      <c r="IL281" s="105"/>
      <c r="IM281" s="105"/>
      <c r="IN281" s="105"/>
      <c r="IO281" s="105"/>
      <c r="IP281" s="105"/>
      <c r="IQ281" s="105"/>
      <c r="IR281" s="105"/>
      <c r="IS281" s="105"/>
      <c r="IT281" s="105"/>
      <c r="IU281" s="105"/>
      <c r="IV281" s="105"/>
    </row>
    <row r="282" spans="1:256" ht="15.5" x14ac:dyDescent="0.25">
      <c r="A282" s="306"/>
      <c r="B282" s="307"/>
      <c r="C282" s="308"/>
      <c r="D282" s="309"/>
      <c r="E282" s="303"/>
      <c r="F282" s="110"/>
      <c r="G282" s="303"/>
      <c r="H282" s="310"/>
      <c r="I282" s="303"/>
      <c r="J282" s="311"/>
      <c r="K282" s="306"/>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105"/>
      <c r="AU282" s="105"/>
      <c r="AV282" s="105"/>
      <c r="AW282" s="105"/>
      <c r="AX282" s="105"/>
      <c r="AY282" s="105"/>
      <c r="AZ282" s="105"/>
      <c r="BA282" s="105"/>
      <c r="BB282" s="105"/>
      <c r="BC282" s="105"/>
      <c r="BD282" s="105"/>
      <c r="BE282" s="105"/>
      <c r="BF282" s="105"/>
      <c r="BG282" s="105"/>
      <c r="BH282" s="105"/>
      <c r="BI282" s="105"/>
      <c r="BJ282" s="105"/>
      <c r="BK282" s="105"/>
      <c r="BL282" s="105"/>
      <c r="BM282" s="105"/>
      <c r="BN282" s="105"/>
      <c r="BO282" s="105"/>
      <c r="BP282" s="105"/>
      <c r="BQ282" s="105"/>
      <c r="BR282" s="105"/>
      <c r="BS282" s="105"/>
      <c r="BT282" s="105"/>
      <c r="BU282" s="105"/>
      <c r="BV282" s="105"/>
      <c r="BW282" s="105"/>
      <c r="BX282" s="105"/>
      <c r="BY282" s="105"/>
      <c r="BZ282" s="105"/>
      <c r="CA282" s="105"/>
      <c r="CB282" s="105"/>
      <c r="CC282" s="105"/>
      <c r="CD282" s="105"/>
      <c r="CE282" s="105"/>
      <c r="CF282" s="105"/>
      <c r="CG282" s="105"/>
      <c r="CH282" s="105"/>
      <c r="CI282" s="105"/>
      <c r="CJ282" s="105"/>
      <c r="CK282" s="105"/>
      <c r="CL282" s="105"/>
      <c r="CM282" s="105"/>
      <c r="CN282" s="105"/>
      <c r="CO282" s="105"/>
      <c r="CP282" s="105"/>
      <c r="CQ282" s="105"/>
      <c r="CR282" s="105"/>
      <c r="CS282" s="105"/>
      <c r="CT282" s="105"/>
      <c r="CU282" s="105"/>
      <c r="CV282" s="105"/>
      <c r="CW282" s="105"/>
      <c r="CX282" s="105"/>
      <c r="CY282" s="105"/>
      <c r="CZ282" s="105"/>
      <c r="DA282" s="105"/>
      <c r="DB282" s="105"/>
      <c r="DC282" s="105"/>
      <c r="DD282" s="105"/>
      <c r="DE282" s="105"/>
      <c r="DF282" s="105"/>
      <c r="DG282" s="105"/>
      <c r="DH282" s="105"/>
      <c r="DI282" s="105"/>
      <c r="DJ282" s="105"/>
      <c r="DK282" s="105"/>
      <c r="DL282" s="105"/>
      <c r="DM282" s="105"/>
      <c r="DN282" s="105"/>
      <c r="DO282" s="105"/>
      <c r="DP282" s="105"/>
      <c r="DQ282" s="105"/>
      <c r="DR282" s="105"/>
      <c r="DS282" s="105"/>
      <c r="DT282" s="105"/>
      <c r="DU282" s="105"/>
      <c r="DV282" s="105"/>
      <c r="DW282" s="105"/>
      <c r="DX282" s="105"/>
      <c r="DY282" s="105"/>
      <c r="DZ282" s="105"/>
      <c r="EA282" s="105"/>
      <c r="EB282" s="105"/>
      <c r="EC282" s="105"/>
      <c r="ED282" s="105"/>
      <c r="EE282" s="105"/>
      <c r="EF282" s="105"/>
      <c r="EG282" s="105"/>
      <c r="EH282" s="105"/>
      <c r="EI282" s="105"/>
      <c r="EJ282" s="105"/>
      <c r="EK282" s="105"/>
      <c r="EL282" s="105"/>
      <c r="EM282" s="105"/>
      <c r="EN282" s="105"/>
      <c r="EO282" s="105"/>
      <c r="EP282" s="105"/>
      <c r="EQ282" s="105"/>
      <c r="ER282" s="105"/>
      <c r="ES282" s="105"/>
      <c r="ET282" s="105"/>
      <c r="EU282" s="105"/>
      <c r="EV282" s="105"/>
      <c r="EW282" s="105"/>
      <c r="EX282" s="105"/>
      <c r="EY282" s="105"/>
      <c r="EZ282" s="105"/>
      <c r="FA282" s="105"/>
      <c r="FB282" s="105"/>
      <c r="FC282" s="105"/>
      <c r="FD282" s="105"/>
      <c r="FE282" s="105"/>
      <c r="FF282" s="105"/>
      <c r="FG282" s="105"/>
      <c r="FH282" s="105"/>
      <c r="FI282" s="105"/>
      <c r="FJ282" s="105"/>
      <c r="FK282" s="105"/>
      <c r="FL282" s="105"/>
      <c r="FM282" s="105"/>
      <c r="FN282" s="105"/>
      <c r="FO282" s="105"/>
      <c r="FP282" s="105"/>
      <c r="FQ282" s="105"/>
      <c r="FR282" s="105"/>
      <c r="FS282" s="105"/>
      <c r="FT282" s="105"/>
      <c r="FU282" s="105"/>
      <c r="FV282" s="105"/>
      <c r="FW282" s="105"/>
      <c r="FX282" s="105"/>
      <c r="FY282" s="105"/>
      <c r="FZ282" s="105"/>
      <c r="GA282" s="105"/>
      <c r="GB282" s="105"/>
      <c r="GC282" s="105"/>
      <c r="GD282" s="105"/>
      <c r="GE282" s="105"/>
      <c r="GF282" s="105"/>
      <c r="GG282" s="105"/>
      <c r="GH282" s="105"/>
      <c r="GI282" s="105"/>
      <c r="GJ282" s="105"/>
      <c r="GK282" s="105"/>
      <c r="GL282" s="105"/>
      <c r="GM282" s="105"/>
      <c r="GN282" s="105"/>
      <c r="GO282" s="105"/>
      <c r="GP282" s="105"/>
      <c r="GQ282" s="105"/>
      <c r="GR282" s="105"/>
      <c r="GS282" s="105"/>
      <c r="GT282" s="105"/>
      <c r="GU282" s="105"/>
      <c r="GV282" s="105"/>
      <c r="GW282" s="105"/>
      <c r="GX282" s="105"/>
      <c r="GY282" s="105"/>
      <c r="GZ282" s="105"/>
      <c r="HA282" s="105"/>
      <c r="HB282" s="105"/>
      <c r="HC282" s="105"/>
      <c r="HD282" s="105"/>
      <c r="HE282" s="105"/>
      <c r="HF282" s="105"/>
      <c r="HG282" s="105"/>
      <c r="HH282" s="105"/>
      <c r="HI282" s="105"/>
      <c r="HJ282" s="105"/>
      <c r="HK282" s="105"/>
      <c r="HL282" s="105"/>
      <c r="HM282" s="105"/>
      <c r="HN282" s="105"/>
      <c r="HO282" s="105"/>
      <c r="HP282" s="105"/>
      <c r="HQ282" s="105"/>
      <c r="HR282" s="105"/>
      <c r="HS282" s="105"/>
      <c r="HT282" s="105"/>
      <c r="HU282" s="105"/>
      <c r="HV282" s="105"/>
      <c r="HW282" s="105"/>
      <c r="HX282" s="105"/>
      <c r="HY282" s="105"/>
      <c r="HZ282" s="105"/>
      <c r="IA282" s="105"/>
      <c r="IB282" s="105"/>
      <c r="IC282" s="105"/>
      <c r="ID282" s="105"/>
      <c r="IE282" s="105"/>
      <c r="IF282" s="105"/>
      <c r="IG282" s="105"/>
      <c r="IH282" s="105"/>
      <c r="II282" s="105"/>
      <c r="IJ282" s="105"/>
      <c r="IK282" s="105"/>
      <c r="IL282" s="105"/>
      <c r="IM282" s="105"/>
      <c r="IN282" s="105"/>
      <c r="IO282" s="105"/>
      <c r="IP282" s="105"/>
      <c r="IQ282" s="105"/>
      <c r="IR282" s="105"/>
      <c r="IS282" s="105"/>
      <c r="IT282" s="105"/>
      <c r="IU282" s="105"/>
      <c r="IV282" s="105"/>
    </row>
    <row r="283" spans="1:256" ht="15.5" x14ac:dyDescent="0.25">
      <c r="A283" s="306"/>
      <c r="B283" s="307"/>
      <c r="C283" s="308"/>
      <c r="D283" s="309"/>
      <c r="E283" s="303"/>
      <c r="F283" s="110"/>
      <c r="G283" s="303"/>
      <c r="H283" s="310"/>
      <c r="I283" s="303"/>
      <c r="J283" s="311"/>
      <c r="K283" s="306"/>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105"/>
      <c r="AU283" s="105"/>
      <c r="AV283" s="105"/>
      <c r="AW283" s="105"/>
      <c r="AX283" s="105"/>
      <c r="AY283" s="105"/>
      <c r="AZ283" s="105"/>
      <c r="BA283" s="105"/>
      <c r="BB283" s="105"/>
      <c r="BC283" s="105"/>
      <c r="BD283" s="105"/>
      <c r="BE283" s="105"/>
      <c r="BF283" s="105"/>
      <c r="BG283" s="105"/>
      <c r="BH283" s="105"/>
      <c r="BI283" s="105"/>
      <c r="BJ283" s="105"/>
      <c r="BK283" s="105"/>
      <c r="BL283" s="105"/>
      <c r="BM283" s="105"/>
      <c r="BN283" s="105"/>
      <c r="BO283" s="105"/>
      <c r="BP283" s="105"/>
      <c r="BQ283" s="105"/>
      <c r="BR283" s="105"/>
      <c r="BS283" s="105"/>
      <c r="BT283" s="105"/>
      <c r="BU283" s="105"/>
      <c r="BV283" s="105"/>
      <c r="BW283" s="105"/>
      <c r="BX283" s="105"/>
      <c r="BY283" s="105"/>
      <c r="BZ283" s="105"/>
      <c r="CA283" s="105"/>
      <c r="CB283" s="105"/>
      <c r="CC283" s="105"/>
      <c r="CD283" s="105"/>
      <c r="CE283" s="105"/>
      <c r="CF283" s="105"/>
      <c r="CG283" s="105"/>
      <c r="CH283" s="105"/>
      <c r="CI283" s="105"/>
      <c r="CJ283" s="105"/>
      <c r="CK283" s="105"/>
      <c r="CL283" s="105"/>
      <c r="CM283" s="105"/>
      <c r="CN283" s="105"/>
      <c r="CO283" s="105"/>
      <c r="CP283" s="105"/>
      <c r="CQ283" s="105"/>
      <c r="CR283" s="105"/>
      <c r="CS283" s="105"/>
      <c r="CT283" s="105"/>
      <c r="CU283" s="105"/>
      <c r="CV283" s="105"/>
      <c r="CW283" s="105"/>
      <c r="CX283" s="105"/>
      <c r="CY283" s="105"/>
      <c r="CZ283" s="105"/>
      <c r="DA283" s="105"/>
      <c r="DB283" s="105"/>
      <c r="DC283" s="105"/>
      <c r="DD283" s="105"/>
      <c r="DE283" s="105"/>
      <c r="DF283" s="105"/>
      <c r="DG283" s="105"/>
      <c r="DH283" s="105"/>
      <c r="DI283" s="105"/>
      <c r="DJ283" s="105"/>
      <c r="DK283" s="105"/>
      <c r="DL283" s="105"/>
      <c r="DM283" s="105"/>
      <c r="DN283" s="105"/>
      <c r="DO283" s="105"/>
      <c r="DP283" s="105"/>
      <c r="DQ283" s="105"/>
      <c r="DR283" s="105"/>
      <c r="DS283" s="105"/>
      <c r="DT283" s="105"/>
      <c r="DU283" s="105"/>
      <c r="DV283" s="105"/>
      <c r="DW283" s="105"/>
      <c r="DX283" s="105"/>
      <c r="DY283" s="105"/>
      <c r="DZ283" s="105"/>
      <c r="EA283" s="105"/>
      <c r="EB283" s="105"/>
      <c r="EC283" s="105"/>
      <c r="ED283" s="105"/>
      <c r="EE283" s="105"/>
      <c r="EF283" s="105"/>
      <c r="EG283" s="105"/>
      <c r="EH283" s="105"/>
      <c r="EI283" s="105"/>
      <c r="EJ283" s="105"/>
      <c r="EK283" s="105"/>
      <c r="EL283" s="105"/>
      <c r="EM283" s="105"/>
      <c r="EN283" s="105"/>
      <c r="EO283" s="105"/>
      <c r="EP283" s="105"/>
      <c r="EQ283" s="105"/>
      <c r="ER283" s="105"/>
      <c r="ES283" s="105"/>
      <c r="ET283" s="105"/>
      <c r="EU283" s="105"/>
      <c r="EV283" s="105"/>
      <c r="EW283" s="105"/>
      <c r="EX283" s="105"/>
      <c r="EY283" s="105"/>
      <c r="EZ283" s="105"/>
      <c r="FA283" s="105"/>
      <c r="FB283" s="105"/>
      <c r="FC283" s="105"/>
      <c r="FD283" s="105"/>
      <c r="FE283" s="105"/>
      <c r="FF283" s="105"/>
      <c r="FG283" s="105"/>
      <c r="FH283" s="105"/>
      <c r="FI283" s="105"/>
      <c r="FJ283" s="105"/>
      <c r="FK283" s="105"/>
      <c r="FL283" s="105"/>
      <c r="FM283" s="105"/>
      <c r="FN283" s="105"/>
      <c r="FO283" s="105"/>
      <c r="FP283" s="105"/>
      <c r="FQ283" s="105"/>
      <c r="FR283" s="105"/>
      <c r="FS283" s="105"/>
      <c r="FT283" s="105"/>
      <c r="FU283" s="105"/>
      <c r="FV283" s="105"/>
      <c r="FW283" s="105"/>
      <c r="FX283" s="105"/>
      <c r="FY283" s="105"/>
      <c r="FZ283" s="105"/>
      <c r="GA283" s="105"/>
      <c r="GB283" s="105"/>
      <c r="GC283" s="105"/>
      <c r="GD283" s="105"/>
      <c r="GE283" s="105"/>
      <c r="GF283" s="105"/>
      <c r="GG283" s="105"/>
      <c r="GH283" s="105"/>
      <c r="GI283" s="105"/>
      <c r="GJ283" s="105"/>
      <c r="GK283" s="105"/>
      <c r="GL283" s="105"/>
      <c r="GM283" s="105"/>
      <c r="GN283" s="105"/>
      <c r="GO283" s="105"/>
      <c r="GP283" s="105"/>
      <c r="GQ283" s="105"/>
      <c r="GR283" s="105"/>
      <c r="GS283" s="105"/>
      <c r="GT283" s="105"/>
      <c r="GU283" s="105"/>
      <c r="GV283" s="105"/>
      <c r="GW283" s="105"/>
      <c r="GX283" s="105"/>
      <c r="GY283" s="105"/>
      <c r="GZ283" s="105"/>
      <c r="HA283" s="105"/>
      <c r="HB283" s="105"/>
      <c r="HC283" s="105"/>
      <c r="HD283" s="105"/>
      <c r="HE283" s="105"/>
      <c r="HF283" s="105"/>
      <c r="HG283" s="105"/>
      <c r="HH283" s="105"/>
      <c r="HI283" s="105"/>
      <c r="HJ283" s="105"/>
      <c r="HK283" s="105"/>
      <c r="HL283" s="105"/>
      <c r="HM283" s="105"/>
      <c r="HN283" s="105"/>
      <c r="HO283" s="105"/>
      <c r="HP283" s="105"/>
      <c r="HQ283" s="105"/>
      <c r="HR283" s="105"/>
      <c r="HS283" s="105"/>
      <c r="HT283" s="105"/>
      <c r="HU283" s="105"/>
      <c r="HV283" s="105"/>
      <c r="HW283" s="105"/>
      <c r="HX283" s="105"/>
      <c r="HY283" s="105"/>
      <c r="HZ283" s="105"/>
      <c r="IA283" s="105"/>
      <c r="IB283" s="105"/>
      <c r="IC283" s="105"/>
      <c r="ID283" s="105"/>
      <c r="IE283" s="105"/>
      <c r="IF283" s="105"/>
      <c r="IG283" s="105"/>
      <c r="IH283" s="105"/>
      <c r="II283" s="105"/>
      <c r="IJ283" s="105"/>
      <c r="IK283" s="105"/>
      <c r="IL283" s="105"/>
      <c r="IM283" s="105"/>
      <c r="IN283" s="105"/>
      <c r="IO283" s="105"/>
      <c r="IP283" s="105"/>
      <c r="IQ283" s="105"/>
      <c r="IR283" s="105"/>
      <c r="IS283" s="105"/>
      <c r="IT283" s="105"/>
      <c r="IU283" s="105"/>
      <c r="IV283" s="105"/>
    </row>
    <row r="284" spans="1:256" ht="15.5" x14ac:dyDescent="0.25">
      <c r="A284" s="306"/>
      <c r="B284" s="307"/>
      <c r="C284" s="308"/>
      <c r="D284" s="309"/>
      <c r="E284" s="303"/>
      <c r="F284" s="110"/>
      <c r="G284" s="303"/>
      <c r="H284" s="310"/>
      <c r="I284" s="303"/>
      <c r="J284" s="311"/>
      <c r="K284" s="306"/>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105"/>
      <c r="AU284" s="105"/>
      <c r="AV284" s="105"/>
      <c r="AW284" s="105"/>
      <c r="AX284" s="105"/>
      <c r="AY284" s="105"/>
      <c r="AZ284" s="105"/>
      <c r="BA284" s="105"/>
      <c r="BB284" s="105"/>
      <c r="BC284" s="105"/>
      <c r="BD284" s="105"/>
      <c r="BE284" s="105"/>
      <c r="BF284" s="105"/>
      <c r="BG284" s="105"/>
      <c r="BH284" s="105"/>
      <c r="BI284" s="105"/>
      <c r="BJ284" s="105"/>
      <c r="BK284" s="105"/>
      <c r="BL284" s="105"/>
      <c r="BM284" s="105"/>
      <c r="BN284" s="105"/>
      <c r="BO284" s="105"/>
      <c r="BP284" s="105"/>
      <c r="BQ284" s="105"/>
      <c r="BR284" s="105"/>
      <c r="BS284" s="105"/>
      <c r="BT284" s="105"/>
      <c r="BU284" s="105"/>
      <c r="BV284" s="105"/>
      <c r="BW284" s="105"/>
      <c r="BX284" s="105"/>
      <c r="BY284" s="105"/>
      <c r="BZ284" s="105"/>
      <c r="CA284" s="105"/>
      <c r="CB284" s="105"/>
      <c r="CC284" s="105"/>
      <c r="CD284" s="105"/>
      <c r="CE284" s="105"/>
      <c r="CF284" s="105"/>
      <c r="CG284" s="105"/>
      <c r="CH284" s="105"/>
      <c r="CI284" s="105"/>
      <c r="CJ284" s="105"/>
      <c r="CK284" s="105"/>
      <c r="CL284" s="105"/>
      <c r="CM284" s="105"/>
      <c r="CN284" s="105"/>
      <c r="CO284" s="105"/>
      <c r="CP284" s="105"/>
      <c r="CQ284" s="105"/>
      <c r="CR284" s="105"/>
      <c r="CS284" s="105"/>
      <c r="CT284" s="105"/>
      <c r="CU284" s="105"/>
      <c r="CV284" s="105"/>
      <c r="CW284" s="105"/>
      <c r="CX284" s="105"/>
      <c r="CY284" s="105"/>
      <c r="CZ284" s="105"/>
      <c r="DA284" s="105"/>
      <c r="DB284" s="105"/>
      <c r="DC284" s="105"/>
      <c r="DD284" s="105"/>
      <c r="DE284" s="105"/>
      <c r="DF284" s="105"/>
      <c r="DG284" s="105"/>
      <c r="DH284" s="105"/>
      <c r="DI284" s="105"/>
      <c r="DJ284" s="105"/>
      <c r="DK284" s="105"/>
      <c r="DL284" s="105"/>
      <c r="DM284" s="105"/>
      <c r="DN284" s="105"/>
      <c r="DO284" s="105"/>
      <c r="DP284" s="105"/>
      <c r="DQ284" s="105"/>
      <c r="DR284" s="105"/>
      <c r="DS284" s="105"/>
      <c r="DT284" s="105"/>
      <c r="DU284" s="105"/>
      <c r="DV284" s="105"/>
      <c r="DW284" s="105"/>
      <c r="DX284" s="105"/>
      <c r="DY284" s="105"/>
      <c r="DZ284" s="105"/>
      <c r="EA284" s="105"/>
      <c r="EB284" s="105"/>
      <c r="EC284" s="105"/>
      <c r="ED284" s="105"/>
      <c r="EE284" s="105"/>
      <c r="EF284" s="105"/>
      <c r="EG284" s="105"/>
      <c r="EH284" s="105"/>
      <c r="EI284" s="105"/>
      <c r="EJ284" s="105"/>
      <c r="EK284" s="105"/>
      <c r="EL284" s="105"/>
      <c r="EM284" s="105"/>
      <c r="EN284" s="105"/>
      <c r="EO284" s="105"/>
      <c r="EP284" s="105"/>
      <c r="EQ284" s="105"/>
      <c r="ER284" s="105"/>
      <c r="ES284" s="105"/>
      <c r="ET284" s="105"/>
      <c r="EU284" s="105"/>
      <c r="EV284" s="105"/>
      <c r="EW284" s="105"/>
      <c r="EX284" s="105"/>
      <c r="EY284" s="105"/>
      <c r="EZ284" s="105"/>
      <c r="FA284" s="105"/>
      <c r="FB284" s="105"/>
      <c r="FC284" s="105"/>
      <c r="FD284" s="105"/>
      <c r="FE284" s="105"/>
      <c r="FF284" s="105"/>
      <c r="FG284" s="105"/>
      <c r="FH284" s="105"/>
      <c r="FI284" s="105"/>
      <c r="FJ284" s="105"/>
      <c r="FK284" s="105"/>
      <c r="FL284" s="105"/>
      <c r="FM284" s="105"/>
      <c r="FN284" s="105"/>
      <c r="FO284" s="105"/>
      <c r="FP284" s="105"/>
      <c r="FQ284" s="105"/>
      <c r="FR284" s="105"/>
      <c r="FS284" s="105"/>
      <c r="FT284" s="105"/>
      <c r="FU284" s="105"/>
      <c r="FV284" s="105"/>
      <c r="FW284" s="105"/>
      <c r="FX284" s="105"/>
      <c r="FY284" s="105"/>
      <c r="FZ284" s="105"/>
      <c r="GA284" s="105"/>
      <c r="GB284" s="105"/>
      <c r="GC284" s="105"/>
      <c r="GD284" s="105"/>
      <c r="GE284" s="105"/>
      <c r="GF284" s="105"/>
      <c r="GG284" s="105"/>
      <c r="GH284" s="105"/>
      <c r="GI284" s="105"/>
      <c r="GJ284" s="105"/>
      <c r="GK284" s="105"/>
      <c r="GL284" s="105"/>
      <c r="GM284" s="105"/>
      <c r="GN284" s="105"/>
      <c r="GO284" s="105"/>
      <c r="GP284" s="105"/>
      <c r="GQ284" s="105"/>
      <c r="GR284" s="105"/>
      <c r="GS284" s="105"/>
      <c r="GT284" s="105"/>
      <c r="GU284" s="105"/>
      <c r="GV284" s="105"/>
      <c r="GW284" s="105"/>
      <c r="GX284" s="105"/>
      <c r="GY284" s="105"/>
      <c r="GZ284" s="105"/>
      <c r="HA284" s="105"/>
      <c r="HB284" s="105"/>
      <c r="HC284" s="105"/>
      <c r="HD284" s="105"/>
      <c r="HE284" s="105"/>
      <c r="HF284" s="105"/>
      <c r="HG284" s="105"/>
      <c r="HH284" s="105"/>
      <c r="HI284" s="105"/>
      <c r="HJ284" s="105"/>
      <c r="HK284" s="105"/>
      <c r="HL284" s="105"/>
      <c r="HM284" s="105"/>
      <c r="HN284" s="105"/>
      <c r="HO284" s="105"/>
      <c r="HP284" s="105"/>
      <c r="HQ284" s="105"/>
      <c r="HR284" s="105"/>
      <c r="HS284" s="105"/>
      <c r="HT284" s="105"/>
      <c r="HU284" s="105"/>
      <c r="HV284" s="105"/>
      <c r="HW284" s="105"/>
      <c r="HX284" s="105"/>
      <c r="HY284" s="105"/>
      <c r="HZ284" s="105"/>
      <c r="IA284" s="105"/>
      <c r="IB284" s="105"/>
      <c r="IC284" s="105"/>
      <c r="ID284" s="105"/>
      <c r="IE284" s="105"/>
      <c r="IF284" s="105"/>
      <c r="IG284" s="105"/>
      <c r="IH284" s="105"/>
      <c r="II284" s="105"/>
      <c r="IJ284" s="105"/>
      <c r="IK284" s="105"/>
      <c r="IL284" s="105"/>
      <c r="IM284" s="105"/>
      <c r="IN284" s="105"/>
      <c r="IO284" s="105"/>
      <c r="IP284" s="105"/>
      <c r="IQ284" s="105"/>
      <c r="IR284" s="105"/>
      <c r="IS284" s="105"/>
      <c r="IT284" s="105"/>
      <c r="IU284" s="105"/>
      <c r="IV284" s="105"/>
    </row>
    <row r="285" spans="1:256" ht="15.5" x14ac:dyDescent="0.25">
      <c r="A285" s="306"/>
      <c r="B285" s="307"/>
      <c r="C285" s="308"/>
      <c r="D285" s="309"/>
      <c r="E285" s="303"/>
      <c r="F285" s="110"/>
      <c r="G285" s="303"/>
      <c r="H285" s="310"/>
      <c r="I285" s="303"/>
      <c r="J285" s="311"/>
      <c r="K285" s="306"/>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5"/>
      <c r="CB285" s="105"/>
      <c r="CC285" s="105"/>
      <c r="CD285" s="105"/>
      <c r="CE285" s="105"/>
      <c r="CF285" s="105"/>
      <c r="CG285" s="105"/>
      <c r="CH285" s="105"/>
      <c r="CI285" s="105"/>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5"/>
      <c r="FF285" s="105"/>
      <c r="FG285" s="105"/>
      <c r="FH285" s="105"/>
      <c r="FI285" s="105"/>
      <c r="FJ285" s="105"/>
      <c r="FK285" s="105"/>
      <c r="FL285" s="105"/>
      <c r="FM285" s="105"/>
      <c r="FN285" s="105"/>
      <c r="FO285" s="105"/>
      <c r="FP285" s="105"/>
      <c r="FQ285" s="105"/>
      <c r="FR285" s="105"/>
      <c r="FS285" s="105"/>
      <c r="FT285" s="105"/>
      <c r="FU285" s="105"/>
      <c r="FV285" s="105"/>
      <c r="FW285" s="105"/>
      <c r="FX285" s="105"/>
      <c r="FY285" s="105"/>
      <c r="FZ285" s="105"/>
      <c r="GA285" s="105"/>
      <c r="GB285" s="105"/>
      <c r="GC285" s="105"/>
      <c r="GD285" s="105"/>
      <c r="GE285" s="105"/>
      <c r="GF285" s="105"/>
      <c r="GG285" s="105"/>
      <c r="GH285" s="105"/>
      <c r="GI285" s="105"/>
      <c r="GJ285" s="105"/>
      <c r="GK285" s="105"/>
      <c r="GL285" s="105"/>
      <c r="GM285" s="105"/>
      <c r="GN285" s="105"/>
      <c r="GO285" s="105"/>
      <c r="GP285" s="105"/>
      <c r="GQ285" s="105"/>
      <c r="GR285" s="105"/>
      <c r="GS285" s="105"/>
      <c r="GT285" s="105"/>
      <c r="GU285" s="105"/>
      <c r="GV285" s="105"/>
      <c r="GW285" s="105"/>
      <c r="GX285" s="105"/>
      <c r="GY285" s="105"/>
      <c r="GZ285" s="105"/>
      <c r="HA285" s="105"/>
      <c r="HB285" s="105"/>
      <c r="HC285" s="105"/>
      <c r="HD285" s="105"/>
      <c r="HE285" s="105"/>
      <c r="HF285" s="105"/>
      <c r="HG285" s="105"/>
      <c r="HH285" s="105"/>
      <c r="HI285" s="105"/>
      <c r="HJ285" s="105"/>
      <c r="HK285" s="105"/>
      <c r="HL285" s="105"/>
      <c r="HM285" s="105"/>
      <c r="HN285" s="105"/>
      <c r="HO285" s="105"/>
      <c r="HP285" s="105"/>
      <c r="HQ285" s="105"/>
      <c r="HR285" s="105"/>
      <c r="HS285" s="105"/>
      <c r="HT285" s="105"/>
      <c r="HU285" s="105"/>
      <c r="HV285" s="105"/>
      <c r="HW285" s="105"/>
      <c r="HX285" s="105"/>
      <c r="HY285" s="105"/>
      <c r="HZ285" s="105"/>
      <c r="IA285" s="105"/>
      <c r="IB285" s="105"/>
      <c r="IC285" s="105"/>
      <c r="ID285" s="105"/>
      <c r="IE285" s="105"/>
      <c r="IF285" s="105"/>
      <c r="IG285" s="105"/>
      <c r="IH285" s="105"/>
      <c r="II285" s="105"/>
      <c r="IJ285" s="105"/>
      <c r="IK285" s="105"/>
      <c r="IL285" s="105"/>
      <c r="IM285" s="105"/>
      <c r="IN285" s="105"/>
      <c r="IO285" s="105"/>
      <c r="IP285" s="105"/>
      <c r="IQ285" s="105"/>
      <c r="IR285" s="105"/>
      <c r="IS285" s="105"/>
      <c r="IT285" s="105"/>
      <c r="IU285" s="105"/>
      <c r="IV285" s="105"/>
    </row>
    <row r="286" spans="1:256" ht="15.5" x14ac:dyDescent="0.25">
      <c r="A286" s="306"/>
      <c r="B286" s="307"/>
      <c r="C286" s="308"/>
      <c r="D286" s="309"/>
      <c r="E286" s="303"/>
      <c r="F286" s="110"/>
      <c r="G286" s="303"/>
      <c r="H286" s="310"/>
      <c r="I286" s="303"/>
      <c r="J286" s="311"/>
      <c r="K286" s="306"/>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105"/>
      <c r="AU286" s="105"/>
      <c r="AV286" s="105"/>
      <c r="AW286" s="105"/>
      <c r="AX286" s="105"/>
      <c r="AY286" s="105"/>
      <c r="AZ286" s="105"/>
      <c r="BA286" s="105"/>
      <c r="BB286" s="105"/>
      <c r="BC286" s="105"/>
      <c r="BD286" s="105"/>
      <c r="BE286" s="105"/>
      <c r="BF286" s="105"/>
      <c r="BG286" s="105"/>
      <c r="BH286" s="105"/>
      <c r="BI286" s="105"/>
      <c r="BJ286" s="105"/>
      <c r="BK286" s="105"/>
      <c r="BL286" s="105"/>
      <c r="BM286" s="105"/>
      <c r="BN286" s="105"/>
      <c r="BO286" s="105"/>
      <c r="BP286" s="105"/>
      <c r="BQ286" s="105"/>
      <c r="BR286" s="105"/>
      <c r="BS286" s="105"/>
      <c r="BT286" s="105"/>
      <c r="BU286" s="105"/>
      <c r="BV286" s="105"/>
      <c r="BW286" s="105"/>
      <c r="BX286" s="105"/>
      <c r="BY286" s="105"/>
      <c r="BZ286" s="105"/>
      <c r="CA286" s="105"/>
      <c r="CB286" s="105"/>
      <c r="CC286" s="105"/>
      <c r="CD286" s="105"/>
      <c r="CE286" s="105"/>
      <c r="CF286" s="105"/>
      <c r="CG286" s="105"/>
      <c r="CH286" s="105"/>
      <c r="CI286" s="105"/>
      <c r="CJ286" s="105"/>
      <c r="CK286" s="105"/>
      <c r="CL286" s="105"/>
      <c r="CM286" s="105"/>
      <c r="CN286" s="105"/>
      <c r="CO286" s="105"/>
      <c r="CP286" s="105"/>
      <c r="CQ286" s="105"/>
      <c r="CR286" s="105"/>
      <c r="CS286" s="105"/>
      <c r="CT286" s="105"/>
      <c r="CU286" s="105"/>
      <c r="CV286" s="105"/>
      <c r="CW286" s="105"/>
      <c r="CX286" s="105"/>
      <c r="CY286" s="105"/>
      <c r="CZ286" s="105"/>
      <c r="DA286" s="105"/>
      <c r="DB286" s="105"/>
      <c r="DC286" s="105"/>
      <c r="DD286" s="105"/>
      <c r="DE286" s="105"/>
      <c r="DF286" s="105"/>
      <c r="DG286" s="105"/>
      <c r="DH286" s="105"/>
      <c r="DI286" s="105"/>
      <c r="DJ286" s="105"/>
      <c r="DK286" s="105"/>
      <c r="DL286" s="105"/>
      <c r="DM286" s="105"/>
      <c r="DN286" s="105"/>
      <c r="DO286" s="105"/>
      <c r="DP286" s="105"/>
      <c r="DQ286" s="105"/>
      <c r="DR286" s="105"/>
      <c r="DS286" s="105"/>
      <c r="DT286" s="105"/>
      <c r="DU286" s="105"/>
      <c r="DV286" s="105"/>
      <c r="DW286" s="105"/>
      <c r="DX286" s="105"/>
      <c r="DY286" s="105"/>
      <c r="DZ286" s="105"/>
      <c r="EA286" s="105"/>
      <c r="EB286" s="105"/>
      <c r="EC286" s="105"/>
      <c r="ED286" s="105"/>
      <c r="EE286" s="105"/>
      <c r="EF286" s="105"/>
      <c r="EG286" s="105"/>
      <c r="EH286" s="105"/>
      <c r="EI286" s="105"/>
      <c r="EJ286" s="105"/>
      <c r="EK286" s="105"/>
      <c r="EL286" s="105"/>
      <c r="EM286" s="105"/>
      <c r="EN286" s="105"/>
      <c r="EO286" s="105"/>
      <c r="EP286" s="105"/>
      <c r="EQ286" s="105"/>
      <c r="ER286" s="105"/>
      <c r="ES286" s="105"/>
      <c r="ET286" s="105"/>
      <c r="EU286" s="105"/>
      <c r="EV286" s="105"/>
      <c r="EW286" s="105"/>
      <c r="EX286" s="105"/>
      <c r="EY286" s="105"/>
      <c r="EZ286" s="105"/>
      <c r="FA286" s="105"/>
      <c r="FB286" s="105"/>
      <c r="FC286" s="105"/>
      <c r="FD286" s="105"/>
      <c r="FE286" s="105"/>
      <c r="FF286" s="105"/>
      <c r="FG286" s="105"/>
      <c r="FH286" s="105"/>
      <c r="FI286" s="105"/>
      <c r="FJ286" s="105"/>
      <c r="FK286" s="105"/>
      <c r="FL286" s="105"/>
      <c r="FM286" s="105"/>
      <c r="FN286" s="105"/>
      <c r="FO286" s="105"/>
      <c r="FP286" s="105"/>
      <c r="FQ286" s="105"/>
      <c r="FR286" s="105"/>
      <c r="FS286" s="105"/>
      <c r="FT286" s="105"/>
      <c r="FU286" s="105"/>
      <c r="FV286" s="105"/>
      <c r="FW286" s="105"/>
      <c r="FX286" s="105"/>
      <c r="FY286" s="105"/>
      <c r="FZ286" s="105"/>
      <c r="GA286" s="105"/>
      <c r="GB286" s="105"/>
      <c r="GC286" s="105"/>
      <c r="GD286" s="105"/>
      <c r="GE286" s="105"/>
      <c r="GF286" s="105"/>
      <c r="GG286" s="105"/>
      <c r="GH286" s="105"/>
      <c r="GI286" s="105"/>
      <c r="GJ286" s="105"/>
      <c r="GK286" s="105"/>
      <c r="GL286" s="105"/>
      <c r="GM286" s="105"/>
      <c r="GN286" s="105"/>
      <c r="GO286" s="105"/>
      <c r="GP286" s="105"/>
      <c r="GQ286" s="105"/>
      <c r="GR286" s="105"/>
      <c r="GS286" s="105"/>
      <c r="GT286" s="105"/>
      <c r="GU286" s="105"/>
      <c r="GV286" s="105"/>
      <c r="GW286" s="105"/>
      <c r="GX286" s="105"/>
      <c r="GY286" s="105"/>
      <c r="GZ286" s="105"/>
      <c r="HA286" s="105"/>
      <c r="HB286" s="105"/>
      <c r="HC286" s="105"/>
      <c r="HD286" s="105"/>
      <c r="HE286" s="105"/>
      <c r="HF286" s="105"/>
      <c r="HG286" s="105"/>
      <c r="HH286" s="105"/>
      <c r="HI286" s="105"/>
      <c r="HJ286" s="105"/>
      <c r="HK286" s="105"/>
      <c r="HL286" s="105"/>
      <c r="HM286" s="105"/>
      <c r="HN286" s="105"/>
      <c r="HO286" s="105"/>
      <c r="HP286" s="105"/>
      <c r="HQ286" s="105"/>
      <c r="HR286" s="105"/>
      <c r="HS286" s="105"/>
      <c r="HT286" s="105"/>
      <c r="HU286" s="105"/>
      <c r="HV286" s="105"/>
      <c r="HW286" s="105"/>
      <c r="HX286" s="105"/>
      <c r="HY286" s="105"/>
      <c r="HZ286" s="105"/>
      <c r="IA286" s="105"/>
      <c r="IB286" s="105"/>
      <c r="IC286" s="105"/>
      <c r="ID286" s="105"/>
      <c r="IE286" s="105"/>
      <c r="IF286" s="105"/>
      <c r="IG286" s="105"/>
      <c r="IH286" s="105"/>
      <c r="II286" s="105"/>
      <c r="IJ286" s="105"/>
      <c r="IK286" s="105"/>
      <c r="IL286" s="105"/>
      <c r="IM286" s="105"/>
      <c r="IN286" s="105"/>
      <c r="IO286" s="105"/>
      <c r="IP286" s="105"/>
      <c r="IQ286" s="105"/>
      <c r="IR286" s="105"/>
      <c r="IS286" s="105"/>
      <c r="IT286" s="105"/>
      <c r="IU286" s="105"/>
      <c r="IV286" s="105"/>
    </row>
    <row r="287" spans="1:256" ht="15.5" x14ac:dyDescent="0.25">
      <c r="A287" s="306"/>
      <c r="B287" s="307"/>
      <c r="C287" s="308"/>
      <c r="D287" s="309"/>
      <c r="E287" s="303"/>
      <c r="F287" s="110"/>
      <c r="G287" s="303"/>
      <c r="H287" s="310"/>
      <c r="I287" s="303"/>
      <c r="J287" s="311"/>
      <c r="K287" s="306"/>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5"/>
      <c r="CB287" s="105"/>
      <c r="CC287" s="105"/>
      <c r="CD287" s="105"/>
      <c r="CE287" s="105"/>
      <c r="CF287" s="105"/>
      <c r="CG287" s="105"/>
      <c r="CH287" s="105"/>
      <c r="CI287" s="105"/>
      <c r="CJ287" s="105"/>
      <c r="CK287" s="105"/>
      <c r="CL287" s="105"/>
      <c r="CM287" s="105"/>
      <c r="CN287" s="105"/>
      <c r="CO287" s="105"/>
      <c r="CP287" s="105"/>
      <c r="CQ287" s="105"/>
      <c r="CR287" s="105"/>
      <c r="CS287" s="105"/>
      <c r="CT287" s="105"/>
      <c r="CU287" s="105"/>
      <c r="CV287" s="105"/>
      <c r="CW287" s="105"/>
      <c r="CX287" s="105"/>
      <c r="CY287" s="105"/>
      <c r="CZ287" s="105"/>
      <c r="DA287" s="105"/>
      <c r="DB287" s="105"/>
      <c r="DC287" s="105"/>
      <c r="DD287" s="105"/>
      <c r="DE287" s="105"/>
      <c r="DF287" s="105"/>
      <c r="DG287" s="105"/>
      <c r="DH287" s="105"/>
      <c r="DI287" s="105"/>
      <c r="DJ287" s="105"/>
      <c r="DK287" s="105"/>
      <c r="DL287" s="105"/>
      <c r="DM287" s="105"/>
      <c r="DN287" s="105"/>
      <c r="DO287" s="105"/>
      <c r="DP287" s="105"/>
      <c r="DQ287" s="105"/>
      <c r="DR287" s="105"/>
      <c r="DS287" s="105"/>
      <c r="DT287" s="105"/>
      <c r="DU287" s="105"/>
      <c r="DV287" s="105"/>
      <c r="DW287" s="105"/>
      <c r="DX287" s="105"/>
      <c r="DY287" s="105"/>
      <c r="DZ287" s="105"/>
      <c r="EA287" s="105"/>
      <c r="EB287" s="105"/>
      <c r="EC287" s="105"/>
      <c r="ED287" s="105"/>
      <c r="EE287" s="105"/>
      <c r="EF287" s="105"/>
      <c r="EG287" s="105"/>
      <c r="EH287" s="105"/>
      <c r="EI287" s="105"/>
      <c r="EJ287" s="105"/>
      <c r="EK287" s="105"/>
      <c r="EL287" s="105"/>
      <c r="EM287" s="105"/>
      <c r="EN287" s="105"/>
      <c r="EO287" s="105"/>
      <c r="EP287" s="105"/>
      <c r="EQ287" s="105"/>
      <c r="ER287" s="105"/>
      <c r="ES287" s="105"/>
      <c r="ET287" s="105"/>
      <c r="EU287" s="105"/>
      <c r="EV287" s="105"/>
      <c r="EW287" s="105"/>
      <c r="EX287" s="105"/>
      <c r="EY287" s="105"/>
      <c r="EZ287" s="105"/>
      <c r="FA287" s="105"/>
      <c r="FB287" s="105"/>
      <c r="FC287" s="105"/>
      <c r="FD287" s="105"/>
      <c r="FE287" s="105"/>
      <c r="FF287" s="105"/>
      <c r="FG287" s="105"/>
      <c r="FH287" s="105"/>
      <c r="FI287" s="105"/>
      <c r="FJ287" s="105"/>
      <c r="FK287" s="105"/>
      <c r="FL287" s="105"/>
      <c r="FM287" s="105"/>
      <c r="FN287" s="105"/>
      <c r="FO287" s="105"/>
      <c r="FP287" s="105"/>
      <c r="FQ287" s="105"/>
      <c r="FR287" s="105"/>
      <c r="FS287" s="105"/>
      <c r="FT287" s="105"/>
      <c r="FU287" s="105"/>
      <c r="FV287" s="105"/>
      <c r="FW287" s="105"/>
      <c r="FX287" s="105"/>
      <c r="FY287" s="105"/>
      <c r="FZ287" s="105"/>
      <c r="GA287" s="105"/>
      <c r="GB287" s="105"/>
      <c r="GC287" s="105"/>
      <c r="GD287" s="105"/>
      <c r="GE287" s="105"/>
      <c r="GF287" s="105"/>
      <c r="GG287" s="105"/>
      <c r="GH287" s="105"/>
      <c r="GI287" s="105"/>
      <c r="GJ287" s="105"/>
      <c r="GK287" s="105"/>
      <c r="GL287" s="105"/>
      <c r="GM287" s="105"/>
      <c r="GN287" s="105"/>
      <c r="GO287" s="105"/>
      <c r="GP287" s="105"/>
      <c r="GQ287" s="105"/>
      <c r="GR287" s="105"/>
      <c r="GS287" s="105"/>
      <c r="GT287" s="105"/>
      <c r="GU287" s="105"/>
      <c r="GV287" s="105"/>
      <c r="GW287" s="105"/>
      <c r="GX287" s="105"/>
      <c r="GY287" s="105"/>
      <c r="GZ287" s="105"/>
      <c r="HA287" s="105"/>
      <c r="HB287" s="105"/>
      <c r="HC287" s="105"/>
      <c r="HD287" s="105"/>
      <c r="HE287" s="105"/>
      <c r="HF287" s="105"/>
      <c r="HG287" s="105"/>
      <c r="HH287" s="105"/>
      <c r="HI287" s="105"/>
      <c r="HJ287" s="105"/>
      <c r="HK287" s="105"/>
      <c r="HL287" s="105"/>
      <c r="HM287" s="105"/>
      <c r="HN287" s="105"/>
      <c r="HO287" s="105"/>
      <c r="HP287" s="105"/>
      <c r="HQ287" s="105"/>
      <c r="HR287" s="105"/>
      <c r="HS287" s="105"/>
      <c r="HT287" s="105"/>
      <c r="HU287" s="105"/>
      <c r="HV287" s="105"/>
      <c r="HW287" s="105"/>
      <c r="HX287" s="105"/>
      <c r="HY287" s="105"/>
      <c r="HZ287" s="105"/>
      <c r="IA287" s="105"/>
      <c r="IB287" s="105"/>
      <c r="IC287" s="105"/>
      <c r="ID287" s="105"/>
      <c r="IE287" s="105"/>
      <c r="IF287" s="105"/>
      <c r="IG287" s="105"/>
      <c r="IH287" s="105"/>
      <c r="II287" s="105"/>
      <c r="IJ287" s="105"/>
      <c r="IK287" s="105"/>
      <c r="IL287" s="105"/>
      <c r="IM287" s="105"/>
      <c r="IN287" s="105"/>
      <c r="IO287" s="105"/>
      <c r="IP287" s="105"/>
      <c r="IQ287" s="105"/>
      <c r="IR287" s="105"/>
      <c r="IS287" s="105"/>
      <c r="IT287" s="105"/>
      <c r="IU287" s="105"/>
      <c r="IV287" s="105"/>
    </row>
    <row r="288" spans="1:256" ht="15.5" x14ac:dyDescent="0.25">
      <c r="A288" s="306"/>
      <c r="B288" s="307"/>
      <c r="C288" s="308"/>
      <c r="D288" s="309"/>
      <c r="E288" s="303"/>
      <c r="F288" s="110"/>
      <c r="G288" s="303"/>
      <c r="H288" s="310"/>
      <c r="I288" s="303"/>
      <c r="J288" s="311"/>
      <c r="K288" s="306"/>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105"/>
      <c r="AU288" s="105"/>
      <c r="AV288" s="105"/>
      <c r="AW288" s="105"/>
      <c r="AX288" s="105"/>
      <c r="AY288" s="105"/>
      <c r="AZ288" s="105"/>
      <c r="BA288" s="105"/>
      <c r="BB288" s="105"/>
      <c r="BC288" s="105"/>
      <c r="BD288" s="105"/>
      <c r="BE288" s="105"/>
      <c r="BF288" s="105"/>
      <c r="BG288" s="105"/>
      <c r="BH288" s="105"/>
      <c r="BI288" s="105"/>
      <c r="BJ288" s="105"/>
      <c r="BK288" s="105"/>
      <c r="BL288" s="105"/>
      <c r="BM288" s="105"/>
      <c r="BN288" s="105"/>
      <c r="BO288" s="105"/>
      <c r="BP288" s="105"/>
      <c r="BQ288" s="105"/>
      <c r="BR288" s="105"/>
      <c r="BS288" s="105"/>
      <c r="BT288" s="105"/>
      <c r="BU288" s="105"/>
      <c r="BV288" s="105"/>
      <c r="BW288" s="105"/>
      <c r="BX288" s="105"/>
      <c r="BY288" s="105"/>
      <c r="BZ288" s="105"/>
      <c r="CA288" s="105"/>
      <c r="CB288" s="105"/>
      <c r="CC288" s="105"/>
      <c r="CD288" s="105"/>
      <c r="CE288" s="105"/>
      <c r="CF288" s="105"/>
      <c r="CG288" s="105"/>
      <c r="CH288" s="105"/>
      <c r="CI288" s="105"/>
      <c r="CJ288" s="105"/>
      <c r="CK288" s="105"/>
      <c r="CL288" s="105"/>
      <c r="CM288" s="105"/>
      <c r="CN288" s="105"/>
      <c r="CO288" s="105"/>
      <c r="CP288" s="105"/>
      <c r="CQ288" s="105"/>
      <c r="CR288" s="105"/>
      <c r="CS288" s="105"/>
      <c r="CT288" s="105"/>
      <c r="CU288" s="105"/>
      <c r="CV288" s="105"/>
      <c r="CW288" s="105"/>
      <c r="CX288" s="105"/>
      <c r="CY288" s="105"/>
      <c r="CZ288" s="105"/>
      <c r="DA288" s="105"/>
      <c r="DB288" s="105"/>
      <c r="DC288" s="105"/>
      <c r="DD288" s="105"/>
      <c r="DE288" s="105"/>
      <c r="DF288" s="105"/>
      <c r="DG288" s="105"/>
      <c r="DH288" s="105"/>
      <c r="DI288" s="105"/>
      <c r="DJ288" s="105"/>
      <c r="DK288" s="105"/>
      <c r="DL288" s="105"/>
      <c r="DM288" s="105"/>
      <c r="DN288" s="105"/>
      <c r="DO288" s="105"/>
      <c r="DP288" s="105"/>
      <c r="DQ288" s="105"/>
      <c r="DR288" s="105"/>
      <c r="DS288" s="105"/>
      <c r="DT288" s="105"/>
      <c r="DU288" s="105"/>
      <c r="DV288" s="105"/>
      <c r="DW288" s="105"/>
      <c r="DX288" s="105"/>
      <c r="DY288" s="105"/>
      <c r="DZ288" s="105"/>
      <c r="EA288" s="105"/>
      <c r="EB288" s="105"/>
      <c r="EC288" s="105"/>
      <c r="ED288" s="105"/>
      <c r="EE288" s="105"/>
      <c r="EF288" s="105"/>
      <c r="EG288" s="105"/>
      <c r="EH288" s="105"/>
      <c r="EI288" s="105"/>
      <c r="EJ288" s="105"/>
      <c r="EK288" s="105"/>
      <c r="EL288" s="105"/>
      <c r="EM288" s="105"/>
      <c r="EN288" s="105"/>
      <c r="EO288" s="105"/>
      <c r="EP288" s="105"/>
      <c r="EQ288" s="105"/>
      <c r="ER288" s="105"/>
      <c r="ES288" s="105"/>
      <c r="ET288" s="105"/>
      <c r="EU288" s="105"/>
      <c r="EV288" s="105"/>
      <c r="EW288" s="105"/>
      <c r="EX288" s="105"/>
      <c r="EY288" s="105"/>
      <c r="EZ288" s="105"/>
      <c r="FA288" s="105"/>
      <c r="FB288" s="105"/>
      <c r="FC288" s="105"/>
      <c r="FD288" s="105"/>
      <c r="FE288" s="105"/>
      <c r="FF288" s="105"/>
      <c r="FG288" s="105"/>
      <c r="FH288" s="105"/>
      <c r="FI288" s="105"/>
      <c r="FJ288" s="105"/>
      <c r="FK288" s="105"/>
      <c r="FL288" s="105"/>
      <c r="FM288" s="105"/>
      <c r="FN288" s="105"/>
      <c r="FO288" s="105"/>
      <c r="FP288" s="105"/>
      <c r="FQ288" s="105"/>
      <c r="FR288" s="105"/>
      <c r="FS288" s="105"/>
      <c r="FT288" s="105"/>
      <c r="FU288" s="105"/>
      <c r="FV288" s="105"/>
      <c r="FW288" s="105"/>
      <c r="FX288" s="105"/>
      <c r="FY288" s="105"/>
      <c r="FZ288" s="105"/>
      <c r="GA288" s="105"/>
      <c r="GB288" s="105"/>
      <c r="GC288" s="105"/>
      <c r="GD288" s="105"/>
      <c r="GE288" s="105"/>
      <c r="GF288" s="105"/>
      <c r="GG288" s="105"/>
      <c r="GH288" s="105"/>
      <c r="GI288" s="105"/>
      <c r="GJ288" s="105"/>
      <c r="GK288" s="105"/>
      <c r="GL288" s="105"/>
      <c r="GM288" s="105"/>
      <c r="GN288" s="105"/>
      <c r="GO288" s="105"/>
      <c r="GP288" s="105"/>
      <c r="GQ288" s="105"/>
      <c r="GR288" s="105"/>
      <c r="GS288" s="105"/>
      <c r="GT288" s="105"/>
      <c r="GU288" s="105"/>
      <c r="GV288" s="105"/>
      <c r="GW288" s="105"/>
      <c r="GX288" s="105"/>
      <c r="GY288" s="105"/>
      <c r="GZ288" s="105"/>
      <c r="HA288" s="105"/>
      <c r="HB288" s="105"/>
      <c r="HC288" s="105"/>
      <c r="HD288" s="105"/>
      <c r="HE288" s="105"/>
      <c r="HF288" s="105"/>
      <c r="HG288" s="105"/>
      <c r="HH288" s="105"/>
      <c r="HI288" s="105"/>
      <c r="HJ288" s="105"/>
      <c r="HK288" s="105"/>
      <c r="HL288" s="105"/>
      <c r="HM288" s="105"/>
      <c r="HN288" s="105"/>
      <c r="HO288" s="105"/>
      <c r="HP288" s="105"/>
      <c r="HQ288" s="105"/>
      <c r="HR288" s="105"/>
      <c r="HS288" s="105"/>
      <c r="HT288" s="105"/>
      <c r="HU288" s="105"/>
      <c r="HV288" s="105"/>
      <c r="HW288" s="105"/>
      <c r="HX288" s="105"/>
      <c r="HY288" s="105"/>
      <c r="HZ288" s="105"/>
      <c r="IA288" s="105"/>
      <c r="IB288" s="105"/>
      <c r="IC288" s="105"/>
      <c r="ID288" s="105"/>
      <c r="IE288" s="105"/>
      <c r="IF288" s="105"/>
      <c r="IG288" s="105"/>
      <c r="IH288" s="105"/>
      <c r="II288" s="105"/>
      <c r="IJ288" s="105"/>
      <c r="IK288" s="105"/>
      <c r="IL288" s="105"/>
      <c r="IM288" s="105"/>
      <c r="IN288" s="105"/>
      <c r="IO288" s="105"/>
      <c r="IP288" s="105"/>
      <c r="IQ288" s="105"/>
      <c r="IR288" s="105"/>
      <c r="IS288" s="105"/>
      <c r="IT288" s="105"/>
      <c r="IU288" s="105"/>
      <c r="IV288" s="105"/>
    </row>
    <row r="289" spans="1:256" ht="15.5" x14ac:dyDescent="0.25">
      <c r="A289" s="306"/>
      <c r="B289" s="307"/>
      <c r="C289" s="308"/>
      <c r="D289" s="309"/>
      <c r="E289" s="303"/>
      <c r="F289" s="110"/>
      <c r="G289" s="303"/>
      <c r="H289" s="310"/>
      <c r="I289" s="303"/>
      <c r="J289" s="311"/>
      <c r="K289" s="306"/>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5"/>
      <c r="AY289" s="105"/>
      <c r="AZ289" s="105"/>
      <c r="BA289" s="105"/>
      <c r="BB289" s="105"/>
      <c r="BC289" s="105"/>
      <c r="BD289" s="105"/>
      <c r="BE289" s="105"/>
      <c r="BF289" s="105"/>
      <c r="BG289" s="105"/>
      <c r="BH289" s="105"/>
      <c r="BI289" s="105"/>
      <c r="BJ289" s="105"/>
      <c r="BK289" s="105"/>
      <c r="BL289" s="105"/>
      <c r="BM289" s="105"/>
      <c r="BN289" s="105"/>
      <c r="BO289" s="105"/>
      <c r="BP289" s="105"/>
      <c r="BQ289" s="105"/>
      <c r="BR289" s="105"/>
      <c r="BS289" s="105"/>
      <c r="BT289" s="105"/>
      <c r="BU289" s="105"/>
      <c r="BV289" s="105"/>
      <c r="BW289" s="105"/>
      <c r="BX289" s="105"/>
      <c r="BY289" s="105"/>
      <c r="BZ289" s="105"/>
      <c r="CA289" s="105"/>
      <c r="CB289" s="105"/>
      <c r="CC289" s="105"/>
      <c r="CD289" s="105"/>
      <c r="CE289" s="105"/>
      <c r="CF289" s="105"/>
      <c r="CG289" s="105"/>
      <c r="CH289" s="105"/>
      <c r="CI289" s="105"/>
      <c r="CJ289" s="105"/>
      <c r="CK289" s="105"/>
      <c r="CL289" s="105"/>
      <c r="CM289" s="105"/>
      <c r="CN289" s="105"/>
      <c r="CO289" s="105"/>
      <c r="CP289" s="105"/>
      <c r="CQ289" s="105"/>
      <c r="CR289" s="105"/>
      <c r="CS289" s="105"/>
      <c r="CT289" s="105"/>
      <c r="CU289" s="105"/>
      <c r="CV289" s="105"/>
      <c r="CW289" s="105"/>
      <c r="CX289" s="105"/>
      <c r="CY289" s="105"/>
      <c r="CZ289" s="105"/>
      <c r="DA289" s="105"/>
      <c r="DB289" s="105"/>
      <c r="DC289" s="105"/>
      <c r="DD289" s="105"/>
      <c r="DE289" s="105"/>
      <c r="DF289" s="105"/>
      <c r="DG289" s="105"/>
      <c r="DH289" s="105"/>
      <c r="DI289" s="105"/>
      <c r="DJ289" s="105"/>
      <c r="DK289" s="105"/>
      <c r="DL289" s="105"/>
      <c r="DM289" s="105"/>
      <c r="DN289" s="105"/>
      <c r="DO289" s="105"/>
      <c r="DP289" s="105"/>
      <c r="DQ289" s="105"/>
      <c r="DR289" s="105"/>
      <c r="DS289" s="105"/>
      <c r="DT289" s="105"/>
      <c r="DU289" s="105"/>
      <c r="DV289" s="105"/>
      <c r="DW289" s="105"/>
      <c r="DX289" s="105"/>
      <c r="DY289" s="105"/>
      <c r="DZ289" s="105"/>
      <c r="EA289" s="105"/>
      <c r="EB289" s="105"/>
      <c r="EC289" s="105"/>
      <c r="ED289" s="105"/>
      <c r="EE289" s="105"/>
      <c r="EF289" s="105"/>
      <c r="EG289" s="105"/>
      <c r="EH289" s="105"/>
      <c r="EI289" s="105"/>
      <c r="EJ289" s="105"/>
      <c r="EK289" s="105"/>
      <c r="EL289" s="105"/>
      <c r="EM289" s="105"/>
      <c r="EN289" s="105"/>
      <c r="EO289" s="105"/>
      <c r="EP289" s="105"/>
      <c r="EQ289" s="105"/>
      <c r="ER289" s="105"/>
      <c r="ES289" s="105"/>
      <c r="ET289" s="105"/>
      <c r="EU289" s="105"/>
      <c r="EV289" s="105"/>
      <c r="EW289" s="105"/>
      <c r="EX289" s="105"/>
      <c r="EY289" s="105"/>
      <c r="EZ289" s="105"/>
      <c r="FA289" s="105"/>
      <c r="FB289" s="105"/>
      <c r="FC289" s="105"/>
      <c r="FD289" s="105"/>
      <c r="FE289" s="105"/>
      <c r="FF289" s="105"/>
      <c r="FG289" s="105"/>
      <c r="FH289" s="105"/>
      <c r="FI289" s="105"/>
      <c r="FJ289" s="105"/>
      <c r="FK289" s="105"/>
      <c r="FL289" s="105"/>
      <c r="FM289" s="105"/>
      <c r="FN289" s="105"/>
      <c r="FO289" s="105"/>
      <c r="FP289" s="105"/>
      <c r="FQ289" s="105"/>
      <c r="FR289" s="105"/>
      <c r="FS289" s="105"/>
      <c r="FT289" s="105"/>
      <c r="FU289" s="105"/>
      <c r="FV289" s="105"/>
      <c r="FW289" s="105"/>
      <c r="FX289" s="105"/>
      <c r="FY289" s="105"/>
      <c r="FZ289" s="105"/>
      <c r="GA289" s="105"/>
      <c r="GB289" s="105"/>
      <c r="GC289" s="105"/>
      <c r="GD289" s="105"/>
      <c r="GE289" s="105"/>
      <c r="GF289" s="105"/>
      <c r="GG289" s="105"/>
      <c r="GH289" s="105"/>
      <c r="GI289" s="105"/>
      <c r="GJ289" s="105"/>
      <c r="GK289" s="105"/>
      <c r="GL289" s="105"/>
      <c r="GM289" s="105"/>
      <c r="GN289" s="105"/>
      <c r="GO289" s="105"/>
      <c r="GP289" s="105"/>
      <c r="GQ289" s="105"/>
      <c r="GR289" s="105"/>
      <c r="GS289" s="105"/>
      <c r="GT289" s="105"/>
      <c r="GU289" s="105"/>
      <c r="GV289" s="105"/>
      <c r="GW289" s="105"/>
      <c r="GX289" s="105"/>
      <c r="GY289" s="105"/>
      <c r="GZ289" s="105"/>
      <c r="HA289" s="105"/>
      <c r="HB289" s="105"/>
      <c r="HC289" s="105"/>
      <c r="HD289" s="105"/>
      <c r="HE289" s="105"/>
      <c r="HF289" s="105"/>
      <c r="HG289" s="105"/>
      <c r="HH289" s="105"/>
      <c r="HI289" s="105"/>
      <c r="HJ289" s="105"/>
      <c r="HK289" s="105"/>
      <c r="HL289" s="105"/>
      <c r="HM289" s="105"/>
      <c r="HN289" s="105"/>
      <c r="HO289" s="105"/>
      <c r="HP289" s="105"/>
      <c r="HQ289" s="105"/>
      <c r="HR289" s="105"/>
      <c r="HS289" s="105"/>
      <c r="HT289" s="105"/>
      <c r="HU289" s="105"/>
      <c r="HV289" s="105"/>
      <c r="HW289" s="105"/>
      <c r="HX289" s="105"/>
      <c r="HY289" s="105"/>
      <c r="HZ289" s="105"/>
      <c r="IA289" s="105"/>
      <c r="IB289" s="105"/>
      <c r="IC289" s="105"/>
      <c r="ID289" s="105"/>
      <c r="IE289" s="105"/>
      <c r="IF289" s="105"/>
      <c r="IG289" s="105"/>
      <c r="IH289" s="105"/>
      <c r="II289" s="105"/>
      <c r="IJ289" s="105"/>
      <c r="IK289" s="105"/>
      <c r="IL289" s="105"/>
      <c r="IM289" s="105"/>
      <c r="IN289" s="105"/>
      <c r="IO289" s="105"/>
      <c r="IP289" s="105"/>
      <c r="IQ289" s="105"/>
      <c r="IR289" s="105"/>
      <c r="IS289" s="105"/>
      <c r="IT289" s="105"/>
      <c r="IU289" s="105"/>
      <c r="IV289" s="105"/>
    </row>
    <row r="290" spans="1:256" ht="15.5" x14ac:dyDescent="0.25">
      <c r="A290" s="306"/>
      <c r="B290" s="307"/>
      <c r="C290" s="308"/>
      <c r="D290" s="309"/>
      <c r="E290" s="303"/>
      <c r="F290" s="110"/>
      <c r="G290" s="303"/>
      <c r="H290" s="310"/>
      <c r="I290" s="303"/>
      <c r="J290" s="311"/>
      <c r="K290" s="306"/>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5"/>
      <c r="AY290" s="105"/>
      <c r="AZ290" s="105"/>
      <c r="BA290" s="105"/>
      <c r="BB290" s="105"/>
      <c r="BC290" s="105"/>
      <c r="BD290" s="105"/>
      <c r="BE290" s="105"/>
      <c r="BF290" s="105"/>
      <c r="BG290" s="105"/>
      <c r="BH290" s="105"/>
      <c r="BI290" s="105"/>
      <c r="BJ290" s="105"/>
      <c r="BK290" s="105"/>
      <c r="BL290" s="105"/>
      <c r="BM290" s="105"/>
      <c r="BN290" s="105"/>
      <c r="BO290" s="105"/>
      <c r="BP290" s="105"/>
      <c r="BQ290" s="105"/>
      <c r="BR290" s="105"/>
      <c r="BS290" s="105"/>
      <c r="BT290" s="105"/>
      <c r="BU290" s="105"/>
      <c r="BV290" s="105"/>
      <c r="BW290" s="105"/>
      <c r="BX290" s="105"/>
      <c r="BY290" s="105"/>
      <c r="BZ290" s="105"/>
      <c r="CA290" s="105"/>
      <c r="CB290" s="105"/>
      <c r="CC290" s="105"/>
      <c r="CD290" s="105"/>
      <c r="CE290" s="105"/>
      <c r="CF290" s="105"/>
      <c r="CG290" s="105"/>
      <c r="CH290" s="105"/>
      <c r="CI290" s="105"/>
      <c r="CJ290" s="105"/>
      <c r="CK290" s="105"/>
      <c r="CL290" s="105"/>
      <c r="CM290" s="105"/>
      <c r="CN290" s="105"/>
      <c r="CO290" s="105"/>
      <c r="CP290" s="105"/>
      <c r="CQ290" s="105"/>
      <c r="CR290" s="105"/>
      <c r="CS290" s="105"/>
      <c r="CT290" s="105"/>
      <c r="CU290" s="105"/>
      <c r="CV290" s="105"/>
      <c r="CW290" s="105"/>
      <c r="CX290" s="105"/>
      <c r="CY290" s="105"/>
      <c r="CZ290" s="105"/>
      <c r="DA290" s="105"/>
      <c r="DB290" s="105"/>
      <c r="DC290" s="105"/>
      <c r="DD290" s="105"/>
      <c r="DE290" s="105"/>
      <c r="DF290" s="105"/>
      <c r="DG290" s="105"/>
      <c r="DH290" s="105"/>
      <c r="DI290" s="105"/>
      <c r="DJ290" s="105"/>
      <c r="DK290" s="105"/>
      <c r="DL290" s="105"/>
      <c r="DM290" s="105"/>
      <c r="DN290" s="105"/>
      <c r="DO290" s="105"/>
      <c r="DP290" s="105"/>
      <c r="DQ290" s="105"/>
      <c r="DR290" s="105"/>
      <c r="DS290" s="105"/>
      <c r="DT290" s="105"/>
      <c r="DU290" s="105"/>
      <c r="DV290" s="105"/>
      <c r="DW290" s="105"/>
      <c r="DX290" s="105"/>
      <c r="DY290" s="105"/>
      <c r="DZ290" s="105"/>
      <c r="EA290" s="105"/>
      <c r="EB290" s="105"/>
      <c r="EC290" s="105"/>
      <c r="ED290" s="105"/>
      <c r="EE290" s="105"/>
      <c r="EF290" s="105"/>
      <c r="EG290" s="105"/>
      <c r="EH290" s="105"/>
      <c r="EI290" s="105"/>
      <c r="EJ290" s="105"/>
      <c r="EK290" s="105"/>
      <c r="EL290" s="105"/>
      <c r="EM290" s="105"/>
      <c r="EN290" s="105"/>
      <c r="EO290" s="105"/>
      <c r="EP290" s="105"/>
      <c r="EQ290" s="105"/>
      <c r="ER290" s="105"/>
      <c r="ES290" s="105"/>
      <c r="ET290" s="105"/>
      <c r="EU290" s="105"/>
      <c r="EV290" s="105"/>
      <c r="EW290" s="105"/>
      <c r="EX290" s="105"/>
      <c r="EY290" s="105"/>
      <c r="EZ290" s="105"/>
      <c r="FA290" s="105"/>
      <c r="FB290" s="105"/>
      <c r="FC290" s="105"/>
      <c r="FD290" s="105"/>
      <c r="FE290" s="105"/>
      <c r="FF290" s="105"/>
      <c r="FG290" s="105"/>
      <c r="FH290" s="105"/>
      <c r="FI290" s="105"/>
      <c r="FJ290" s="105"/>
      <c r="FK290" s="105"/>
      <c r="FL290" s="105"/>
      <c r="FM290" s="105"/>
      <c r="FN290" s="105"/>
      <c r="FO290" s="105"/>
      <c r="FP290" s="105"/>
      <c r="FQ290" s="105"/>
      <c r="FR290" s="105"/>
      <c r="FS290" s="105"/>
      <c r="FT290" s="105"/>
      <c r="FU290" s="105"/>
      <c r="FV290" s="105"/>
      <c r="FW290" s="105"/>
      <c r="FX290" s="105"/>
      <c r="FY290" s="105"/>
      <c r="FZ290" s="105"/>
      <c r="GA290" s="105"/>
      <c r="GB290" s="105"/>
      <c r="GC290" s="105"/>
      <c r="GD290" s="105"/>
      <c r="GE290" s="105"/>
      <c r="GF290" s="105"/>
      <c r="GG290" s="105"/>
      <c r="GH290" s="105"/>
      <c r="GI290" s="105"/>
      <c r="GJ290" s="105"/>
      <c r="GK290" s="105"/>
      <c r="GL290" s="105"/>
      <c r="GM290" s="105"/>
      <c r="GN290" s="105"/>
      <c r="GO290" s="105"/>
      <c r="GP290" s="105"/>
      <c r="GQ290" s="105"/>
      <c r="GR290" s="105"/>
      <c r="GS290" s="105"/>
      <c r="GT290" s="105"/>
      <c r="GU290" s="105"/>
      <c r="GV290" s="105"/>
      <c r="GW290" s="105"/>
      <c r="GX290" s="105"/>
      <c r="GY290" s="105"/>
      <c r="GZ290" s="105"/>
      <c r="HA290" s="105"/>
      <c r="HB290" s="105"/>
      <c r="HC290" s="105"/>
      <c r="HD290" s="105"/>
      <c r="HE290" s="105"/>
      <c r="HF290" s="105"/>
      <c r="HG290" s="105"/>
      <c r="HH290" s="105"/>
      <c r="HI290" s="105"/>
      <c r="HJ290" s="105"/>
      <c r="HK290" s="105"/>
      <c r="HL290" s="105"/>
      <c r="HM290" s="105"/>
      <c r="HN290" s="105"/>
      <c r="HO290" s="105"/>
      <c r="HP290" s="105"/>
      <c r="HQ290" s="105"/>
      <c r="HR290" s="105"/>
      <c r="HS290" s="105"/>
      <c r="HT290" s="105"/>
      <c r="HU290" s="105"/>
      <c r="HV290" s="105"/>
      <c r="HW290" s="105"/>
      <c r="HX290" s="105"/>
      <c r="HY290" s="105"/>
      <c r="HZ290" s="105"/>
      <c r="IA290" s="105"/>
      <c r="IB290" s="105"/>
      <c r="IC290" s="105"/>
      <c r="ID290" s="105"/>
      <c r="IE290" s="105"/>
      <c r="IF290" s="105"/>
      <c r="IG290" s="105"/>
      <c r="IH290" s="105"/>
      <c r="II290" s="105"/>
      <c r="IJ290" s="105"/>
      <c r="IK290" s="105"/>
      <c r="IL290" s="105"/>
      <c r="IM290" s="105"/>
      <c r="IN290" s="105"/>
      <c r="IO290" s="105"/>
      <c r="IP290" s="105"/>
      <c r="IQ290" s="105"/>
      <c r="IR290" s="105"/>
      <c r="IS290" s="105"/>
      <c r="IT290" s="105"/>
      <c r="IU290" s="105"/>
      <c r="IV290" s="105"/>
    </row>
    <row r="291" spans="1:256" ht="15.5" x14ac:dyDescent="0.25">
      <c r="A291" s="306"/>
      <c r="B291" s="307"/>
      <c r="C291" s="308"/>
      <c r="D291" s="309"/>
      <c r="E291" s="303"/>
      <c r="F291" s="110"/>
      <c r="G291" s="303"/>
      <c r="H291" s="310"/>
      <c r="I291" s="303"/>
      <c r="J291" s="311"/>
      <c r="K291" s="306"/>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105"/>
      <c r="AU291" s="105"/>
      <c r="AV291" s="105"/>
      <c r="AW291" s="105"/>
      <c r="AX291" s="105"/>
      <c r="AY291" s="105"/>
      <c r="AZ291" s="105"/>
      <c r="BA291" s="105"/>
      <c r="BB291" s="105"/>
      <c r="BC291" s="105"/>
      <c r="BD291" s="105"/>
      <c r="BE291" s="105"/>
      <c r="BF291" s="105"/>
      <c r="BG291" s="105"/>
      <c r="BH291" s="105"/>
      <c r="BI291" s="105"/>
      <c r="BJ291" s="105"/>
      <c r="BK291" s="105"/>
      <c r="BL291" s="105"/>
      <c r="BM291" s="105"/>
      <c r="BN291" s="105"/>
      <c r="BO291" s="105"/>
      <c r="BP291" s="105"/>
      <c r="BQ291" s="105"/>
      <c r="BR291" s="105"/>
      <c r="BS291" s="105"/>
      <c r="BT291" s="105"/>
      <c r="BU291" s="105"/>
      <c r="BV291" s="105"/>
      <c r="BW291" s="105"/>
      <c r="BX291" s="105"/>
      <c r="BY291" s="105"/>
      <c r="BZ291" s="105"/>
      <c r="CA291" s="105"/>
      <c r="CB291" s="105"/>
      <c r="CC291" s="105"/>
      <c r="CD291" s="105"/>
      <c r="CE291" s="105"/>
      <c r="CF291" s="105"/>
      <c r="CG291" s="105"/>
      <c r="CH291" s="105"/>
      <c r="CI291" s="105"/>
      <c r="CJ291" s="105"/>
      <c r="CK291" s="105"/>
      <c r="CL291" s="105"/>
      <c r="CM291" s="105"/>
      <c r="CN291" s="105"/>
      <c r="CO291" s="105"/>
      <c r="CP291" s="105"/>
      <c r="CQ291" s="105"/>
      <c r="CR291" s="105"/>
      <c r="CS291" s="105"/>
      <c r="CT291" s="105"/>
      <c r="CU291" s="105"/>
      <c r="CV291" s="105"/>
      <c r="CW291" s="105"/>
      <c r="CX291" s="105"/>
      <c r="CY291" s="105"/>
      <c r="CZ291" s="105"/>
      <c r="DA291" s="105"/>
      <c r="DB291" s="105"/>
      <c r="DC291" s="105"/>
      <c r="DD291" s="105"/>
      <c r="DE291" s="105"/>
      <c r="DF291" s="105"/>
      <c r="DG291" s="105"/>
      <c r="DH291" s="105"/>
      <c r="DI291" s="105"/>
      <c r="DJ291" s="105"/>
      <c r="DK291" s="105"/>
      <c r="DL291" s="105"/>
      <c r="DM291" s="105"/>
      <c r="DN291" s="105"/>
      <c r="DO291" s="105"/>
      <c r="DP291" s="105"/>
      <c r="DQ291" s="105"/>
      <c r="DR291" s="105"/>
      <c r="DS291" s="105"/>
      <c r="DT291" s="105"/>
      <c r="DU291" s="105"/>
      <c r="DV291" s="105"/>
      <c r="DW291" s="105"/>
      <c r="DX291" s="105"/>
      <c r="DY291" s="105"/>
      <c r="DZ291" s="105"/>
      <c r="EA291" s="105"/>
      <c r="EB291" s="105"/>
      <c r="EC291" s="105"/>
      <c r="ED291" s="105"/>
      <c r="EE291" s="105"/>
      <c r="EF291" s="105"/>
      <c r="EG291" s="105"/>
      <c r="EH291" s="105"/>
      <c r="EI291" s="105"/>
      <c r="EJ291" s="105"/>
      <c r="EK291" s="105"/>
      <c r="EL291" s="105"/>
      <c r="EM291" s="105"/>
      <c r="EN291" s="105"/>
      <c r="EO291" s="105"/>
      <c r="EP291" s="105"/>
      <c r="EQ291" s="105"/>
      <c r="ER291" s="105"/>
      <c r="ES291" s="105"/>
      <c r="ET291" s="105"/>
      <c r="EU291" s="105"/>
      <c r="EV291" s="105"/>
      <c r="EW291" s="105"/>
      <c r="EX291" s="105"/>
      <c r="EY291" s="105"/>
      <c r="EZ291" s="105"/>
      <c r="FA291" s="105"/>
      <c r="FB291" s="105"/>
      <c r="FC291" s="105"/>
      <c r="FD291" s="105"/>
      <c r="FE291" s="105"/>
      <c r="FF291" s="105"/>
      <c r="FG291" s="105"/>
      <c r="FH291" s="105"/>
      <c r="FI291" s="105"/>
      <c r="FJ291" s="105"/>
      <c r="FK291" s="105"/>
      <c r="FL291" s="105"/>
      <c r="FM291" s="105"/>
      <c r="FN291" s="105"/>
      <c r="FO291" s="105"/>
      <c r="FP291" s="105"/>
      <c r="FQ291" s="105"/>
      <c r="FR291" s="105"/>
      <c r="FS291" s="105"/>
      <c r="FT291" s="105"/>
      <c r="FU291" s="105"/>
      <c r="FV291" s="105"/>
      <c r="FW291" s="105"/>
      <c r="FX291" s="105"/>
      <c r="FY291" s="105"/>
      <c r="FZ291" s="105"/>
      <c r="GA291" s="105"/>
      <c r="GB291" s="105"/>
      <c r="GC291" s="105"/>
      <c r="GD291" s="105"/>
      <c r="GE291" s="105"/>
      <c r="GF291" s="105"/>
      <c r="GG291" s="105"/>
      <c r="GH291" s="105"/>
      <c r="GI291" s="105"/>
      <c r="GJ291" s="105"/>
      <c r="GK291" s="105"/>
      <c r="GL291" s="105"/>
      <c r="GM291" s="105"/>
      <c r="GN291" s="105"/>
      <c r="GO291" s="105"/>
      <c r="GP291" s="105"/>
      <c r="GQ291" s="105"/>
      <c r="GR291" s="105"/>
      <c r="GS291" s="105"/>
      <c r="GT291" s="105"/>
      <c r="GU291" s="105"/>
      <c r="GV291" s="105"/>
      <c r="GW291" s="105"/>
      <c r="GX291" s="105"/>
      <c r="GY291" s="105"/>
      <c r="GZ291" s="105"/>
      <c r="HA291" s="105"/>
      <c r="HB291" s="105"/>
      <c r="HC291" s="105"/>
      <c r="HD291" s="105"/>
      <c r="HE291" s="105"/>
      <c r="HF291" s="105"/>
      <c r="HG291" s="105"/>
      <c r="HH291" s="105"/>
      <c r="HI291" s="105"/>
      <c r="HJ291" s="105"/>
      <c r="HK291" s="105"/>
      <c r="HL291" s="105"/>
      <c r="HM291" s="105"/>
      <c r="HN291" s="105"/>
      <c r="HO291" s="105"/>
      <c r="HP291" s="105"/>
      <c r="HQ291" s="105"/>
      <c r="HR291" s="105"/>
      <c r="HS291" s="105"/>
      <c r="HT291" s="105"/>
      <c r="HU291" s="105"/>
      <c r="HV291" s="105"/>
      <c r="HW291" s="105"/>
      <c r="HX291" s="105"/>
      <c r="HY291" s="105"/>
      <c r="HZ291" s="105"/>
      <c r="IA291" s="105"/>
      <c r="IB291" s="105"/>
      <c r="IC291" s="105"/>
      <c r="ID291" s="105"/>
      <c r="IE291" s="105"/>
      <c r="IF291" s="105"/>
      <c r="IG291" s="105"/>
      <c r="IH291" s="105"/>
      <c r="II291" s="105"/>
      <c r="IJ291" s="105"/>
      <c r="IK291" s="105"/>
      <c r="IL291" s="105"/>
      <c r="IM291" s="105"/>
      <c r="IN291" s="105"/>
      <c r="IO291" s="105"/>
      <c r="IP291" s="105"/>
      <c r="IQ291" s="105"/>
      <c r="IR291" s="105"/>
      <c r="IS291" s="105"/>
      <c r="IT291" s="105"/>
      <c r="IU291" s="105"/>
      <c r="IV291" s="105"/>
    </row>
    <row r="292" spans="1:256" ht="15.5" x14ac:dyDescent="0.25">
      <c r="A292" s="306"/>
      <c r="B292" s="307"/>
      <c r="C292" s="308"/>
      <c r="D292" s="309"/>
      <c r="E292" s="303"/>
      <c r="F292" s="110"/>
      <c r="G292" s="303"/>
      <c r="H292" s="310"/>
      <c r="I292" s="303"/>
      <c r="J292" s="311"/>
      <c r="K292" s="306"/>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105"/>
      <c r="AU292" s="105"/>
      <c r="AV292" s="105"/>
      <c r="AW292" s="105"/>
      <c r="AX292" s="105"/>
      <c r="AY292" s="105"/>
      <c r="AZ292" s="105"/>
      <c r="BA292" s="105"/>
      <c r="BB292" s="105"/>
      <c r="BC292" s="105"/>
      <c r="BD292" s="105"/>
      <c r="BE292" s="105"/>
      <c r="BF292" s="105"/>
      <c r="BG292" s="105"/>
      <c r="BH292" s="105"/>
      <c r="BI292" s="105"/>
      <c r="BJ292" s="105"/>
      <c r="BK292" s="105"/>
      <c r="BL292" s="105"/>
      <c r="BM292" s="105"/>
      <c r="BN292" s="105"/>
      <c r="BO292" s="105"/>
      <c r="BP292" s="105"/>
      <c r="BQ292" s="105"/>
      <c r="BR292" s="105"/>
      <c r="BS292" s="105"/>
      <c r="BT292" s="105"/>
      <c r="BU292" s="105"/>
      <c r="BV292" s="105"/>
      <c r="BW292" s="105"/>
      <c r="BX292" s="105"/>
      <c r="BY292" s="105"/>
      <c r="BZ292" s="105"/>
      <c r="CA292" s="105"/>
      <c r="CB292" s="105"/>
      <c r="CC292" s="105"/>
      <c r="CD292" s="105"/>
      <c r="CE292" s="105"/>
      <c r="CF292" s="105"/>
      <c r="CG292" s="105"/>
      <c r="CH292" s="105"/>
      <c r="CI292" s="105"/>
      <c r="CJ292" s="105"/>
      <c r="CK292" s="105"/>
      <c r="CL292" s="105"/>
      <c r="CM292" s="105"/>
      <c r="CN292" s="105"/>
      <c r="CO292" s="105"/>
      <c r="CP292" s="105"/>
      <c r="CQ292" s="105"/>
      <c r="CR292" s="105"/>
      <c r="CS292" s="105"/>
      <c r="CT292" s="105"/>
      <c r="CU292" s="105"/>
      <c r="CV292" s="105"/>
      <c r="CW292" s="105"/>
      <c r="CX292" s="105"/>
      <c r="CY292" s="105"/>
      <c r="CZ292" s="105"/>
      <c r="DA292" s="105"/>
      <c r="DB292" s="105"/>
      <c r="DC292" s="105"/>
      <c r="DD292" s="105"/>
      <c r="DE292" s="105"/>
      <c r="DF292" s="105"/>
      <c r="DG292" s="105"/>
      <c r="DH292" s="105"/>
      <c r="DI292" s="105"/>
      <c r="DJ292" s="105"/>
      <c r="DK292" s="105"/>
      <c r="DL292" s="105"/>
      <c r="DM292" s="105"/>
      <c r="DN292" s="105"/>
      <c r="DO292" s="105"/>
      <c r="DP292" s="105"/>
      <c r="DQ292" s="105"/>
      <c r="DR292" s="105"/>
      <c r="DS292" s="105"/>
      <c r="DT292" s="105"/>
      <c r="DU292" s="105"/>
      <c r="DV292" s="105"/>
      <c r="DW292" s="105"/>
      <c r="DX292" s="105"/>
      <c r="DY292" s="105"/>
      <c r="DZ292" s="105"/>
      <c r="EA292" s="105"/>
      <c r="EB292" s="105"/>
      <c r="EC292" s="105"/>
      <c r="ED292" s="105"/>
      <c r="EE292" s="105"/>
      <c r="EF292" s="105"/>
      <c r="EG292" s="105"/>
      <c r="EH292" s="105"/>
      <c r="EI292" s="105"/>
      <c r="EJ292" s="105"/>
      <c r="EK292" s="105"/>
      <c r="EL292" s="105"/>
      <c r="EM292" s="105"/>
      <c r="EN292" s="105"/>
      <c r="EO292" s="105"/>
      <c r="EP292" s="105"/>
      <c r="EQ292" s="105"/>
      <c r="ER292" s="105"/>
      <c r="ES292" s="105"/>
      <c r="ET292" s="105"/>
      <c r="EU292" s="105"/>
      <c r="EV292" s="105"/>
      <c r="EW292" s="105"/>
      <c r="EX292" s="105"/>
      <c r="EY292" s="105"/>
      <c r="EZ292" s="105"/>
      <c r="FA292" s="105"/>
      <c r="FB292" s="105"/>
      <c r="FC292" s="105"/>
      <c r="FD292" s="105"/>
      <c r="FE292" s="105"/>
      <c r="FF292" s="105"/>
      <c r="FG292" s="105"/>
      <c r="FH292" s="105"/>
      <c r="FI292" s="105"/>
      <c r="FJ292" s="105"/>
      <c r="FK292" s="105"/>
      <c r="FL292" s="105"/>
      <c r="FM292" s="105"/>
      <c r="FN292" s="105"/>
      <c r="FO292" s="105"/>
      <c r="FP292" s="105"/>
      <c r="FQ292" s="105"/>
      <c r="FR292" s="105"/>
      <c r="FS292" s="105"/>
      <c r="FT292" s="105"/>
      <c r="FU292" s="105"/>
      <c r="FV292" s="105"/>
      <c r="FW292" s="105"/>
      <c r="FX292" s="105"/>
      <c r="FY292" s="105"/>
      <c r="FZ292" s="105"/>
      <c r="GA292" s="105"/>
      <c r="GB292" s="105"/>
      <c r="GC292" s="105"/>
      <c r="GD292" s="105"/>
      <c r="GE292" s="105"/>
      <c r="GF292" s="105"/>
      <c r="GG292" s="105"/>
      <c r="GH292" s="105"/>
      <c r="GI292" s="105"/>
      <c r="GJ292" s="105"/>
      <c r="GK292" s="105"/>
      <c r="GL292" s="105"/>
      <c r="GM292" s="105"/>
      <c r="GN292" s="105"/>
      <c r="GO292" s="105"/>
      <c r="GP292" s="105"/>
      <c r="GQ292" s="105"/>
      <c r="GR292" s="105"/>
      <c r="GS292" s="105"/>
      <c r="GT292" s="105"/>
      <c r="GU292" s="105"/>
      <c r="GV292" s="105"/>
      <c r="GW292" s="105"/>
      <c r="GX292" s="105"/>
      <c r="GY292" s="105"/>
      <c r="GZ292" s="105"/>
      <c r="HA292" s="105"/>
      <c r="HB292" s="105"/>
      <c r="HC292" s="105"/>
      <c r="HD292" s="105"/>
      <c r="HE292" s="105"/>
      <c r="HF292" s="105"/>
      <c r="HG292" s="105"/>
      <c r="HH292" s="105"/>
      <c r="HI292" s="105"/>
      <c r="HJ292" s="105"/>
      <c r="HK292" s="105"/>
      <c r="HL292" s="105"/>
      <c r="HM292" s="105"/>
      <c r="HN292" s="105"/>
      <c r="HO292" s="105"/>
      <c r="HP292" s="105"/>
      <c r="HQ292" s="105"/>
      <c r="HR292" s="105"/>
      <c r="HS292" s="105"/>
      <c r="HT292" s="105"/>
      <c r="HU292" s="105"/>
      <c r="HV292" s="105"/>
      <c r="HW292" s="105"/>
      <c r="HX292" s="105"/>
      <c r="HY292" s="105"/>
      <c r="HZ292" s="105"/>
      <c r="IA292" s="105"/>
      <c r="IB292" s="105"/>
      <c r="IC292" s="105"/>
      <c r="ID292" s="105"/>
      <c r="IE292" s="105"/>
      <c r="IF292" s="105"/>
      <c r="IG292" s="105"/>
      <c r="IH292" s="105"/>
      <c r="II292" s="105"/>
      <c r="IJ292" s="105"/>
      <c r="IK292" s="105"/>
      <c r="IL292" s="105"/>
      <c r="IM292" s="105"/>
      <c r="IN292" s="105"/>
      <c r="IO292" s="105"/>
      <c r="IP292" s="105"/>
      <c r="IQ292" s="105"/>
      <c r="IR292" s="105"/>
      <c r="IS292" s="105"/>
      <c r="IT292" s="105"/>
      <c r="IU292" s="105"/>
      <c r="IV292" s="105"/>
    </row>
    <row r="293" spans="1:256" ht="15.5" x14ac:dyDescent="0.25">
      <c r="A293" s="306"/>
      <c r="B293" s="307"/>
      <c r="C293" s="308"/>
      <c r="D293" s="309"/>
      <c r="E293" s="303"/>
      <c r="F293" s="110"/>
      <c r="G293" s="303"/>
      <c r="H293" s="310"/>
      <c r="I293" s="303"/>
      <c r="J293" s="311"/>
      <c r="K293" s="306"/>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105"/>
      <c r="AU293" s="105"/>
      <c r="AV293" s="105"/>
      <c r="AW293" s="105"/>
      <c r="AX293" s="105"/>
      <c r="AY293" s="105"/>
      <c r="AZ293" s="105"/>
      <c r="BA293" s="105"/>
      <c r="BB293" s="105"/>
      <c r="BC293" s="105"/>
      <c r="BD293" s="105"/>
      <c r="BE293" s="105"/>
      <c r="BF293" s="105"/>
      <c r="BG293" s="105"/>
      <c r="BH293" s="105"/>
      <c r="BI293" s="105"/>
      <c r="BJ293" s="105"/>
      <c r="BK293" s="105"/>
      <c r="BL293" s="105"/>
      <c r="BM293" s="105"/>
      <c r="BN293" s="105"/>
      <c r="BO293" s="105"/>
      <c r="BP293" s="105"/>
      <c r="BQ293" s="105"/>
      <c r="BR293" s="105"/>
      <c r="BS293" s="105"/>
      <c r="BT293" s="105"/>
      <c r="BU293" s="105"/>
      <c r="BV293" s="105"/>
      <c r="BW293" s="105"/>
      <c r="BX293" s="105"/>
      <c r="BY293" s="105"/>
      <c r="BZ293" s="105"/>
      <c r="CA293" s="105"/>
      <c r="CB293" s="105"/>
      <c r="CC293" s="105"/>
      <c r="CD293" s="105"/>
      <c r="CE293" s="105"/>
      <c r="CF293" s="105"/>
      <c r="CG293" s="105"/>
      <c r="CH293" s="105"/>
      <c r="CI293" s="105"/>
      <c r="CJ293" s="105"/>
      <c r="CK293" s="105"/>
      <c r="CL293" s="105"/>
      <c r="CM293" s="105"/>
      <c r="CN293" s="105"/>
      <c r="CO293" s="105"/>
      <c r="CP293" s="105"/>
      <c r="CQ293" s="105"/>
      <c r="CR293" s="105"/>
      <c r="CS293" s="105"/>
      <c r="CT293" s="105"/>
      <c r="CU293" s="105"/>
      <c r="CV293" s="105"/>
      <c r="CW293" s="105"/>
      <c r="CX293" s="105"/>
      <c r="CY293" s="105"/>
      <c r="CZ293" s="105"/>
      <c r="DA293" s="105"/>
      <c r="DB293" s="105"/>
      <c r="DC293" s="105"/>
      <c r="DD293" s="105"/>
      <c r="DE293" s="105"/>
      <c r="DF293" s="105"/>
      <c r="DG293" s="105"/>
      <c r="DH293" s="105"/>
      <c r="DI293" s="105"/>
      <c r="DJ293" s="105"/>
      <c r="DK293" s="105"/>
      <c r="DL293" s="105"/>
      <c r="DM293" s="105"/>
      <c r="DN293" s="105"/>
      <c r="DO293" s="105"/>
      <c r="DP293" s="105"/>
      <c r="DQ293" s="105"/>
      <c r="DR293" s="105"/>
      <c r="DS293" s="105"/>
      <c r="DT293" s="105"/>
      <c r="DU293" s="105"/>
      <c r="DV293" s="105"/>
      <c r="DW293" s="105"/>
      <c r="DX293" s="105"/>
      <c r="DY293" s="105"/>
      <c r="DZ293" s="105"/>
      <c r="EA293" s="105"/>
      <c r="EB293" s="105"/>
      <c r="EC293" s="105"/>
      <c r="ED293" s="105"/>
      <c r="EE293" s="105"/>
      <c r="EF293" s="105"/>
      <c r="EG293" s="105"/>
      <c r="EH293" s="105"/>
      <c r="EI293" s="105"/>
      <c r="EJ293" s="105"/>
      <c r="EK293" s="105"/>
      <c r="EL293" s="105"/>
      <c r="EM293" s="105"/>
      <c r="EN293" s="105"/>
      <c r="EO293" s="105"/>
      <c r="EP293" s="105"/>
      <c r="EQ293" s="105"/>
      <c r="ER293" s="105"/>
      <c r="ES293" s="105"/>
      <c r="ET293" s="105"/>
      <c r="EU293" s="105"/>
      <c r="EV293" s="105"/>
      <c r="EW293" s="105"/>
      <c r="EX293" s="105"/>
      <c r="EY293" s="105"/>
      <c r="EZ293" s="105"/>
      <c r="FA293" s="105"/>
      <c r="FB293" s="105"/>
      <c r="FC293" s="105"/>
      <c r="FD293" s="105"/>
      <c r="FE293" s="105"/>
      <c r="FF293" s="105"/>
      <c r="FG293" s="105"/>
      <c r="FH293" s="105"/>
      <c r="FI293" s="105"/>
      <c r="FJ293" s="105"/>
      <c r="FK293" s="105"/>
      <c r="FL293" s="105"/>
      <c r="FM293" s="105"/>
      <c r="FN293" s="105"/>
      <c r="FO293" s="105"/>
      <c r="FP293" s="105"/>
      <c r="FQ293" s="105"/>
      <c r="FR293" s="105"/>
      <c r="FS293" s="105"/>
      <c r="FT293" s="105"/>
      <c r="FU293" s="105"/>
      <c r="FV293" s="105"/>
      <c r="FW293" s="105"/>
      <c r="FX293" s="105"/>
      <c r="FY293" s="105"/>
      <c r="FZ293" s="105"/>
      <c r="GA293" s="105"/>
      <c r="GB293" s="105"/>
      <c r="GC293" s="105"/>
      <c r="GD293" s="105"/>
      <c r="GE293" s="105"/>
      <c r="GF293" s="105"/>
      <c r="GG293" s="105"/>
      <c r="GH293" s="105"/>
      <c r="GI293" s="105"/>
      <c r="GJ293" s="105"/>
      <c r="GK293" s="105"/>
      <c r="GL293" s="105"/>
      <c r="GM293" s="105"/>
      <c r="GN293" s="105"/>
      <c r="GO293" s="105"/>
      <c r="GP293" s="105"/>
      <c r="GQ293" s="105"/>
      <c r="GR293" s="105"/>
      <c r="GS293" s="105"/>
      <c r="GT293" s="105"/>
      <c r="GU293" s="105"/>
      <c r="GV293" s="105"/>
      <c r="GW293" s="105"/>
      <c r="GX293" s="105"/>
      <c r="GY293" s="105"/>
      <c r="GZ293" s="105"/>
      <c r="HA293" s="105"/>
      <c r="HB293" s="105"/>
      <c r="HC293" s="105"/>
      <c r="HD293" s="105"/>
      <c r="HE293" s="105"/>
      <c r="HF293" s="105"/>
      <c r="HG293" s="105"/>
      <c r="HH293" s="105"/>
      <c r="HI293" s="105"/>
      <c r="HJ293" s="105"/>
      <c r="HK293" s="105"/>
      <c r="HL293" s="105"/>
      <c r="HM293" s="105"/>
      <c r="HN293" s="105"/>
      <c r="HO293" s="105"/>
      <c r="HP293" s="105"/>
      <c r="HQ293" s="105"/>
      <c r="HR293" s="105"/>
      <c r="HS293" s="105"/>
      <c r="HT293" s="105"/>
      <c r="HU293" s="105"/>
      <c r="HV293" s="105"/>
      <c r="HW293" s="105"/>
      <c r="HX293" s="105"/>
      <c r="HY293" s="105"/>
      <c r="HZ293" s="105"/>
      <c r="IA293" s="105"/>
      <c r="IB293" s="105"/>
      <c r="IC293" s="105"/>
      <c r="ID293" s="105"/>
      <c r="IE293" s="105"/>
      <c r="IF293" s="105"/>
      <c r="IG293" s="105"/>
      <c r="IH293" s="105"/>
      <c r="II293" s="105"/>
      <c r="IJ293" s="105"/>
      <c r="IK293" s="105"/>
      <c r="IL293" s="105"/>
      <c r="IM293" s="105"/>
      <c r="IN293" s="105"/>
      <c r="IO293" s="105"/>
      <c r="IP293" s="105"/>
      <c r="IQ293" s="105"/>
      <c r="IR293" s="105"/>
      <c r="IS293" s="105"/>
      <c r="IT293" s="105"/>
      <c r="IU293" s="105"/>
      <c r="IV293" s="105"/>
    </row>
    <row r="294" spans="1:256" ht="15.5" x14ac:dyDescent="0.25">
      <c r="A294" s="306"/>
      <c r="B294" s="307"/>
      <c r="C294" s="308"/>
      <c r="D294" s="309"/>
      <c r="E294" s="303"/>
      <c r="F294" s="110"/>
      <c r="G294" s="303"/>
      <c r="H294" s="310"/>
      <c r="I294" s="303"/>
      <c r="J294" s="311"/>
      <c r="K294" s="306"/>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c r="BE294" s="105"/>
      <c r="BF294" s="105"/>
      <c r="BG294" s="105"/>
      <c r="BH294" s="105"/>
      <c r="BI294" s="105"/>
      <c r="BJ294" s="105"/>
      <c r="BK294" s="105"/>
      <c r="BL294" s="105"/>
      <c r="BM294" s="105"/>
      <c r="BN294" s="105"/>
      <c r="BO294" s="105"/>
      <c r="BP294" s="105"/>
      <c r="BQ294" s="105"/>
      <c r="BR294" s="105"/>
      <c r="BS294" s="105"/>
      <c r="BT294" s="105"/>
      <c r="BU294" s="105"/>
      <c r="BV294" s="105"/>
      <c r="BW294" s="105"/>
      <c r="BX294" s="105"/>
      <c r="BY294" s="105"/>
      <c r="BZ294" s="105"/>
      <c r="CA294" s="105"/>
      <c r="CB294" s="105"/>
      <c r="CC294" s="105"/>
      <c r="CD294" s="105"/>
      <c r="CE294" s="105"/>
      <c r="CF294" s="105"/>
      <c r="CG294" s="105"/>
      <c r="CH294" s="105"/>
      <c r="CI294" s="105"/>
      <c r="CJ294" s="105"/>
      <c r="CK294" s="105"/>
      <c r="CL294" s="105"/>
      <c r="CM294" s="105"/>
      <c r="CN294" s="105"/>
      <c r="CO294" s="105"/>
      <c r="CP294" s="105"/>
      <c r="CQ294" s="105"/>
      <c r="CR294" s="105"/>
      <c r="CS294" s="105"/>
      <c r="CT294" s="105"/>
      <c r="CU294" s="105"/>
      <c r="CV294" s="105"/>
      <c r="CW294" s="105"/>
      <c r="CX294" s="105"/>
      <c r="CY294" s="105"/>
      <c r="CZ294" s="105"/>
      <c r="DA294" s="105"/>
      <c r="DB294" s="105"/>
      <c r="DC294" s="105"/>
      <c r="DD294" s="105"/>
      <c r="DE294" s="105"/>
      <c r="DF294" s="105"/>
      <c r="DG294" s="105"/>
      <c r="DH294" s="105"/>
      <c r="DI294" s="105"/>
      <c r="DJ294" s="105"/>
      <c r="DK294" s="105"/>
      <c r="DL294" s="105"/>
      <c r="DM294" s="105"/>
      <c r="DN294" s="105"/>
      <c r="DO294" s="105"/>
      <c r="DP294" s="105"/>
      <c r="DQ294" s="105"/>
      <c r="DR294" s="105"/>
      <c r="DS294" s="105"/>
      <c r="DT294" s="105"/>
      <c r="DU294" s="105"/>
      <c r="DV294" s="105"/>
      <c r="DW294" s="105"/>
      <c r="DX294" s="105"/>
      <c r="DY294" s="105"/>
      <c r="DZ294" s="105"/>
      <c r="EA294" s="105"/>
      <c r="EB294" s="105"/>
      <c r="EC294" s="105"/>
      <c r="ED294" s="105"/>
      <c r="EE294" s="105"/>
      <c r="EF294" s="105"/>
      <c r="EG294" s="105"/>
      <c r="EH294" s="105"/>
      <c r="EI294" s="105"/>
      <c r="EJ294" s="105"/>
      <c r="EK294" s="105"/>
      <c r="EL294" s="105"/>
      <c r="EM294" s="105"/>
      <c r="EN294" s="105"/>
      <c r="EO294" s="105"/>
      <c r="EP294" s="105"/>
      <c r="EQ294" s="105"/>
      <c r="ER294" s="105"/>
      <c r="ES294" s="105"/>
      <c r="ET294" s="105"/>
      <c r="EU294" s="105"/>
      <c r="EV294" s="105"/>
      <c r="EW294" s="105"/>
      <c r="EX294" s="105"/>
      <c r="EY294" s="105"/>
      <c r="EZ294" s="105"/>
      <c r="FA294" s="105"/>
      <c r="FB294" s="105"/>
      <c r="FC294" s="105"/>
      <c r="FD294" s="105"/>
      <c r="FE294" s="105"/>
      <c r="FF294" s="105"/>
      <c r="FG294" s="105"/>
      <c r="FH294" s="105"/>
      <c r="FI294" s="105"/>
      <c r="FJ294" s="105"/>
      <c r="FK294" s="105"/>
      <c r="FL294" s="105"/>
      <c r="FM294" s="105"/>
      <c r="FN294" s="105"/>
      <c r="FO294" s="105"/>
      <c r="FP294" s="105"/>
      <c r="FQ294" s="105"/>
      <c r="FR294" s="105"/>
      <c r="FS294" s="105"/>
      <c r="FT294" s="105"/>
      <c r="FU294" s="105"/>
      <c r="FV294" s="105"/>
      <c r="FW294" s="105"/>
      <c r="FX294" s="105"/>
      <c r="FY294" s="105"/>
      <c r="FZ294" s="105"/>
      <c r="GA294" s="105"/>
      <c r="GB294" s="105"/>
      <c r="GC294" s="105"/>
      <c r="GD294" s="105"/>
      <c r="GE294" s="105"/>
      <c r="GF294" s="105"/>
      <c r="GG294" s="105"/>
      <c r="GH294" s="105"/>
      <c r="GI294" s="105"/>
      <c r="GJ294" s="105"/>
      <c r="GK294" s="105"/>
      <c r="GL294" s="105"/>
      <c r="GM294" s="105"/>
      <c r="GN294" s="105"/>
      <c r="GO294" s="105"/>
      <c r="GP294" s="105"/>
      <c r="GQ294" s="105"/>
      <c r="GR294" s="105"/>
      <c r="GS294" s="105"/>
      <c r="GT294" s="105"/>
      <c r="GU294" s="105"/>
      <c r="GV294" s="105"/>
      <c r="GW294" s="105"/>
      <c r="GX294" s="105"/>
      <c r="GY294" s="105"/>
      <c r="GZ294" s="105"/>
      <c r="HA294" s="105"/>
      <c r="HB294" s="105"/>
      <c r="HC294" s="105"/>
      <c r="HD294" s="105"/>
      <c r="HE294" s="105"/>
      <c r="HF294" s="105"/>
      <c r="HG294" s="105"/>
      <c r="HH294" s="105"/>
      <c r="HI294" s="105"/>
      <c r="HJ294" s="105"/>
      <c r="HK294" s="105"/>
      <c r="HL294" s="105"/>
      <c r="HM294" s="105"/>
      <c r="HN294" s="105"/>
      <c r="HO294" s="105"/>
      <c r="HP294" s="105"/>
      <c r="HQ294" s="105"/>
      <c r="HR294" s="105"/>
      <c r="HS294" s="105"/>
      <c r="HT294" s="105"/>
      <c r="HU294" s="105"/>
      <c r="HV294" s="105"/>
      <c r="HW294" s="105"/>
      <c r="HX294" s="105"/>
      <c r="HY294" s="105"/>
      <c r="HZ294" s="105"/>
      <c r="IA294" s="105"/>
      <c r="IB294" s="105"/>
      <c r="IC294" s="105"/>
      <c r="ID294" s="105"/>
      <c r="IE294" s="105"/>
      <c r="IF294" s="105"/>
      <c r="IG294" s="105"/>
      <c r="IH294" s="105"/>
      <c r="II294" s="105"/>
      <c r="IJ294" s="105"/>
      <c r="IK294" s="105"/>
      <c r="IL294" s="105"/>
      <c r="IM294" s="105"/>
      <c r="IN294" s="105"/>
      <c r="IO294" s="105"/>
      <c r="IP294" s="105"/>
      <c r="IQ294" s="105"/>
      <c r="IR294" s="105"/>
      <c r="IS294" s="105"/>
      <c r="IT294" s="105"/>
      <c r="IU294" s="105"/>
      <c r="IV294" s="105"/>
    </row>
    <row r="295" spans="1:256" ht="15.5" x14ac:dyDescent="0.25">
      <c r="A295" s="306"/>
      <c r="B295" s="307"/>
      <c r="C295" s="308"/>
      <c r="D295" s="309"/>
      <c r="E295" s="303"/>
      <c r="F295" s="110"/>
      <c r="G295" s="303"/>
      <c r="H295" s="310"/>
      <c r="I295" s="303"/>
      <c r="J295" s="311"/>
      <c r="K295" s="306"/>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5"/>
      <c r="BB295" s="105"/>
      <c r="BC295" s="105"/>
      <c r="BD295" s="105"/>
      <c r="BE295" s="105"/>
      <c r="BF295" s="105"/>
      <c r="BG295" s="105"/>
      <c r="BH295" s="105"/>
      <c r="BI295" s="105"/>
      <c r="BJ295" s="105"/>
      <c r="BK295" s="105"/>
      <c r="BL295" s="105"/>
      <c r="BM295" s="105"/>
      <c r="BN295" s="105"/>
      <c r="BO295" s="105"/>
      <c r="BP295" s="105"/>
      <c r="BQ295" s="105"/>
      <c r="BR295" s="105"/>
      <c r="BS295" s="105"/>
      <c r="BT295" s="105"/>
      <c r="BU295" s="105"/>
      <c r="BV295" s="105"/>
      <c r="BW295" s="105"/>
      <c r="BX295" s="105"/>
      <c r="BY295" s="105"/>
      <c r="BZ295" s="105"/>
      <c r="CA295" s="105"/>
      <c r="CB295" s="105"/>
      <c r="CC295" s="105"/>
      <c r="CD295" s="105"/>
      <c r="CE295" s="105"/>
      <c r="CF295" s="105"/>
      <c r="CG295" s="105"/>
      <c r="CH295" s="105"/>
      <c r="CI295" s="105"/>
      <c r="CJ295" s="105"/>
      <c r="CK295" s="105"/>
      <c r="CL295" s="105"/>
      <c r="CM295" s="105"/>
      <c r="CN295" s="105"/>
      <c r="CO295" s="105"/>
      <c r="CP295" s="105"/>
      <c r="CQ295" s="105"/>
      <c r="CR295" s="105"/>
      <c r="CS295" s="105"/>
      <c r="CT295" s="105"/>
      <c r="CU295" s="105"/>
      <c r="CV295" s="105"/>
      <c r="CW295" s="105"/>
      <c r="CX295" s="105"/>
      <c r="CY295" s="105"/>
      <c r="CZ295" s="105"/>
      <c r="DA295" s="105"/>
      <c r="DB295" s="105"/>
      <c r="DC295" s="105"/>
      <c r="DD295" s="105"/>
      <c r="DE295" s="105"/>
      <c r="DF295" s="105"/>
      <c r="DG295" s="105"/>
      <c r="DH295" s="105"/>
      <c r="DI295" s="105"/>
      <c r="DJ295" s="105"/>
      <c r="DK295" s="105"/>
      <c r="DL295" s="105"/>
      <c r="DM295" s="105"/>
      <c r="DN295" s="105"/>
      <c r="DO295" s="105"/>
      <c r="DP295" s="105"/>
      <c r="DQ295" s="105"/>
      <c r="DR295" s="105"/>
      <c r="DS295" s="105"/>
      <c r="DT295" s="105"/>
      <c r="DU295" s="105"/>
      <c r="DV295" s="105"/>
      <c r="DW295" s="105"/>
      <c r="DX295" s="105"/>
      <c r="DY295" s="105"/>
      <c r="DZ295" s="105"/>
      <c r="EA295" s="105"/>
      <c r="EB295" s="105"/>
      <c r="EC295" s="105"/>
      <c r="ED295" s="105"/>
      <c r="EE295" s="105"/>
      <c r="EF295" s="105"/>
      <c r="EG295" s="105"/>
      <c r="EH295" s="105"/>
      <c r="EI295" s="105"/>
      <c r="EJ295" s="105"/>
      <c r="EK295" s="105"/>
      <c r="EL295" s="105"/>
      <c r="EM295" s="105"/>
      <c r="EN295" s="105"/>
      <c r="EO295" s="105"/>
      <c r="EP295" s="105"/>
      <c r="EQ295" s="105"/>
      <c r="ER295" s="105"/>
      <c r="ES295" s="105"/>
      <c r="ET295" s="105"/>
      <c r="EU295" s="105"/>
      <c r="EV295" s="105"/>
      <c r="EW295" s="105"/>
      <c r="EX295" s="105"/>
      <c r="EY295" s="105"/>
      <c r="EZ295" s="105"/>
      <c r="FA295" s="105"/>
      <c r="FB295" s="105"/>
      <c r="FC295" s="105"/>
      <c r="FD295" s="105"/>
      <c r="FE295" s="105"/>
      <c r="FF295" s="105"/>
      <c r="FG295" s="105"/>
      <c r="FH295" s="105"/>
      <c r="FI295" s="105"/>
      <c r="FJ295" s="105"/>
      <c r="FK295" s="105"/>
      <c r="FL295" s="105"/>
      <c r="FM295" s="105"/>
      <c r="FN295" s="105"/>
      <c r="FO295" s="105"/>
      <c r="FP295" s="105"/>
      <c r="FQ295" s="105"/>
      <c r="FR295" s="105"/>
      <c r="FS295" s="105"/>
      <c r="FT295" s="105"/>
      <c r="FU295" s="105"/>
      <c r="FV295" s="105"/>
      <c r="FW295" s="105"/>
      <c r="FX295" s="105"/>
      <c r="FY295" s="105"/>
      <c r="FZ295" s="105"/>
      <c r="GA295" s="105"/>
      <c r="GB295" s="105"/>
      <c r="GC295" s="105"/>
      <c r="GD295" s="105"/>
      <c r="GE295" s="105"/>
      <c r="GF295" s="105"/>
      <c r="GG295" s="105"/>
      <c r="GH295" s="105"/>
      <c r="GI295" s="105"/>
      <c r="GJ295" s="105"/>
      <c r="GK295" s="105"/>
      <c r="GL295" s="105"/>
      <c r="GM295" s="105"/>
      <c r="GN295" s="105"/>
      <c r="GO295" s="105"/>
      <c r="GP295" s="105"/>
      <c r="GQ295" s="105"/>
      <c r="GR295" s="105"/>
      <c r="GS295" s="105"/>
      <c r="GT295" s="105"/>
      <c r="GU295" s="105"/>
      <c r="GV295" s="105"/>
      <c r="GW295" s="105"/>
      <c r="GX295" s="105"/>
      <c r="GY295" s="105"/>
      <c r="GZ295" s="105"/>
      <c r="HA295" s="105"/>
      <c r="HB295" s="105"/>
      <c r="HC295" s="105"/>
      <c r="HD295" s="105"/>
      <c r="HE295" s="105"/>
      <c r="HF295" s="105"/>
      <c r="HG295" s="105"/>
      <c r="HH295" s="105"/>
      <c r="HI295" s="105"/>
      <c r="HJ295" s="105"/>
      <c r="HK295" s="105"/>
      <c r="HL295" s="105"/>
      <c r="HM295" s="105"/>
      <c r="HN295" s="105"/>
      <c r="HO295" s="105"/>
      <c r="HP295" s="105"/>
      <c r="HQ295" s="105"/>
      <c r="HR295" s="105"/>
      <c r="HS295" s="105"/>
      <c r="HT295" s="105"/>
      <c r="HU295" s="105"/>
      <c r="HV295" s="105"/>
      <c r="HW295" s="105"/>
      <c r="HX295" s="105"/>
      <c r="HY295" s="105"/>
      <c r="HZ295" s="105"/>
      <c r="IA295" s="105"/>
      <c r="IB295" s="105"/>
      <c r="IC295" s="105"/>
      <c r="ID295" s="105"/>
      <c r="IE295" s="105"/>
      <c r="IF295" s="105"/>
      <c r="IG295" s="105"/>
      <c r="IH295" s="105"/>
      <c r="II295" s="105"/>
      <c r="IJ295" s="105"/>
      <c r="IK295" s="105"/>
      <c r="IL295" s="105"/>
      <c r="IM295" s="105"/>
      <c r="IN295" s="105"/>
      <c r="IO295" s="105"/>
      <c r="IP295" s="105"/>
      <c r="IQ295" s="105"/>
      <c r="IR295" s="105"/>
      <c r="IS295" s="105"/>
      <c r="IT295" s="105"/>
      <c r="IU295" s="105"/>
      <c r="IV295" s="105"/>
    </row>
    <row r="296" spans="1:256" ht="15.5" x14ac:dyDescent="0.25">
      <c r="A296" s="306"/>
      <c r="B296" s="307"/>
      <c r="C296" s="308"/>
      <c r="D296" s="309"/>
      <c r="E296" s="303"/>
      <c r="F296" s="110"/>
      <c r="G296" s="303"/>
      <c r="H296" s="310"/>
      <c r="I296" s="303"/>
      <c r="J296" s="311"/>
      <c r="K296" s="306"/>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c r="AV296" s="105"/>
      <c r="AW296" s="105"/>
      <c r="AX296" s="105"/>
      <c r="AY296" s="105"/>
      <c r="AZ296" s="105"/>
      <c r="BA296" s="105"/>
      <c r="BB296" s="105"/>
      <c r="BC296" s="105"/>
      <c r="BD296" s="105"/>
      <c r="BE296" s="105"/>
      <c r="BF296" s="105"/>
      <c r="BG296" s="105"/>
      <c r="BH296" s="105"/>
      <c r="BI296" s="105"/>
      <c r="BJ296" s="105"/>
      <c r="BK296" s="105"/>
      <c r="BL296" s="105"/>
      <c r="BM296" s="105"/>
      <c r="BN296" s="105"/>
      <c r="BO296" s="105"/>
      <c r="BP296" s="105"/>
      <c r="BQ296" s="105"/>
      <c r="BR296" s="105"/>
      <c r="BS296" s="105"/>
      <c r="BT296" s="105"/>
      <c r="BU296" s="105"/>
      <c r="BV296" s="105"/>
      <c r="BW296" s="105"/>
      <c r="BX296" s="105"/>
      <c r="BY296" s="105"/>
      <c r="BZ296" s="105"/>
      <c r="CA296" s="105"/>
      <c r="CB296" s="105"/>
      <c r="CC296" s="105"/>
      <c r="CD296" s="105"/>
      <c r="CE296" s="105"/>
      <c r="CF296" s="105"/>
      <c r="CG296" s="105"/>
      <c r="CH296" s="105"/>
      <c r="CI296" s="105"/>
      <c r="CJ296" s="105"/>
      <c r="CK296" s="105"/>
      <c r="CL296" s="105"/>
      <c r="CM296" s="105"/>
      <c r="CN296" s="105"/>
      <c r="CO296" s="105"/>
      <c r="CP296" s="105"/>
      <c r="CQ296" s="105"/>
      <c r="CR296" s="105"/>
      <c r="CS296" s="105"/>
      <c r="CT296" s="105"/>
      <c r="CU296" s="105"/>
      <c r="CV296" s="105"/>
      <c r="CW296" s="105"/>
      <c r="CX296" s="105"/>
      <c r="CY296" s="105"/>
      <c r="CZ296" s="105"/>
      <c r="DA296" s="105"/>
      <c r="DB296" s="105"/>
      <c r="DC296" s="105"/>
      <c r="DD296" s="105"/>
      <c r="DE296" s="105"/>
      <c r="DF296" s="105"/>
      <c r="DG296" s="105"/>
      <c r="DH296" s="105"/>
      <c r="DI296" s="105"/>
      <c r="DJ296" s="105"/>
      <c r="DK296" s="105"/>
      <c r="DL296" s="105"/>
      <c r="DM296" s="105"/>
      <c r="DN296" s="105"/>
      <c r="DO296" s="105"/>
      <c r="DP296" s="105"/>
      <c r="DQ296" s="105"/>
      <c r="DR296" s="105"/>
      <c r="DS296" s="105"/>
      <c r="DT296" s="105"/>
      <c r="DU296" s="105"/>
      <c r="DV296" s="105"/>
      <c r="DW296" s="105"/>
      <c r="DX296" s="105"/>
      <c r="DY296" s="105"/>
      <c r="DZ296" s="105"/>
      <c r="EA296" s="105"/>
      <c r="EB296" s="105"/>
      <c r="EC296" s="105"/>
      <c r="ED296" s="105"/>
      <c r="EE296" s="105"/>
      <c r="EF296" s="105"/>
      <c r="EG296" s="105"/>
      <c r="EH296" s="105"/>
      <c r="EI296" s="105"/>
      <c r="EJ296" s="105"/>
      <c r="EK296" s="105"/>
      <c r="EL296" s="105"/>
      <c r="EM296" s="105"/>
      <c r="EN296" s="105"/>
      <c r="EO296" s="105"/>
      <c r="EP296" s="105"/>
      <c r="EQ296" s="105"/>
      <c r="ER296" s="105"/>
      <c r="ES296" s="105"/>
      <c r="ET296" s="105"/>
      <c r="EU296" s="105"/>
      <c r="EV296" s="105"/>
      <c r="EW296" s="105"/>
      <c r="EX296" s="105"/>
      <c r="EY296" s="105"/>
      <c r="EZ296" s="105"/>
      <c r="FA296" s="105"/>
      <c r="FB296" s="105"/>
      <c r="FC296" s="105"/>
      <c r="FD296" s="105"/>
      <c r="FE296" s="105"/>
      <c r="FF296" s="105"/>
      <c r="FG296" s="105"/>
      <c r="FH296" s="105"/>
      <c r="FI296" s="105"/>
      <c r="FJ296" s="105"/>
      <c r="FK296" s="105"/>
      <c r="FL296" s="105"/>
      <c r="FM296" s="105"/>
      <c r="FN296" s="105"/>
      <c r="FO296" s="105"/>
      <c r="FP296" s="105"/>
      <c r="FQ296" s="105"/>
      <c r="FR296" s="105"/>
      <c r="FS296" s="105"/>
      <c r="FT296" s="105"/>
      <c r="FU296" s="105"/>
      <c r="FV296" s="105"/>
      <c r="FW296" s="105"/>
      <c r="FX296" s="105"/>
      <c r="FY296" s="105"/>
      <c r="FZ296" s="105"/>
      <c r="GA296" s="105"/>
      <c r="GB296" s="105"/>
      <c r="GC296" s="105"/>
      <c r="GD296" s="105"/>
      <c r="GE296" s="105"/>
      <c r="GF296" s="105"/>
      <c r="GG296" s="105"/>
      <c r="GH296" s="105"/>
      <c r="GI296" s="105"/>
      <c r="GJ296" s="105"/>
      <c r="GK296" s="105"/>
      <c r="GL296" s="105"/>
      <c r="GM296" s="105"/>
      <c r="GN296" s="105"/>
      <c r="GO296" s="105"/>
      <c r="GP296" s="105"/>
      <c r="GQ296" s="105"/>
      <c r="GR296" s="105"/>
      <c r="GS296" s="105"/>
      <c r="GT296" s="105"/>
      <c r="GU296" s="105"/>
      <c r="GV296" s="105"/>
      <c r="GW296" s="105"/>
      <c r="GX296" s="105"/>
      <c r="GY296" s="105"/>
      <c r="GZ296" s="105"/>
      <c r="HA296" s="105"/>
      <c r="HB296" s="105"/>
      <c r="HC296" s="105"/>
      <c r="HD296" s="105"/>
      <c r="HE296" s="105"/>
      <c r="HF296" s="105"/>
      <c r="HG296" s="105"/>
      <c r="HH296" s="105"/>
      <c r="HI296" s="105"/>
      <c r="HJ296" s="105"/>
      <c r="HK296" s="105"/>
      <c r="HL296" s="105"/>
      <c r="HM296" s="105"/>
      <c r="HN296" s="105"/>
      <c r="HO296" s="105"/>
      <c r="HP296" s="105"/>
      <c r="HQ296" s="105"/>
      <c r="HR296" s="105"/>
      <c r="HS296" s="105"/>
      <c r="HT296" s="105"/>
      <c r="HU296" s="105"/>
      <c r="HV296" s="105"/>
      <c r="HW296" s="105"/>
      <c r="HX296" s="105"/>
      <c r="HY296" s="105"/>
      <c r="HZ296" s="105"/>
      <c r="IA296" s="105"/>
      <c r="IB296" s="105"/>
      <c r="IC296" s="105"/>
      <c r="ID296" s="105"/>
      <c r="IE296" s="105"/>
      <c r="IF296" s="105"/>
      <c r="IG296" s="105"/>
      <c r="IH296" s="105"/>
      <c r="II296" s="105"/>
      <c r="IJ296" s="105"/>
      <c r="IK296" s="105"/>
      <c r="IL296" s="105"/>
      <c r="IM296" s="105"/>
      <c r="IN296" s="105"/>
      <c r="IO296" s="105"/>
      <c r="IP296" s="105"/>
      <c r="IQ296" s="105"/>
      <c r="IR296" s="105"/>
      <c r="IS296" s="105"/>
      <c r="IT296" s="105"/>
      <c r="IU296" s="105"/>
      <c r="IV296" s="105"/>
    </row>
    <row r="297" spans="1:256" ht="15.5" x14ac:dyDescent="0.25">
      <c r="A297" s="306"/>
      <c r="B297" s="307"/>
      <c r="C297" s="308"/>
      <c r="D297" s="309"/>
      <c r="E297" s="303"/>
      <c r="F297" s="110"/>
      <c r="G297" s="303"/>
      <c r="H297" s="310"/>
      <c r="I297" s="303"/>
      <c r="J297" s="311"/>
      <c r="K297" s="306"/>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5"/>
      <c r="BB297" s="105"/>
      <c r="BC297" s="105"/>
      <c r="BD297" s="105"/>
      <c r="BE297" s="105"/>
      <c r="BF297" s="105"/>
      <c r="BG297" s="105"/>
      <c r="BH297" s="105"/>
      <c r="BI297" s="105"/>
      <c r="BJ297" s="105"/>
      <c r="BK297" s="105"/>
      <c r="BL297" s="105"/>
      <c r="BM297" s="105"/>
      <c r="BN297" s="105"/>
      <c r="BO297" s="105"/>
      <c r="BP297" s="105"/>
      <c r="BQ297" s="105"/>
      <c r="BR297" s="105"/>
      <c r="BS297" s="105"/>
      <c r="BT297" s="105"/>
      <c r="BU297" s="105"/>
      <c r="BV297" s="105"/>
      <c r="BW297" s="105"/>
      <c r="BX297" s="105"/>
      <c r="BY297" s="105"/>
      <c r="BZ297" s="105"/>
      <c r="CA297" s="105"/>
      <c r="CB297" s="105"/>
      <c r="CC297" s="105"/>
      <c r="CD297" s="105"/>
      <c r="CE297" s="105"/>
      <c r="CF297" s="105"/>
      <c r="CG297" s="105"/>
      <c r="CH297" s="105"/>
      <c r="CI297" s="105"/>
      <c r="CJ297" s="105"/>
      <c r="CK297" s="105"/>
      <c r="CL297" s="105"/>
      <c r="CM297" s="105"/>
      <c r="CN297" s="105"/>
      <c r="CO297" s="105"/>
      <c r="CP297" s="105"/>
      <c r="CQ297" s="105"/>
      <c r="CR297" s="105"/>
      <c r="CS297" s="105"/>
      <c r="CT297" s="105"/>
      <c r="CU297" s="105"/>
      <c r="CV297" s="105"/>
      <c r="CW297" s="105"/>
      <c r="CX297" s="105"/>
      <c r="CY297" s="105"/>
      <c r="CZ297" s="105"/>
      <c r="DA297" s="105"/>
      <c r="DB297" s="105"/>
      <c r="DC297" s="105"/>
      <c r="DD297" s="105"/>
      <c r="DE297" s="105"/>
      <c r="DF297" s="105"/>
      <c r="DG297" s="105"/>
      <c r="DH297" s="105"/>
      <c r="DI297" s="105"/>
      <c r="DJ297" s="105"/>
      <c r="DK297" s="105"/>
      <c r="DL297" s="105"/>
      <c r="DM297" s="105"/>
      <c r="DN297" s="105"/>
      <c r="DO297" s="105"/>
      <c r="DP297" s="105"/>
      <c r="DQ297" s="105"/>
      <c r="DR297" s="105"/>
      <c r="DS297" s="105"/>
      <c r="DT297" s="105"/>
      <c r="DU297" s="105"/>
      <c r="DV297" s="105"/>
      <c r="DW297" s="105"/>
      <c r="DX297" s="105"/>
      <c r="DY297" s="105"/>
      <c r="DZ297" s="105"/>
      <c r="EA297" s="105"/>
      <c r="EB297" s="105"/>
      <c r="EC297" s="105"/>
      <c r="ED297" s="105"/>
      <c r="EE297" s="105"/>
      <c r="EF297" s="105"/>
      <c r="EG297" s="105"/>
      <c r="EH297" s="105"/>
      <c r="EI297" s="105"/>
      <c r="EJ297" s="105"/>
      <c r="EK297" s="105"/>
      <c r="EL297" s="105"/>
      <c r="EM297" s="105"/>
      <c r="EN297" s="105"/>
      <c r="EO297" s="105"/>
      <c r="EP297" s="105"/>
      <c r="EQ297" s="105"/>
      <c r="ER297" s="105"/>
      <c r="ES297" s="105"/>
      <c r="ET297" s="105"/>
      <c r="EU297" s="105"/>
      <c r="EV297" s="105"/>
      <c r="EW297" s="105"/>
      <c r="EX297" s="105"/>
      <c r="EY297" s="105"/>
      <c r="EZ297" s="105"/>
      <c r="FA297" s="105"/>
      <c r="FB297" s="105"/>
      <c r="FC297" s="105"/>
      <c r="FD297" s="105"/>
      <c r="FE297" s="105"/>
      <c r="FF297" s="105"/>
      <c r="FG297" s="105"/>
      <c r="FH297" s="105"/>
      <c r="FI297" s="105"/>
      <c r="FJ297" s="105"/>
      <c r="FK297" s="105"/>
      <c r="FL297" s="105"/>
      <c r="FM297" s="105"/>
      <c r="FN297" s="105"/>
      <c r="FO297" s="105"/>
      <c r="FP297" s="105"/>
      <c r="FQ297" s="105"/>
      <c r="FR297" s="105"/>
      <c r="FS297" s="105"/>
      <c r="FT297" s="105"/>
      <c r="FU297" s="105"/>
      <c r="FV297" s="105"/>
      <c r="FW297" s="105"/>
      <c r="FX297" s="105"/>
      <c r="FY297" s="105"/>
      <c r="FZ297" s="105"/>
      <c r="GA297" s="105"/>
      <c r="GB297" s="105"/>
      <c r="GC297" s="105"/>
      <c r="GD297" s="105"/>
      <c r="GE297" s="105"/>
      <c r="GF297" s="105"/>
      <c r="GG297" s="105"/>
      <c r="GH297" s="105"/>
      <c r="GI297" s="105"/>
      <c r="GJ297" s="105"/>
      <c r="GK297" s="105"/>
      <c r="GL297" s="105"/>
      <c r="GM297" s="105"/>
      <c r="GN297" s="105"/>
      <c r="GO297" s="105"/>
      <c r="GP297" s="105"/>
      <c r="GQ297" s="105"/>
      <c r="GR297" s="105"/>
      <c r="GS297" s="105"/>
      <c r="GT297" s="105"/>
      <c r="GU297" s="105"/>
      <c r="GV297" s="105"/>
      <c r="GW297" s="105"/>
      <c r="GX297" s="105"/>
      <c r="GY297" s="105"/>
      <c r="GZ297" s="105"/>
      <c r="HA297" s="105"/>
      <c r="HB297" s="105"/>
      <c r="HC297" s="105"/>
      <c r="HD297" s="105"/>
      <c r="HE297" s="105"/>
      <c r="HF297" s="105"/>
      <c r="HG297" s="105"/>
      <c r="HH297" s="105"/>
      <c r="HI297" s="105"/>
      <c r="HJ297" s="105"/>
      <c r="HK297" s="105"/>
      <c r="HL297" s="105"/>
      <c r="HM297" s="105"/>
      <c r="HN297" s="105"/>
      <c r="HO297" s="105"/>
      <c r="HP297" s="105"/>
      <c r="HQ297" s="105"/>
      <c r="HR297" s="105"/>
      <c r="HS297" s="105"/>
      <c r="HT297" s="105"/>
      <c r="HU297" s="105"/>
      <c r="HV297" s="105"/>
      <c r="HW297" s="105"/>
      <c r="HX297" s="105"/>
      <c r="HY297" s="105"/>
      <c r="HZ297" s="105"/>
      <c r="IA297" s="105"/>
      <c r="IB297" s="105"/>
      <c r="IC297" s="105"/>
      <c r="ID297" s="105"/>
      <c r="IE297" s="105"/>
      <c r="IF297" s="105"/>
      <c r="IG297" s="105"/>
      <c r="IH297" s="105"/>
      <c r="II297" s="105"/>
      <c r="IJ297" s="105"/>
      <c r="IK297" s="105"/>
      <c r="IL297" s="105"/>
      <c r="IM297" s="105"/>
      <c r="IN297" s="105"/>
      <c r="IO297" s="105"/>
      <c r="IP297" s="105"/>
      <c r="IQ297" s="105"/>
      <c r="IR297" s="105"/>
      <c r="IS297" s="105"/>
      <c r="IT297" s="105"/>
      <c r="IU297" s="105"/>
      <c r="IV297" s="105"/>
    </row>
    <row r="298" spans="1:256" ht="15.5" x14ac:dyDescent="0.25">
      <c r="A298" s="306"/>
      <c r="B298" s="307"/>
      <c r="C298" s="308"/>
      <c r="D298" s="309"/>
      <c r="E298" s="303"/>
      <c r="F298" s="110"/>
      <c r="G298" s="303"/>
      <c r="H298" s="310"/>
      <c r="I298" s="303"/>
      <c r="J298" s="311"/>
      <c r="K298" s="306"/>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c r="AV298" s="105"/>
      <c r="AW298" s="105"/>
      <c r="AX298" s="105"/>
      <c r="AY298" s="105"/>
      <c r="AZ298" s="105"/>
      <c r="BA298" s="105"/>
      <c r="BB298" s="105"/>
      <c r="BC298" s="105"/>
      <c r="BD298" s="105"/>
      <c r="BE298" s="105"/>
      <c r="BF298" s="105"/>
      <c r="BG298" s="105"/>
      <c r="BH298" s="105"/>
      <c r="BI298" s="105"/>
      <c r="BJ298" s="105"/>
      <c r="BK298" s="105"/>
      <c r="BL298" s="105"/>
      <c r="BM298" s="105"/>
      <c r="BN298" s="105"/>
      <c r="BO298" s="105"/>
      <c r="BP298" s="105"/>
      <c r="BQ298" s="105"/>
      <c r="BR298" s="105"/>
      <c r="BS298" s="105"/>
      <c r="BT298" s="105"/>
      <c r="BU298" s="105"/>
      <c r="BV298" s="105"/>
      <c r="BW298" s="105"/>
      <c r="BX298" s="105"/>
      <c r="BY298" s="105"/>
      <c r="BZ298" s="105"/>
      <c r="CA298" s="105"/>
      <c r="CB298" s="105"/>
      <c r="CC298" s="105"/>
      <c r="CD298" s="105"/>
      <c r="CE298" s="105"/>
      <c r="CF298" s="105"/>
      <c r="CG298" s="105"/>
      <c r="CH298" s="105"/>
      <c r="CI298" s="105"/>
      <c r="CJ298" s="105"/>
      <c r="CK298" s="105"/>
      <c r="CL298" s="105"/>
      <c r="CM298" s="105"/>
      <c r="CN298" s="105"/>
      <c r="CO298" s="105"/>
      <c r="CP298" s="105"/>
      <c r="CQ298" s="105"/>
      <c r="CR298" s="105"/>
      <c r="CS298" s="105"/>
      <c r="CT298" s="105"/>
      <c r="CU298" s="105"/>
      <c r="CV298" s="105"/>
      <c r="CW298" s="105"/>
      <c r="CX298" s="105"/>
      <c r="CY298" s="105"/>
      <c r="CZ298" s="105"/>
      <c r="DA298" s="105"/>
      <c r="DB298" s="105"/>
      <c r="DC298" s="105"/>
      <c r="DD298" s="105"/>
      <c r="DE298" s="105"/>
      <c r="DF298" s="105"/>
      <c r="DG298" s="105"/>
      <c r="DH298" s="105"/>
      <c r="DI298" s="105"/>
      <c r="DJ298" s="105"/>
      <c r="DK298" s="105"/>
      <c r="DL298" s="105"/>
      <c r="DM298" s="105"/>
      <c r="DN298" s="105"/>
      <c r="DO298" s="105"/>
      <c r="DP298" s="105"/>
      <c r="DQ298" s="105"/>
      <c r="DR298" s="105"/>
      <c r="DS298" s="105"/>
      <c r="DT298" s="105"/>
      <c r="DU298" s="105"/>
      <c r="DV298" s="105"/>
      <c r="DW298" s="105"/>
      <c r="DX298" s="105"/>
      <c r="DY298" s="105"/>
      <c r="DZ298" s="105"/>
      <c r="EA298" s="105"/>
      <c r="EB298" s="105"/>
      <c r="EC298" s="105"/>
      <c r="ED298" s="105"/>
      <c r="EE298" s="105"/>
      <c r="EF298" s="105"/>
      <c r="EG298" s="105"/>
      <c r="EH298" s="105"/>
      <c r="EI298" s="105"/>
      <c r="EJ298" s="105"/>
      <c r="EK298" s="105"/>
      <c r="EL298" s="105"/>
      <c r="EM298" s="105"/>
      <c r="EN298" s="105"/>
      <c r="EO298" s="105"/>
      <c r="EP298" s="105"/>
      <c r="EQ298" s="105"/>
      <c r="ER298" s="105"/>
      <c r="ES298" s="105"/>
      <c r="ET298" s="105"/>
      <c r="EU298" s="105"/>
      <c r="EV298" s="105"/>
      <c r="EW298" s="105"/>
      <c r="EX298" s="105"/>
      <c r="EY298" s="105"/>
      <c r="EZ298" s="105"/>
      <c r="FA298" s="105"/>
      <c r="FB298" s="105"/>
      <c r="FC298" s="105"/>
      <c r="FD298" s="105"/>
      <c r="FE298" s="105"/>
      <c r="FF298" s="105"/>
      <c r="FG298" s="105"/>
      <c r="FH298" s="105"/>
      <c r="FI298" s="105"/>
      <c r="FJ298" s="105"/>
      <c r="FK298" s="105"/>
      <c r="FL298" s="105"/>
      <c r="FM298" s="105"/>
      <c r="FN298" s="105"/>
      <c r="FO298" s="105"/>
      <c r="FP298" s="105"/>
      <c r="FQ298" s="105"/>
      <c r="FR298" s="105"/>
      <c r="FS298" s="105"/>
      <c r="FT298" s="105"/>
      <c r="FU298" s="105"/>
      <c r="FV298" s="105"/>
      <c r="FW298" s="105"/>
      <c r="FX298" s="105"/>
      <c r="FY298" s="105"/>
      <c r="FZ298" s="105"/>
      <c r="GA298" s="105"/>
      <c r="GB298" s="105"/>
      <c r="GC298" s="105"/>
      <c r="GD298" s="105"/>
      <c r="GE298" s="105"/>
      <c r="GF298" s="105"/>
      <c r="GG298" s="105"/>
      <c r="GH298" s="105"/>
      <c r="GI298" s="105"/>
      <c r="GJ298" s="105"/>
      <c r="GK298" s="105"/>
      <c r="GL298" s="105"/>
      <c r="GM298" s="105"/>
      <c r="GN298" s="105"/>
      <c r="GO298" s="105"/>
      <c r="GP298" s="105"/>
      <c r="GQ298" s="105"/>
      <c r="GR298" s="105"/>
      <c r="GS298" s="105"/>
      <c r="GT298" s="105"/>
      <c r="GU298" s="105"/>
      <c r="GV298" s="105"/>
      <c r="GW298" s="105"/>
      <c r="GX298" s="105"/>
      <c r="GY298" s="105"/>
      <c r="GZ298" s="105"/>
      <c r="HA298" s="105"/>
      <c r="HB298" s="105"/>
      <c r="HC298" s="105"/>
      <c r="HD298" s="105"/>
      <c r="HE298" s="105"/>
      <c r="HF298" s="105"/>
      <c r="HG298" s="105"/>
      <c r="HH298" s="105"/>
      <c r="HI298" s="105"/>
      <c r="HJ298" s="105"/>
      <c r="HK298" s="105"/>
      <c r="HL298" s="105"/>
      <c r="HM298" s="105"/>
      <c r="HN298" s="105"/>
      <c r="HO298" s="105"/>
      <c r="HP298" s="105"/>
      <c r="HQ298" s="105"/>
      <c r="HR298" s="105"/>
      <c r="HS298" s="105"/>
      <c r="HT298" s="105"/>
      <c r="HU298" s="105"/>
      <c r="HV298" s="105"/>
      <c r="HW298" s="105"/>
      <c r="HX298" s="105"/>
      <c r="HY298" s="105"/>
      <c r="HZ298" s="105"/>
      <c r="IA298" s="105"/>
      <c r="IB298" s="105"/>
      <c r="IC298" s="105"/>
      <c r="ID298" s="105"/>
      <c r="IE298" s="105"/>
      <c r="IF298" s="105"/>
      <c r="IG298" s="105"/>
      <c r="IH298" s="105"/>
      <c r="II298" s="105"/>
      <c r="IJ298" s="105"/>
      <c r="IK298" s="105"/>
      <c r="IL298" s="105"/>
      <c r="IM298" s="105"/>
      <c r="IN298" s="105"/>
      <c r="IO298" s="105"/>
      <c r="IP298" s="105"/>
      <c r="IQ298" s="105"/>
      <c r="IR298" s="105"/>
      <c r="IS298" s="105"/>
      <c r="IT298" s="105"/>
      <c r="IU298" s="105"/>
      <c r="IV298" s="105"/>
    </row>
    <row r="299" spans="1:256" ht="15.5" x14ac:dyDescent="0.25">
      <c r="A299" s="306"/>
      <c r="B299" s="307"/>
      <c r="C299" s="308"/>
      <c r="D299" s="309"/>
      <c r="E299" s="303"/>
      <c r="F299" s="110"/>
      <c r="G299" s="303"/>
      <c r="H299" s="310"/>
      <c r="I299" s="303"/>
      <c r="J299" s="311"/>
      <c r="K299" s="306"/>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5"/>
      <c r="BB299" s="105"/>
      <c r="BC299" s="105"/>
      <c r="BD299" s="105"/>
      <c r="BE299" s="105"/>
      <c r="BF299" s="105"/>
      <c r="BG299" s="105"/>
      <c r="BH299" s="105"/>
      <c r="BI299" s="105"/>
      <c r="BJ299" s="105"/>
      <c r="BK299" s="105"/>
      <c r="BL299" s="105"/>
      <c r="BM299" s="105"/>
      <c r="BN299" s="105"/>
      <c r="BO299" s="105"/>
      <c r="BP299" s="105"/>
      <c r="BQ299" s="105"/>
      <c r="BR299" s="105"/>
      <c r="BS299" s="105"/>
      <c r="BT299" s="105"/>
      <c r="BU299" s="105"/>
      <c r="BV299" s="105"/>
      <c r="BW299" s="105"/>
      <c r="BX299" s="105"/>
      <c r="BY299" s="105"/>
      <c r="BZ299" s="105"/>
      <c r="CA299" s="105"/>
      <c r="CB299" s="105"/>
      <c r="CC299" s="105"/>
      <c r="CD299" s="105"/>
      <c r="CE299" s="105"/>
      <c r="CF299" s="105"/>
      <c r="CG299" s="105"/>
      <c r="CH299" s="105"/>
      <c r="CI299" s="105"/>
      <c r="CJ299" s="105"/>
      <c r="CK299" s="105"/>
      <c r="CL299" s="105"/>
      <c r="CM299" s="105"/>
      <c r="CN299" s="105"/>
      <c r="CO299" s="105"/>
      <c r="CP299" s="105"/>
      <c r="CQ299" s="105"/>
      <c r="CR299" s="105"/>
      <c r="CS299" s="105"/>
      <c r="CT299" s="105"/>
      <c r="CU299" s="105"/>
      <c r="CV299" s="105"/>
      <c r="CW299" s="105"/>
      <c r="CX299" s="105"/>
      <c r="CY299" s="105"/>
      <c r="CZ299" s="105"/>
      <c r="DA299" s="105"/>
      <c r="DB299" s="105"/>
      <c r="DC299" s="105"/>
      <c r="DD299" s="105"/>
      <c r="DE299" s="105"/>
      <c r="DF299" s="105"/>
      <c r="DG299" s="105"/>
      <c r="DH299" s="105"/>
      <c r="DI299" s="105"/>
      <c r="DJ299" s="105"/>
      <c r="DK299" s="105"/>
      <c r="DL299" s="105"/>
      <c r="DM299" s="105"/>
      <c r="DN299" s="105"/>
      <c r="DO299" s="105"/>
      <c r="DP299" s="105"/>
      <c r="DQ299" s="105"/>
      <c r="DR299" s="105"/>
      <c r="DS299" s="105"/>
      <c r="DT299" s="105"/>
      <c r="DU299" s="105"/>
      <c r="DV299" s="105"/>
      <c r="DW299" s="105"/>
      <c r="DX299" s="105"/>
      <c r="DY299" s="105"/>
      <c r="DZ299" s="105"/>
      <c r="EA299" s="105"/>
      <c r="EB299" s="105"/>
      <c r="EC299" s="105"/>
      <c r="ED299" s="105"/>
      <c r="EE299" s="105"/>
      <c r="EF299" s="105"/>
      <c r="EG299" s="105"/>
      <c r="EH299" s="105"/>
      <c r="EI299" s="105"/>
      <c r="EJ299" s="105"/>
      <c r="EK299" s="105"/>
      <c r="EL299" s="105"/>
      <c r="EM299" s="105"/>
      <c r="EN299" s="105"/>
      <c r="EO299" s="105"/>
      <c r="EP299" s="105"/>
      <c r="EQ299" s="105"/>
      <c r="ER299" s="105"/>
      <c r="ES299" s="105"/>
      <c r="ET299" s="105"/>
      <c r="EU299" s="105"/>
      <c r="EV299" s="105"/>
      <c r="EW299" s="105"/>
      <c r="EX299" s="105"/>
      <c r="EY299" s="105"/>
      <c r="EZ299" s="105"/>
      <c r="FA299" s="105"/>
      <c r="FB299" s="105"/>
      <c r="FC299" s="105"/>
      <c r="FD299" s="105"/>
      <c r="FE299" s="105"/>
      <c r="FF299" s="105"/>
      <c r="FG299" s="105"/>
      <c r="FH299" s="105"/>
      <c r="FI299" s="105"/>
      <c r="FJ299" s="105"/>
      <c r="FK299" s="105"/>
      <c r="FL299" s="105"/>
      <c r="FM299" s="105"/>
      <c r="FN299" s="105"/>
      <c r="FO299" s="105"/>
      <c r="FP299" s="105"/>
      <c r="FQ299" s="105"/>
      <c r="FR299" s="105"/>
      <c r="FS299" s="105"/>
      <c r="FT299" s="105"/>
      <c r="FU299" s="105"/>
      <c r="FV299" s="105"/>
      <c r="FW299" s="105"/>
      <c r="FX299" s="105"/>
      <c r="FY299" s="105"/>
      <c r="FZ299" s="105"/>
      <c r="GA299" s="105"/>
      <c r="GB299" s="105"/>
      <c r="GC299" s="105"/>
      <c r="GD299" s="105"/>
      <c r="GE299" s="105"/>
      <c r="GF299" s="105"/>
      <c r="GG299" s="105"/>
      <c r="GH299" s="105"/>
      <c r="GI299" s="105"/>
      <c r="GJ299" s="105"/>
      <c r="GK299" s="105"/>
      <c r="GL299" s="105"/>
      <c r="GM299" s="105"/>
      <c r="GN299" s="105"/>
      <c r="GO299" s="105"/>
      <c r="GP299" s="105"/>
      <c r="GQ299" s="105"/>
      <c r="GR299" s="105"/>
      <c r="GS299" s="105"/>
      <c r="GT299" s="105"/>
      <c r="GU299" s="105"/>
      <c r="GV299" s="105"/>
      <c r="GW299" s="105"/>
      <c r="GX299" s="105"/>
      <c r="GY299" s="105"/>
      <c r="GZ299" s="105"/>
      <c r="HA299" s="105"/>
      <c r="HB299" s="105"/>
      <c r="HC299" s="105"/>
      <c r="HD299" s="105"/>
      <c r="HE299" s="105"/>
      <c r="HF299" s="105"/>
      <c r="HG299" s="105"/>
      <c r="HH299" s="105"/>
      <c r="HI299" s="105"/>
      <c r="HJ299" s="105"/>
      <c r="HK299" s="105"/>
      <c r="HL299" s="105"/>
      <c r="HM299" s="105"/>
      <c r="HN299" s="105"/>
      <c r="HO299" s="105"/>
      <c r="HP299" s="105"/>
      <c r="HQ299" s="105"/>
      <c r="HR299" s="105"/>
      <c r="HS299" s="105"/>
      <c r="HT299" s="105"/>
      <c r="HU299" s="105"/>
      <c r="HV299" s="105"/>
      <c r="HW299" s="105"/>
      <c r="HX299" s="105"/>
      <c r="HY299" s="105"/>
      <c r="HZ299" s="105"/>
      <c r="IA299" s="105"/>
      <c r="IB299" s="105"/>
      <c r="IC299" s="105"/>
      <c r="ID299" s="105"/>
      <c r="IE299" s="105"/>
      <c r="IF299" s="105"/>
      <c r="IG299" s="105"/>
      <c r="IH299" s="105"/>
      <c r="II299" s="105"/>
      <c r="IJ299" s="105"/>
      <c r="IK299" s="105"/>
      <c r="IL299" s="105"/>
      <c r="IM299" s="105"/>
      <c r="IN299" s="105"/>
      <c r="IO299" s="105"/>
      <c r="IP299" s="105"/>
      <c r="IQ299" s="105"/>
      <c r="IR299" s="105"/>
      <c r="IS299" s="105"/>
      <c r="IT299" s="105"/>
      <c r="IU299" s="105"/>
      <c r="IV299" s="105"/>
    </row>
    <row r="300" spans="1:256" ht="15.5" x14ac:dyDescent="0.25">
      <c r="A300" s="306"/>
      <c r="B300" s="307"/>
      <c r="C300" s="308"/>
      <c r="D300" s="309"/>
      <c r="E300" s="303"/>
      <c r="F300" s="110"/>
      <c r="G300" s="303"/>
      <c r="H300" s="310"/>
      <c r="I300" s="303"/>
      <c r="J300" s="311"/>
      <c r="K300" s="306"/>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5"/>
      <c r="BB300" s="105"/>
      <c r="BC300" s="105"/>
      <c r="BD300" s="105"/>
      <c r="BE300" s="105"/>
      <c r="BF300" s="105"/>
      <c r="BG300" s="105"/>
      <c r="BH300" s="105"/>
      <c r="BI300" s="105"/>
      <c r="BJ300" s="105"/>
      <c r="BK300" s="105"/>
      <c r="BL300" s="105"/>
      <c r="BM300" s="105"/>
      <c r="BN300" s="105"/>
      <c r="BO300" s="105"/>
      <c r="BP300" s="105"/>
      <c r="BQ300" s="105"/>
      <c r="BR300" s="105"/>
      <c r="BS300" s="105"/>
      <c r="BT300" s="105"/>
      <c r="BU300" s="105"/>
      <c r="BV300" s="105"/>
      <c r="BW300" s="105"/>
      <c r="BX300" s="105"/>
      <c r="BY300" s="105"/>
      <c r="BZ300" s="105"/>
      <c r="CA300" s="105"/>
      <c r="CB300" s="105"/>
      <c r="CC300" s="105"/>
      <c r="CD300" s="105"/>
      <c r="CE300" s="105"/>
      <c r="CF300" s="105"/>
      <c r="CG300" s="105"/>
      <c r="CH300" s="105"/>
      <c r="CI300" s="105"/>
      <c r="CJ300" s="105"/>
      <c r="CK300" s="105"/>
      <c r="CL300" s="105"/>
      <c r="CM300" s="105"/>
      <c r="CN300" s="105"/>
      <c r="CO300" s="105"/>
      <c r="CP300" s="105"/>
      <c r="CQ300" s="105"/>
      <c r="CR300" s="105"/>
      <c r="CS300" s="105"/>
      <c r="CT300" s="105"/>
      <c r="CU300" s="105"/>
      <c r="CV300" s="105"/>
      <c r="CW300" s="105"/>
      <c r="CX300" s="105"/>
      <c r="CY300" s="105"/>
      <c r="CZ300" s="105"/>
      <c r="DA300" s="105"/>
      <c r="DB300" s="105"/>
      <c r="DC300" s="105"/>
      <c r="DD300" s="105"/>
      <c r="DE300" s="105"/>
      <c r="DF300" s="105"/>
      <c r="DG300" s="105"/>
      <c r="DH300" s="105"/>
      <c r="DI300" s="105"/>
      <c r="DJ300" s="105"/>
      <c r="DK300" s="105"/>
      <c r="DL300" s="105"/>
      <c r="DM300" s="105"/>
      <c r="DN300" s="105"/>
      <c r="DO300" s="105"/>
      <c r="DP300" s="105"/>
      <c r="DQ300" s="105"/>
      <c r="DR300" s="105"/>
      <c r="DS300" s="105"/>
      <c r="DT300" s="105"/>
      <c r="DU300" s="105"/>
      <c r="DV300" s="105"/>
      <c r="DW300" s="105"/>
      <c r="DX300" s="105"/>
      <c r="DY300" s="105"/>
      <c r="DZ300" s="105"/>
      <c r="EA300" s="105"/>
      <c r="EB300" s="105"/>
      <c r="EC300" s="105"/>
      <c r="ED300" s="105"/>
      <c r="EE300" s="105"/>
      <c r="EF300" s="105"/>
      <c r="EG300" s="105"/>
      <c r="EH300" s="105"/>
      <c r="EI300" s="105"/>
      <c r="EJ300" s="105"/>
      <c r="EK300" s="105"/>
      <c r="EL300" s="105"/>
      <c r="EM300" s="105"/>
      <c r="EN300" s="105"/>
      <c r="EO300" s="105"/>
      <c r="EP300" s="105"/>
      <c r="EQ300" s="105"/>
      <c r="ER300" s="105"/>
      <c r="ES300" s="105"/>
      <c r="ET300" s="105"/>
      <c r="EU300" s="105"/>
      <c r="EV300" s="105"/>
      <c r="EW300" s="105"/>
      <c r="EX300" s="105"/>
      <c r="EY300" s="105"/>
      <c r="EZ300" s="105"/>
      <c r="FA300" s="105"/>
      <c r="FB300" s="105"/>
      <c r="FC300" s="105"/>
      <c r="FD300" s="105"/>
      <c r="FE300" s="105"/>
      <c r="FF300" s="105"/>
      <c r="FG300" s="105"/>
      <c r="FH300" s="105"/>
      <c r="FI300" s="105"/>
      <c r="FJ300" s="105"/>
      <c r="FK300" s="105"/>
      <c r="FL300" s="105"/>
      <c r="FM300" s="105"/>
      <c r="FN300" s="105"/>
      <c r="FO300" s="105"/>
      <c r="FP300" s="105"/>
      <c r="FQ300" s="105"/>
      <c r="FR300" s="105"/>
      <c r="FS300" s="105"/>
      <c r="FT300" s="105"/>
      <c r="FU300" s="105"/>
      <c r="FV300" s="105"/>
      <c r="FW300" s="105"/>
      <c r="FX300" s="105"/>
      <c r="FY300" s="105"/>
      <c r="FZ300" s="105"/>
      <c r="GA300" s="105"/>
      <c r="GB300" s="105"/>
      <c r="GC300" s="105"/>
      <c r="GD300" s="105"/>
      <c r="GE300" s="105"/>
      <c r="GF300" s="105"/>
      <c r="GG300" s="105"/>
      <c r="GH300" s="105"/>
      <c r="GI300" s="105"/>
      <c r="GJ300" s="105"/>
      <c r="GK300" s="105"/>
      <c r="GL300" s="105"/>
      <c r="GM300" s="105"/>
      <c r="GN300" s="105"/>
      <c r="GO300" s="105"/>
      <c r="GP300" s="105"/>
      <c r="GQ300" s="105"/>
      <c r="GR300" s="105"/>
      <c r="GS300" s="105"/>
      <c r="GT300" s="105"/>
      <c r="GU300" s="105"/>
      <c r="GV300" s="105"/>
      <c r="GW300" s="105"/>
      <c r="GX300" s="105"/>
      <c r="GY300" s="105"/>
      <c r="GZ300" s="105"/>
      <c r="HA300" s="105"/>
      <c r="HB300" s="105"/>
      <c r="HC300" s="105"/>
      <c r="HD300" s="105"/>
      <c r="HE300" s="105"/>
      <c r="HF300" s="105"/>
      <c r="HG300" s="105"/>
      <c r="HH300" s="105"/>
      <c r="HI300" s="105"/>
      <c r="HJ300" s="105"/>
      <c r="HK300" s="105"/>
      <c r="HL300" s="105"/>
      <c r="HM300" s="105"/>
      <c r="HN300" s="105"/>
      <c r="HO300" s="105"/>
      <c r="HP300" s="105"/>
      <c r="HQ300" s="105"/>
      <c r="HR300" s="105"/>
      <c r="HS300" s="105"/>
      <c r="HT300" s="105"/>
      <c r="HU300" s="105"/>
      <c r="HV300" s="105"/>
      <c r="HW300" s="105"/>
      <c r="HX300" s="105"/>
      <c r="HY300" s="105"/>
      <c r="HZ300" s="105"/>
      <c r="IA300" s="105"/>
      <c r="IB300" s="105"/>
      <c r="IC300" s="105"/>
      <c r="ID300" s="105"/>
      <c r="IE300" s="105"/>
      <c r="IF300" s="105"/>
      <c r="IG300" s="105"/>
      <c r="IH300" s="105"/>
      <c r="II300" s="105"/>
      <c r="IJ300" s="105"/>
      <c r="IK300" s="105"/>
      <c r="IL300" s="105"/>
      <c r="IM300" s="105"/>
      <c r="IN300" s="105"/>
      <c r="IO300" s="105"/>
      <c r="IP300" s="105"/>
      <c r="IQ300" s="105"/>
      <c r="IR300" s="105"/>
      <c r="IS300" s="105"/>
      <c r="IT300" s="105"/>
      <c r="IU300" s="105"/>
      <c r="IV300" s="105"/>
    </row>
    <row r="301" spans="1:256" ht="15.5" x14ac:dyDescent="0.25">
      <c r="A301" s="306"/>
      <c r="B301" s="307"/>
      <c r="C301" s="308"/>
      <c r="D301" s="309"/>
      <c r="E301" s="303"/>
      <c r="F301" s="110"/>
      <c r="G301" s="303"/>
      <c r="H301" s="310"/>
      <c r="I301" s="303"/>
      <c r="J301" s="311"/>
      <c r="K301" s="306"/>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c r="BI301" s="105"/>
      <c r="BJ301" s="105"/>
      <c r="BK301" s="105"/>
      <c r="BL301" s="105"/>
      <c r="BM301" s="105"/>
      <c r="BN301" s="105"/>
      <c r="BO301" s="105"/>
      <c r="BP301" s="105"/>
      <c r="BQ301" s="105"/>
      <c r="BR301" s="105"/>
      <c r="BS301" s="105"/>
      <c r="BT301" s="105"/>
      <c r="BU301" s="105"/>
      <c r="BV301" s="105"/>
      <c r="BW301" s="105"/>
      <c r="BX301" s="105"/>
      <c r="BY301" s="105"/>
      <c r="BZ301" s="105"/>
      <c r="CA301" s="105"/>
      <c r="CB301" s="105"/>
      <c r="CC301" s="105"/>
      <c r="CD301" s="105"/>
      <c r="CE301" s="105"/>
      <c r="CF301" s="105"/>
      <c r="CG301" s="105"/>
      <c r="CH301" s="105"/>
      <c r="CI301" s="105"/>
      <c r="CJ301" s="105"/>
      <c r="CK301" s="105"/>
      <c r="CL301" s="105"/>
      <c r="CM301" s="105"/>
      <c r="CN301" s="105"/>
      <c r="CO301" s="105"/>
      <c r="CP301" s="105"/>
      <c r="CQ301" s="105"/>
      <c r="CR301" s="105"/>
      <c r="CS301" s="105"/>
      <c r="CT301" s="105"/>
      <c r="CU301" s="105"/>
      <c r="CV301" s="105"/>
      <c r="CW301" s="105"/>
      <c r="CX301" s="105"/>
      <c r="CY301" s="105"/>
      <c r="CZ301" s="105"/>
      <c r="DA301" s="105"/>
      <c r="DB301" s="105"/>
      <c r="DC301" s="105"/>
      <c r="DD301" s="105"/>
      <c r="DE301" s="105"/>
      <c r="DF301" s="105"/>
      <c r="DG301" s="105"/>
      <c r="DH301" s="105"/>
      <c r="DI301" s="105"/>
      <c r="DJ301" s="105"/>
      <c r="DK301" s="105"/>
      <c r="DL301" s="105"/>
      <c r="DM301" s="105"/>
      <c r="DN301" s="105"/>
      <c r="DO301" s="105"/>
      <c r="DP301" s="105"/>
      <c r="DQ301" s="105"/>
      <c r="DR301" s="105"/>
      <c r="DS301" s="105"/>
      <c r="DT301" s="105"/>
      <c r="DU301" s="105"/>
      <c r="DV301" s="105"/>
      <c r="DW301" s="105"/>
      <c r="DX301" s="105"/>
      <c r="DY301" s="105"/>
      <c r="DZ301" s="105"/>
      <c r="EA301" s="105"/>
      <c r="EB301" s="105"/>
      <c r="EC301" s="105"/>
      <c r="ED301" s="105"/>
      <c r="EE301" s="105"/>
      <c r="EF301" s="105"/>
      <c r="EG301" s="105"/>
      <c r="EH301" s="105"/>
      <c r="EI301" s="105"/>
      <c r="EJ301" s="105"/>
      <c r="EK301" s="105"/>
      <c r="EL301" s="105"/>
      <c r="EM301" s="105"/>
      <c r="EN301" s="105"/>
      <c r="EO301" s="105"/>
      <c r="EP301" s="105"/>
      <c r="EQ301" s="105"/>
      <c r="ER301" s="105"/>
      <c r="ES301" s="105"/>
      <c r="ET301" s="105"/>
      <c r="EU301" s="105"/>
      <c r="EV301" s="105"/>
      <c r="EW301" s="105"/>
      <c r="EX301" s="105"/>
      <c r="EY301" s="105"/>
      <c r="EZ301" s="105"/>
      <c r="FA301" s="105"/>
      <c r="FB301" s="105"/>
      <c r="FC301" s="105"/>
      <c r="FD301" s="105"/>
      <c r="FE301" s="105"/>
      <c r="FF301" s="105"/>
      <c r="FG301" s="105"/>
      <c r="FH301" s="105"/>
      <c r="FI301" s="105"/>
      <c r="FJ301" s="105"/>
      <c r="FK301" s="105"/>
      <c r="FL301" s="105"/>
      <c r="FM301" s="105"/>
      <c r="FN301" s="105"/>
      <c r="FO301" s="105"/>
      <c r="FP301" s="105"/>
      <c r="FQ301" s="105"/>
      <c r="FR301" s="105"/>
      <c r="FS301" s="105"/>
      <c r="FT301" s="105"/>
      <c r="FU301" s="105"/>
      <c r="FV301" s="105"/>
      <c r="FW301" s="105"/>
      <c r="FX301" s="105"/>
      <c r="FY301" s="105"/>
      <c r="FZ301" s="105"/>
      <c r="GA301" s="105"/>
      <c r="GB301" s="105"/>
      <c r="GC301" s="105"/>
      <c r="GD301" s="105"/>
      <c r="GE301" s="105"/>
      <c r="GF301" s="105"/>
      <c r="GG301" s="105"/>
      <c r="GH301" s="105"/>
      <c r="GI301" s="105"/>
      <c r="GJ301" s="105"/>
      <c r="GK301" s="105"/>
      <c r="GL301" s="105"/>
      <c r="GM301" s="105"/>
      <c r="GN301" s="105"/>
      <c r="GO301" s="105"/>
      <c r="GP301" s="105"/>
      <c r="GQ301" s="105"/>
      <c r="GR301" s="105"/>
      <c r="GS301" s="105"/>
      <c r="GT301" s="105"/>
      <c r="GU301" s="105"/>
      <c r="GV301" s="105"/>
      <c r="GW301" s="105"/>
      <c r="GX301" s="105"/>
      <c r="GY301" s="105"/>
      <c r="GZ301" s="105"/>
      <c r="HA301" s="105"/>
      <c r="HB301" s="105"/>
      <c r="HC301" s="105"/>
      <c r="HD301" s="105"/>
      <c r="HE301" s="105"/>
      <c r="HF301" s="105"/>
      <c r="HG301" s="105"/>
      <c r="HH301" s="105"/>
      <c r="HI301" s="105"/>
      <c r="HJ301" s="105"/>
      <c r="HK301" s="105"/>
      <c r="HL301" s="105"/>
      <c r="HM301" s="105"/>
      <c r="HN301" s="105"/>
      <c r="HO301" s="105"/>
      <c r="HP301" s="105"/>
      <c r="HQ301" s="105"/>
      <c r="HR301" s="105"/>
      <c r="HS301" s="105"/>
      <c r="HT301" s="105"/>
      <c r="HU301" s="105"/>
      <c r="HV301" s="105"/>
      <c r="HW301" s="105"/>
      <c r="HX301" s="105"/>
      <c r="HY301" s="105"/>
      <c r="HZ301" s="105"/>
      <c r="IA301" s="105"/>
      <c r="IB301" s="105"/>
      <c r="IC301" s="105"/>
      <c r="ID301" s="105"/>
      <c r="IE301" s="105"/>
      <c r="IF301" s="105"/>
      <c r="IG301" s="105"/>
      <c r="IH301" s="105"/>
      <c r="II301" s="105"/>
      <c r="IJ301" s="105"/>
      <c r="IK301" s="105"/>
      <c r="IL301" s="105"/>
      <c r="IM301" s="105"/>
      <c r="IN301" s="105"/>
      <c r="IO301" s="105"/>
      <c r="IP301" s="105"/>
      <c r="IQ301" s="105"/>
      <c r="IR301" s="105"/>
      <c r="IS301" s="105"/>
      <c r="IT301" s="105"/>
      <c r="IU301" s="105"/>
      <c r="IV301" s="105"/>
    </row>
    <row r="302" spans="1:256" ht="15.5" x14ac:dyDescent="0.25">
      <c r="A302" s="306"/>
      <c r="B302" s="307"/>
      <c r="C302" s="308"/>
      <c r="D302" s="309"/>
      <c r="E302" s="303"/>
      <c r="F302" s="110"/>
      <c r="G302" s="303"/>
      <c r="H302" s="310"/>
      <c r="I302" s="303"/>
      <c r="J302" s="311"/>
      <c r="K302" s="306"/>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c r="AV302" s="105"/>
      <c r="AW302" s="105"/>
      <c r="AX302" s="105"/>
      <c r="AY302" s="105"/>
      <c r="AZ302" s="105"/>
      <c r="BA302" s="105"/>
      <c r="BB302" s="105"/>
      <c r="BC302" s="105"/>
      <c r="BD302" s="105"/>
      <c r="BE302" s="105"/>
      <c r="BF302" s="105"/>
      <c r="BG302" s="105"/>
      <c r="BH302" s="105"/>
      <c r="BI302" s="105"/>
      <c r="BJ302" s="105"/>
      <c r="BK302" s="105"/>
      <c r="BL302" s="105"/>
      <c r="BM302" s="105"/>
      <c r="BN302" s="105"/>
      <c r="BO302" s="105"/>
      <c r="BP302" s="105"/>
      <c r="BQ302" s="105"/>
      <c r="BR302" s="105"/>
      <c r="BS302" s="105"/>
      <c r="BT302" s="105"/>
      <c r="BU302" s="105"/>
      <c r="BV302" s="105"/>
      <c r="BW302" s="105"/>
      <c r="BX302" s="105"/>
      <c r="BY302" s="105"/>
      <c r="BZ302" s="105"/>
      <c r="CA302" s="105"/>
      <c r="CB302" s="105"/>
      <c r="CC302" s="105"/>
      <c r="CD302" s="105"/>
      <c r="CE302" s="105"/>
      <c r="CF302" s="105"/>
      <c r="CG302" s="105"/>
      <c r="CH302" s="105"/>
      <c r="CI302" s="105"/>
      <c r="CJ302" s="105"/>
      <c r="CK302" s="105"/>
      <c r="CL302" s="105"/>
      <c r="CM302" s="105"/>
      <c r="CN302" s="105"/>
      <c r="CO302" s="105"/>
      <c r="CP302" s="105"/>
      <c r="CQ302" s="105"/>
      <c r="CR302" s="105"/>
      <c r="CS302" s="105"/>
      <c r="CT302" s="105"/>
      <c r="CU302" s="105"/>
      <c r="CV302" s="105"/>
      <c r="CW302" s="105"/>
      <c r="CX302" s="105"/>
      <c r="CY302" s="105"/>
      <c r="CZ302" s="105"/>
      <c r="DA302" s="105"/>
      <c r="DB302" s="105"/>
      <c r="DC302" s="105"/>
      <c r="DD302" s="105"/>
      <c r="DE302" s="105"/>
      <c r="DF302" s="105"/>
      <c r="DG302" s="105"/>
      <c r="DH302" s="105"/>
      <c r="DI302" s="105"/>
      <c r="DJ302" s="105"/>
      <c r="DK302" s="105"/>
      <c r="DL302" s="105"/>
      <c r="DM302" s="105"/>
      <c r="DN302" s="105"/>
      <c r="DO302" s="105"/>
      <c r="DP302" s="105"/>
      <c r="DQ302" s="105"/>
      <c r="DR302" s="105"/>
      <c r="DS302" s="105"/>
      <c r="DT302" s="105"/>
      <c r="DU302" s="105"/>
      <c r="DV302" s="105"/>
      <c r="DW302" s="105"/>
      <c r="DX302" s="105"/>
      <c r="DY302" s="105"/>
      <c r="DZ302" s="105"/>
      <c r="EA302" s="105"/>
      <c r="EB302" s="105"/>
      <c r="EC302" s="105"/>
      <c r="ED302" s="105"/>
      <c r="EE302" s="105"/>
      <c r="EF302" s="105"/>
      <c r="EG302" s="105"/>
      <c r="EH302" s="105"/>
      <c r="EI302" s="105"/>
      <c r="EJ302" s="105"/>
      <c r="EK302" s="105"/>
      <c r="EL302" s="105"/>
      <c r="EM302" s="105"/>
      <c r="EN302" s="105"/>
      <c r="EO302" s="105"/>
      <c r="EP302" s="105"/>
      <c r="EQ302" s="105"/>
      <c r="ER302" s="105"/>
      <c r="ES302" s="105"/>
      <c r="ET302" s="105"/>
      <c r="EU302" s="105"/>
      <c r="EV302" s="105"/>
      <c r="EW302" s="105"/>
      <c r="EX302" s="105"/>
      <c r="EY302" s="105"/>
      <c r="EZ302" s="105"/>
      <c r="FA302" s="105"/>
      <c r="FB302" s="105"/>
      <c r="FC302" s="105"/>
      <c r="FD302" s="105"/>
      <c r="FE302" s="105"/>
      <c r="FF302" s="105"/>
      <c r="FG302" s="105"/>
      <c r="FH302" s="105"/>
      <c r="FI302" s="105"/>
      <c r="FJ302" s="105"/>
      <c r="FK302" s="105"/>
      <c r="FL302" s="105"/>
      <c r="FM302" s="105"/>
      <c r="FN302" s="105"/>
      <c r="FO302" s="105"/>
      <c r="FP302" s="105"/>
      <c r="FQ302" s="105"/>
      <c r="FR302" s="105"/>
      <c r="FS302" s="105"/>
      <c r="FT302" s="105"/>
      <c r="FU302" s="105"/>
      <c r="FV302" s="105"/>
      <c r="FW302" s="105"/>
      <c r="FX302" s="105"/>
      <c r="FY302" s="105"/>
      <c r="FZ302" s="105"/>
      <c r="GA302" s="105"/>
      <c r="GB302" s="105"/>
      <c r="GC302" s="105"/>
      <c r="GD302" s="105"/>
      <c r="GE302" s="105"/>
      <c r="GF302" s="105"/>
      <c r="GG302" s="105"/>
      <c r="GH302" s="105"/>
      <c r="GI302" s="105"/>
      <c r="GJ302" s="105"/>
      <c r="GK302" s="105"/>
      <c r="GL302" s="105"/>
      <c r="GM302" s="105"/>
      <c r="GN302" s="105"/>
      <c r="GO302" s="105"/>
      <c r="GP302" s="105"/>
      <c r="GQ302" s="105"/>
      <c r="GR302" s="105"/>
      <c r="GS302" s="105"/>
      <c r="GT302" s="105"/>
      <c r="GU302" s="105"/>
      <c r="GV302" s="105"/>
      <c r="GW302" s="105"/>
      <c r="GX302" s="105"/>
      <c r="GY302" s="105"/>
      <c r="GZ302" s="105"/>
      <c r="HA302" s="105"/>
      <c r="HB302" s="105"/>
      <c r="HC302" s="105"/>
      <c r="HD302" s="105"/>
      <c r="HE302" s="105"/>
      <c r="HF302" s="105"/>
      <c r="HG302" s="105"/>
      <c r="HH302" s="105"/>
      <c r="HI302" s="105"/>
      <c r="HJ302" s="105"/>
      <c r="HK302" s="105"/>
      <c r="HL302" s="105"/>
      <c r="HM302" s="105"/>
      <c r="HN302" s="105"/>
      <c r="HO302" s="105"/>
      <c r="HP302" s="105"/>
      <c r="HQ302" s="105"/>
      <c r="HR302" s="105"/>
      <c r="HS302" s="105"/>
      <c r="HT302" s="105"/>
      <c r="HU302" s="105"/>
      <c r="HV302" s="105"/>
      <c r="HW302" s="105"/>
      <c r="HX302" s="105"/>
      <c r="HY302" s="105"/>
      <c r="HZ302" s="105"/>
      <c r="IA302" s="105"/>
      <c r="IB302" s="105"/>
      <c r="IC302" s="105"/>
      <c r="ID302" s="105"/>
      <c r="IE302" s="105"/>
      <c r="IF302" s="105"/>
      <c r="IG302" s="105"/>
      <c r="IH302" s="105"/>
      <c r="II302" s="105"/>
      <c r="IJ302" s="105"/>
      <c r="IK302" s="105"/>
      <c r="IL302" s="105"/>
      <c r="IM302" s="105"/>
      <c r="IN302" s="105"/>
      <c r="IO302" s="105"/>
      <c r="IP302" s="105"/>
      <c r="IQ302" s="105"/>
      <c r="IR302" s="105"/>
      <c r="IS302" s="105"/>
      <c r="IT302" s="105"/>
      <c r="IU302" s="105"/>
      <c r="IV302" s="105"/>
    </row>
    <row r="303" spans="1:256" ht="15.5" x14ac:dyDescent="0.25">
      <c r="A303" s="306"/>
      <c r="B303" s="307"/>
      <c r="C303" s="308"/>
      <c r="D303" s="309"/>
      <c r="E303" s="303"/>
      <c r="F303" s="110"/>
      <c r="G303" s="303"/>
      <c r="H303" s="310"/>
      <c r="I303" s="303"/>
      <c r="J303" s="311"/>
      <c r="K303" s="306"/>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5"/>
      <c r="BB303" s="105"/>
      <c r="BC303" s="105"/>
      <c r="BD303" s="105"/>
      <c r="BE303" s="105"/>
      <c r="BF303" s="105"/>
      <c r="BG303" s="105"/>
      <c r="BH303" s="105"/>
      <c r="BI303" s="105"/>
      <c r="BJ303" s="105"/>
      <c r="BK303" s="105"/>
      <c r="BL303" s="105"/>
      <c r="BM303" s="105"/>
      <c r="BN303" s="105"/>
      <c r="BO303" s="105"/>
      <c r="BP303" s="105"/>
      <c r="BQ303" s="105"/>
      <c r="BR303" s="105"/>
      <c r="BS303" s="105"/>
      <c r="BT303" s="105"/>
      <c r="BU303" s="105"/>
      <c r="BV303" s="105"/>
      <c r="BW303" s="105"/>
      <c r="BX303" s="105"/>
      <c r="BY303" s="105"/>
      <c r="BZ303" s="105"/>
      <c r="CA303" s="105"/>
      <c r="CB303" s="105"/>
      <c r="CC303" s="105"/>
      <c r="CD303" s="105"/>
      <c r="CE303" s="105"/>
      <c r="CF303" s="105"/>
      <c r="CG303" s="105"/>
      <c r="CH303" s="105"/>
      <c r="CI303" s="105"/>
      <c r="CJ303" s="105"/>
      <c r="CK303" s="105"/>
      <c r="CL303" s="105"/>
      <c r="CM303" s="105"/>
      <c r="CN303" s="105"/>
      <c r="CO303" s="105"/>
      <c r="CP303" s="105"/>
      <c r="CQ303" s="105"/>
      <c r="CR303" s="105"/>
      <c r="CS303" s="105"/>
      <c r="CT303" s="105"/>
      <c r="CU303" s="105"/>
      <c r="CV303" s="105"/>
      <c r="CW303" s="105"/>
      <c r="CX303" s="105"/>
      <c r="CY303" s="105"/>
      <c r="CZ303" s="105"/>
      <c r="DA303" s="105"/>
      <c r="DB303" s="105"/>
      <c r="DC303" s="105"/>
      <c r="DD303" s="105"/>
      <c r="DE303" s="105"/>
      <c r="DF303" s="105"/>
      <c r="DG303" s="105"/>
      <c r="DH303" s="105"/>
      <c r="DI303" s="105"/>
      <c r="DJ303" s="105"/>
      <c r="DK303" s="105"/>
      <c r="DL303" s="105"/>
      <c r="DM303" s="105"/>
      <c r="DN303" s="105"/>
      <c r="DO303" s="105"/>
      <c r="DP303" s="105"/>
      <c r="DQ303" s="105"/>
      <c r="DR303" s="105"/>
      <c r="DS303" s="105"/>
      <c r="DT303" s="105"/>
      <c r="DU303" s="105"/>
      <c r="DV303" s="105"/>
      <c r="DW303" s="105"/>
      <c r="DX303" s="105"/>
      <c r="DY303" s="105"/>
      <c r="DZ303" s="105"/>
      <c r="EA303" s="105"/>
      <c r="EB303" s="105"/>
      <c r="EC303" s="105"/>
      <c r="ED303" s="105"/>
      <c r="EE303" s="105"/>
      <c r="EF303" s="105"/>
      <c r="EG303" s="105"/>
      <c r="EH303" s="105"/>
      <c r="EI303" s="105"/>
      <c r="EJ303" s="105"/>
      <c r="EK303" s="105"/>
      <c r="EL303" s="105"/>
      <c r="EM303" s="105"/>
      <c r="EN303" s="105"/>
      <c r="EO303" s="105"/>
      <c r="EP303" s="105"/>
      <c r="EQ303" s="105"/>
      <c r="ER303" s="105"/>
      <c r="ES303" s="105"/>
      <c r="ET303" s="105"/>
      <c r="EU303" s="105"/>
      <c r="EV303" s="105"/>
      <c r="EW303" s="105"/>
      <c r="EX303" s="105"/>
      <c r="EY303" s="105"/>
      <c r="EZ303" s="105"/>
      <c r="FA303" s="105"/>
      <c r="FB303" s="105"/>
      <c r="FC303" s="105"/>
      <c r="FD303" s="105"/>
      <c r="FE303" s="105"/>
      <c r="FF303" s="105"/>
      <c r="FG303" s="105"/>
      <c r="FH303" s="105"/>
      <c r="FI303" s="105"/>
      <c r="FJ303" s="105"/>
      <c r="FK303" s="105"/>
      <c r="FL303" s="105"/>
      <c r="FM303" s="105"/>
      <c r="FN303" s="105"/>
      <c r="FO303" s="105"/>
      <c r="FP303" s="105"/>
      <c r="FQ303" s="105"/>
      <c r="FR303" s="105"/>
      <c r="FS303" s="105"/>
      <c r="FT303" s="105"/>
      <c r="FU303" s="105"/>
      <c r="FV303" s="105"/>
      <c r="FW303" s="105"/>
      <c r="FX303" s="105"/>
      <c r="FY303" s="105"/>
      <c r="FZ303" s="105"/>
      <c r="GA303" s="105"/>
      <c r="GB303" s="105"/>
      <c r="GC303" s="105"/>
      <c r="GD303" s="105"/>
      <c r="GE303" s="105"/>
      <c r="GF303" s="105"/>
      <c r="GG303" s="105"/>
      <c r="GH303" s="105"/>
      <c r="GI303" s="105"/>
      <c r="GJ303" s="105"/>
      <c r="GK303" s="105"/>
      <c r="GL303" s="105"/>
      <c r="GM303" s="105"/>
      <c r="GN303" s="105"/>
      <c r="GO303" s="105"/>
      <c r="GP303" s="105"/>
      <c r="GQ303" s="105"/>
      <c r="GR303" s="105"/>
      <c r="GS303" s="105"/>
      <c r="GT303" s="105"/>
      <c r="GU303" s="105"/>
      <c r="GV303" s="105"/>
      <c r="GW303" s="105"/>
      <c r="GX303" s="105"/>
      <c r="GY303" s="105"/>
      <c r="GZ303" s="105"/>
      <c r="HA303" s="105"/>
      <c r="HB303" s="105"/>
      <c r="HC303" s="105"/>
      <c r="HD303" s="105"/>
      <c r="HE303" s="105"/>
      <c r="HF303" s="105"/>
      <c r="HG303" s="105"/>
      <c r="HH303" s="105"/>
      <c r="HI303" s="105"/>
      <c r="HJ303" s="105"/>
      <c r="HK303" s="105"/>
      <c r="HL303" s="105"/>
      <c r="HM303" s="105"/>
      <c r="HN303" s="105"/>
      <c r="HO303" s="105"/>
      <c r="HP303" s="105"/>
      <c r="HQ303" s="105"/>
      <c r="HR303" s="105"/>
      <c r="HS303" s="105"/>
      <c r="HT303" s="105"/>
      <c r="HU303" s="105"/>
      <c r="HV303" s="105"/>
      <c r="HW303" s="105"/>
      <c r="HX303" s="105"/>
      <c r="HY303" s="105"/>
      <c r="HZ303" s="105"/>
      <c r="IA303" s="105"/>
      <c r="IB303" s="105"/>
      <c r="IC303" s="105"/>
      <c r="ID303" s="105"/>
      <c r="IE303" s="105"/>
      <c r="IF303" s="105"/>
      <c r="IG303" s="105"/>
      <c r="IH303" s="105"/>
      <c r="II303" s="105"/>
      <c r="IJ303" s="105"/>
      <c r="IK303" s="105"/>
      <c r="IL303" s="105"/>
      <c r="IM303" s="105"/>
      <c r="IN303" s="105"/>
      <c r="IO303" s="105"/>
      <c r="IP303" s="105"/>
      <c r="IQ303" s="105"/>
      <c r="IR303" s="105"/>
      <c r="IS303" s="105"/>
      <c r="IT303" s="105"/>
      <c r="IU303" s="105"/>
      <c r="IV303" s="105"/>
    </row>
    <row r="304" spans="1:256" ht="15.5" x14ac:dyDescent="0.25">
      <c r="A304" s="306"/>
      <c r="B304" s="307"/>
      <c r="C304" s="308"/>
      <c r="D304" s="309"/>
      <c r="E304" s="303"/>
      <c r="F304" s="110"/>
      <c r="G304" s="303"/>
      <c r="H304" s="310"/>
      <c r="I304" s="303"/>
      <c r="J304" s="311"/>
      <c r="K304" s="306"/>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c r="AV304" s="105"/>
      <c r="AW304" s="105"/>
      <c r="AX304" s="105"/>
      <c r="AY304" s="105"/>
      <c r="AZ304" s="105"/>
      <c r="BA304" s="105"/>
      <c r="BB304" s="105"/>
      <c r="BC304" s="105"/>
      <c r="BD304" s="105"/>
      <c r="BE304" s="105"/>
      <c r="BF304" s="105"/>
      <c r="BG304" s="105"/>
      <c r="BH304" s="105"/>
      <c r="BI304" s="105"/>
      <c r="BJ304" s="105"/>
      <c r="BK304" s="105"/>
      <c r="BL304" s="105"/>
      <c r="BM304" s="105"/>
      <c r="BN304" s="105"/>
      <c r="BO304" s="105"/>
      <c r="BP304" s="105"/>
      <c r="BQ304" s="105"/>
      <c r="BR304" s="105"/>
      <c r="BS304" s="105"/>
      <c r="BT304" s="105"/>
      <c r="BU304" s="105"/>
      <c r="BV304" s="105"/>
      <c r="BW304" s="105"/>
      <c r="BX304" s="105"/>
      <c r="BY304" s="105"/>
      <c r="BZ304" s="105"/>
      <c r="CA304" s="105"/>
      <c r="CB304" s="105"/>
      <c r="CC304" s="105"/>
      <c r="CD304" s="105"/>
      <c r="CE304" s="105"/>
      <c r="CF304" s="105"/>
      <c r="CG304" s="105"/>
      <c r="CH304" s="105"/>
      <c r="CI304" s="105"/>
      <c r="CJ304" s="105"/>
      <c r="CK304" s="105"/>
      <c r="CL304" s="105"/>
      <c r="CM304" s="105"/>
      <c r="CN304" s="105"/>
      <c r="CO304" s="105"/>
      <c r="CP304" s="105"/>
      <c r="CQ304" s="105"/>
      <c r="CR304" s="105"/>
      <c r="CS304" s="105"/>
      <c r="CT304" s="105"/>
      <c r="CU304" s="105"/>
      <c r="CV304" s="105"/>
      <c r="CW304" s="105"/>
      <c r="CX304" s="105"/>
      <c r="CY304" s="105"/>
      <c r="CZ304" s="105"/>
      <c r="DA304" s="105"/>
      <c r="DB304" s="105"/>
      <c r="DC304" s="105"/>
      <c r="DD304" s="105"/>
      <c r="DE304" s="105"/>
      <c r="DF304" s="105"/>
      <c r="DG304" s="105"/>
      <c r="DH304" s="105"/>
      <c r="DI304" s="105"/>
      <c r="DJ304" s="105"/>
      <c r="DK304" s="105"/>
      <c r="DL304" s="105"/>
      <c r="DM304" s="105"/>
      <c r="DN304" s="105"/>
      <c r="DO304" s="105"/>
      <c r="DP304" s="105"/>
      <c r="DQ304" s="105"/>
      <c r="DR304" s="105"/>
      <c r="DS304" s="105"/>
      <c r="DT304" s="105"/>
      <c r="DU304" s="105"/>
      <c r="DV304" s="105"/>
      <c r="DW304" s="105"/>
      <c r="DX304" s="105"/>
      <c r="DY304" s="105"/>
      <c r="DZ304" s="105"/>
      <c r="EA304" s="105"/>
      <c r="EB304" s="105"/>
      <c r="EC304" s="105"/>
      <c r="ED304" s="105"/>
      <c r="EE304" s="105"/>
      <c r="EF304" s="105"/>
      <c r="EG304" s="105"/>
      <c r="EH304" s="105"/>
      <c r="EI304" s="105"/>
      <c r="EJ304" s="105"/>
      <c r="EK304" s="105"/>
      <c r="EL304" s="105"/>
      <c r="EM304" s="105"/>
      <c r="EN304" s="105"/>
      <c r="EO304" s="105"/>
      <c r="EP304" s="105"/>
      <c r="EQ304" s="105"/>
      <c r="ER304" s="105"/>
      <c r="ES304" s="105"/>
      <c r="ET304" s="105"/>
      <c r="EU304" s="105"/>
      <c r="EV304" s="105"/>
      <c r="EW304" s="105"/>
      <c r="EX304" s="105"/>
      <c r="EY304" s="105"/>
      <c r="EZ304" s="105"/>
      <c r="FA304" s="105"/>
      <c r="FB304" s="105"/>
      <c r="FC304" s="105"/>
      <c r="FD304" s="105"/>
      <c r="FE304" s="105"/>
      <c r="FF304" s="105"/>
      <c r="FG304" s="105"/>
      <c r="FH304" s="105"/>
      <c r="FI304" s="105"/>
      <c r="FJ304" s="105"/>
      <c r="FK304" s="105"/>
      <c r="FL304" s="105"/>
      <c r="FM304" s="105"/>
      <c r="FN304" s="105"/>
      <c r="FO304" s="105"/>
      <c r="FP304" s="105"/>
      <c r="FQ304" s="105"/>
      <c r="FR304" s="105"/>
      <c r="FS304" s="105"/>
      <c r="FT304" s="105"/>
      <c r="FU304" s="105"/>
      <c r="FV304" s="105"/>
      <c r="FW304" s="105"/>
      <c r="FX304" s="105"/>
      <c r="FY304" s="105"/>
      <c r="FZ304" s="105"/>
      <c r="GA304" s="105"/>
      <c r="GB304" s="105"/>
      <c r="GC304" s="105"/>
      <c r="GD304" s="105"/>
      <c r="GE304" s="105"/>
      <c r="GF304" s="105"/>
      <c r="GG304" s="105"/>
      <c r="GH304" s="105"/>
      <c r="GI304" s="105"/>
      <c r="GJ304" s="105"/>
      <c r="GK304" s="105"/>
      <c r="GL304" s="105"/>
      <c r="GM304" s="105"/>
      <c r="GN304" s="105"/>
      <c r="GO304" s="105"/>
      <c r="GP304" s="105"/>
      <c r="GQ304" s="105"/>
      <c r="GR304" s="105"/>
      <c r="GS304" s="105"/>
      <c r="GT304" s="105"/>
      <c r="GU304" s="105"/>
      <c r="GV304" s="105"/>
      <c r="GW304" s="105"/>
      <c r="GX304" s="105"/>
      <c r="GY304" s="105"/>
      <c r="GZ304" s="105"/>
      <c r="HA304" s="105"/>
      <c r="HB304" s="105"/>
      <c r="HC304" s="105"/>
      <c r="HD304" s="105"/>
      <c r="HE304" s="105"/>
      <c r="HF304" s="105"/>
      <c r="HG304" s="105"/>
      <c r="HH304" s="105"/>
      <c r="HI304" s="105"/>
      <c r="HJ304" s="105"/>
      <c r="HK304" s="105"/>
      <c r="HL304" s="105"/>
      <c r="HM304" s="105"/>
      <c r="HN304" s="105"/>
      <c r="HO304" s="105"/>
      <c r="HP304" s="105"/>
      <c r="HQ304" s="105"/>
      <c r="HR304" s="105"/>
      <c r="HS304" s="105"/>
      <c r="HT304" s="105"/>
      <c r="HU304" s="105"/>
      <c r="HV304" s="105"/>
      <c r="HW304" s="105"/>
      <c r="HX304" s="105"/>
      <c r="HY304" s="105"/>
      <c r="HZ304" s="105"/>
      <c r="IA304" s="105"/>
      <c r="IB304" s="105"/>
      <c r="IC304" s="105"/>
      <c r="ID304" s="105"/>
      <c r="IE304" s="105"/>
      <c r="IF304" s="105"/>
      <c r="IG304" s="105"/>
      <c r="IH304" s="105"/>
      <c r="II304" s="105"/>
      <c r="IJ304" s="105"/>
      <c r="IK304" s="105"/>
      <c r="IL304" s="105"/>
      <c r="IM304" s="105"/>
      <c r="IN304" s="105"/>
      <c r="IO304" s="105"/>
      <c r="IP304" s="105"/>
      <c r="IQ304" s="105"/>
      <c r="IR304" s="105"/>
      <c r="IS304" s="105"/>
      <c r="IT304" s="105"/>
      <c r="IU304" s="105"/>
      <c r="IV304" s="105"/>
    </row>
    <row r="305" spans="1:256" ht="15.5" x14ac:dyDescent="0.25">
      <c r="A305" s="306"/>
      <c r="B305" s="307"/>
      <c r="C305" s="308"/>
      <c r="D305" s="309"/>
      <c r="E305" s="303"/>
      <c r="F305" s="110"/>
      <c r="G305" s="303"/>
      <c r="H305" s="310"/>
      <c r="I305" s="303"/>
      <c r="J305" s="311"/>
      <c r="K305" s="306"/>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c r="AV305" s="105"/>
      <c r="AW305" s="105"/>
      <c r="AX305" s="105"/>
      <c r="AY305" s="105"/>
      <c r="AZ305" s="105"/>
      <c r="BA305" s="105"/>
      <c r="BB305" s="105"/>
      <c r="BC305" s="105"/>
      <c r="BD305" s="105"/>
      <c r="BE305" s="105"/>
      <c r="BF305" s="105"/>
      <c r="BG305" s="105"/>
      <c r="BH305" s="105"/>
      <c r="BI305" s="105"/>
      <c r="BJ305" s="105"/>
      <c r="BK305" s="105"/>
      <c r="BL305" s="105"/>
      <c r="BM305" s="105"/>
      <c r="BN305" s="105"/>
      <c r="BO305" s="105"/>
      <c r="BP305" s="105"/>
      <c r="BQ305" s="105"/>
      <c r="BR305" s="105"/>
      <c r="BS305" s="105"/>
      <c r="BT305" s="105"/>
      <c r="BU305" s="105"/>
      <c r="BV305" s="105"/>
      <c r="BW305" s="105"/>
      <c r="BX305" s="105"/>
      <c r="BY305" s="105"/>
      <c r="BZ305" s="105"/>
      <c r="CA305" s="105"/>
      <c r="CB305" s="105"/>
      <c r="CC305" s="105"/>
      <c r="CD305" s="105"/>
      <c r="CE305" s="105"/>
      <c r="CF305" s="105"/>
      <c r="CG305" s="105"/>
      <c r="CH305" s="105"/>
      <c r="CI305" s="105"/>
      <c r="CJ305" s="105"/>
      <c r="CK305" s="105"/>
      <c r="CL305" s="105"/>
      <c r="CM305" s="105"/>
      <c r="CN305" s="105"/>
      <c r="CO305" s="105"/>
      <c r="CP305" s="105"/>
      <c r="CQ305" s="105"/>
      <c r="CR305" s="105"/>
      <c r="CS305" s="105"/>
      <c r="CT305" s="105"/>
      <c r="CU305" s="105"/>
      <c r="CV305" s="105"/>
      <c r="CW305" s="105"/>
      <c r="CX305" s="105"/>
      <c r="CY305" s="105"/>
      <c r="CZ305" s="105"/>
      <c r="DA305" s="105"/>
      <c r="DB305" s="105"/>
      <c r="DC305" s="105"/>
      <c r="DD305" s="105"/>
      <c r="DE305" s="105"/>
      <c r="DF305" s="105"/>
      <c r="DG305" s="105"/>
      <c r="DH305" s="105"/>
      <c r="DI305" s="105"/>
      <c r="DJ305" s="105"/>
      <c r="DK305" s="105"/>
      <c r="DL305" s="105"/>
      <c r="DM305" s="105"/>
      <c r="DN305" s="105"/>
      <c r="DO305" s="105"/>
      <c r="DP305" s="105"/>
      <c r="DQ305" s="105"/>
      <c r="DR305" s="105"/>
      <c r="DS305" s="105"/>
      <c r="DT305" s="105"/>
      <c r="DU305" s="105"/>
      <c r="DV305" s="105"/>
      <c r="DW305" s="105"/>
      <c r="DX305" s="105"/>
      <c r="DY305" s="105"/>
      <c r="DZ305" s="105"/>
      <c r="EA305" s="105"/>
      <c r="EB305" s="105"/>
      <c r="EC305" s="105"/>
      <c r="ED305" s="105"/>
      <c r="EE305" s="105"/>
      <c r="EF305" s="105"/>
      <c r="EG305" s="105"/>
      <c r="EH305" s="105"/>
      <c r="EI305" s="105"/>
      <c r="EJ305" s="105"/>
      <c r="EK305" s="105"/>
      <c r="EL305" s="105"/>
      <c r="EM305" s="105"/>
      <c r="EN305" s="105"/>
      <c r="EO305" s="105"/>
      <c r="EP305" s="105"/>
      <c r="EQ305" s="105"/>
      <c r="ER305" s="105"/>
      <c r="ES305" s="105"/>
      <c r="ET305" s="105"/>
      <c r="EU305" s="105"/>
      <c r="EV305" s="105"/>
      <c r="EW305" s="105"/>
      <c r="EX305" s="105"/>
      <c r="EY305" s="105"/>
      <c r="EZ305" s="105"/>
      <c r="FA305" s="105"/>
      <c r="FB305" s="105"/>
      <c r="FC305" s="105"/>
      <c r="FD305" s="105"/>
      <c r="FE305" s="105"/>
      <c r="FF305" s="105"/>
      <c r="FG305" s="105"/>
      <c r="FH305" s="105"/>
      <c r="FI305" s="105"/>
      <c r="FJ305" s="105"/>
      <c r="FK305" s="105"/>
      <c r="FL305" s="105"/>
      <c r="FM305" s="105"/>
      <c r="FN305" s="105"/>
      <c r="FO305" s="105"/>
      <c r="FP305" s="105"/>
      <c r="FQ305" s="105"/>
      <c r="FR305" s="105"/>
      <c r="FS305" s="105"/>
      <c r="FT305" s="105"/>
      <c r="FU305" s="105"/>
      <c r="FV305" s="105"/>
      <c r="FW305" s="105"/>
      <c r="FX305" s="105"/>
      <c r="FY305" s="105"/>
      <c r="FZ305" s="105"/>
      <c r="GA305" s="105"/>
      <c r="GB305" s="105"/>
      <c r="GC305" s="105"/>
      <c r="GD305" s="105"/>
      <c r="GE305" s="105"/>
      <c r="GF305" s="105"/>
      <c r="GG305" s="105"/>
      <c r="GH305" s="105"/>
      <c r="GI305" s="105"/>
      <c r="GJ305" s="105"/>
      <c r="GK305" s="105"/>
      <c r="GL305" s="105"/>
      <c r="GM305" s="105"/>
      <c r="GN305" s="105"/>
      <c r="GO305" s="105"/>
      <c r="GP305" s="105"/>
      <c r="GQ305" s="105"/>
      <c r="GR305" s="105"/>
      <c r="GS305" s="105"/>
      <c r="GT305" s="105"/>
      <c r="GU305" s="105"/>
      <c r="GV305" s="105"/>
      <c r="GW305" s="105"/>
      <c r="GX305" s="105"/>
      <c r="GY305" s="105"/>
      <c r="GZ305" s="105"/>
      <c r="HA305" s="105"/>
      <c r="HB305" s="105"/>
      <c r="HC305" s="105"/>
      <c r="HD305" s="105"/>
      <c r="HE305" s="105"/>
      <c r="HF305" s="105"/>
      <c r="HG305" s="105"/>
      <c r="HH305" s="105"/>
      <c r="HI305" s="105"/>
      <c r="HJ305" s="105"/>
      <c r="HK305" s="105"/>
      <c r="HL305" s="105"/>
      <c r="HM305" s="105"/>
      <c r="HN305" s="105"/>
      <c r="HO305" s="105"/>
      <c r="HP305" s="105"/>
      <c r="HQ305" s="105"/>
      <c r="HR305" s="105"/>
      <c r="HS305" s="105"/>
      <c r="HT305" s="105"/>
      <c r="HU305" s="105"/>
      <c r="HV305" s="105"/>
      <c r="HW305" s="105"/>
      <c r="HX305" s="105"/>
      <c r="HY305" s="105"/>
      <c r="HZ305" s="105"/>
      <c r="IA305" s="105"/>
      <c r="IB305" s="105"/>
      <c r="IC305" s="105"/>
      <c r="ID305" s="105"/>
      <c r="IE305" s="105"/>
      <c r="IF305" s="105"/>
      <c r="IG305" s="105"/>
      <c r="IH305" s="105"/>
      <c r="II305" s="105"/>
      <c r="IJ305" s="105"/>
      <c r="IK305" s="105"/>
      <c r="IL305" s="105"/>
      <c r="IM305" s="105"/>
      <c r="IN305" s="105"/>
      <c r="IO305" s="105"/>
      <c r="IP305" s="105"/>
      <c r="IQ305" s="105"/>
      <c r="IR305" s="105"/>
      <c r="IS305" s="105"/>
      <c r="IT305" s="105"/>
      <c r="IU305" s="105"/>
      <c r="IV305" s="105"/>
    </row>
    <row r="306" spans="1:256" ht="15.5" x14ac:dyDescent="0.25">
      <c r="A306" s="306"/>
      <c r="B306" s="307"/>
      <c r="C306" s="308"/>
      <c r="D306" s="309"/>
      <c r="E306" s="303"/>
      <c r="F306" s="110"/>
      <c r="G306" s="303"/>
      <c r="H306" s="310"/>
      <c r="I306" s="303"/>
      <c r="J306" s="311"/>
      <c r="K306" s="306"/>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5"/>
      <c r="BI306" s="105"/>
      <c r="BJ306" s="105"/>
      <c r="BK306" s="105"/>
      <c r="BL306" s="105"/>
      <c r="BM306" s="105"/>
      <c r="BN306" s="105"/>
      <c r="BO306" s="105"/>
      <c r="BP306" s="105"/>
      <c r="BQ306" s="105"/>
      <c r="BR306" s="105"/>
      <c r="BS306" s="105"/>
      <c r="BT306" s="105"/>
      <c r="BU306" s="105"/>
      <c r="BV306" s="105"/>
      <c r="BW306" s="105"/>
      <c r="BX306" s="105"/>
      <c r="BY306" s="105"/>
      <c r="BZ306" s="105"/>
      <c r="CA306" s="105"/>
      <c r="CB306" s="105"/>
      <c r="CC306" s="105"/>
      <c r="CD306" s="105"/>
      <c r="CE306" s="105"/>
      <c r="CF306" s="105"/>
      <c r="CG306" s="105"/>
      <c r="CH306" s="105"/>
      <c r="CI306" s="105"/>
      <c r="CJ306" s="105"/>
      <c r="CK306" s="105"/>
      <c r="CL306" s="105"/>
      <c r="CM306" s="105"/>
      <c r="CN306" s="105"/>
      <c r="CO306" s="105"/>
      <c r="CP306" s="105"/>
      <c r="CQ306" s="105"/>
      <c r="CR306" s="105"/>
      <c r="CS306" s="105"/>
      <c r="CT306" s="105"/>
      <c r="CU306" s="105"/>
      <c r="CV306" s="105"/>
      <c r="CW306" s="105"/>
      <c r="CX306" s="105"/>
      <c r="CY306" s="105"/>
      <c r="CZ306" s="105"/>
      <c r="DA306" s="105"/>
      <c r="DB306" s="105"/>
      <c r="DC306" s="105"/>
      <c r="DD306" s="105"/>
      <c r="DE306" s="105"/>
      <c r="DF306" s="105"/>
      <c r="DG306" s="105"/>
      <c r="DH306" s="105"/>
      <c r="DI306" s="105"/>
      <c r="DJ306" s="105"/>
      <c r="DK306" s="105"/>
      <c r="DL306" s="105"/>
      <c r="DM306" s="105"/>
      <c r="DN306" s="105"/>
      <c r="DO306" s="105"/>
      <c r="DP306" s="105"/>
      <c r="DQ306" s="105"/>
      <c r="DR306" s="105"/>
      <c r="DS306" s="105"/>
      <c r="DT306" s="105"/>
      <c r="DU306" s="105"/>
      <c r="DV306" s="105"/>
      <c r="DW306" s="105"/>
      <c r="DX306" s="105"/>
      <c r="DY306" s="105"/>
      <c r="DZ306" s="105"/>
      <c r="EA306" s="105"/>
      <c r="EB306" s="105"/>
      <c r="EC306" s="105"/>
      <c r="ED306" s="105"/>
      <c r="EE306" s="105"/>
      <c r="EF306" s="105"/>
      <c r="EG306" s="105"/>
      <c r="EH306" s="105"/>
      <c r="EI306" s="105"/>
      <c r="EJ306" s="105"/>
      <c r="EK306" s="105"/>
      <c r="EL306" s="105"/>
      <c r="EM306" s="105"/>
      <c r="EN306" s="105"/>
      <c r="EO306" s="105"/>
      <c r="EP306" s="105"/>
      <c r="EQ306" s="105"/>
      <c r="ER306" s="105"/>
      <c r="ES306" s="105"/>
      <c r="ET306" s="105"/>
      <c r="EU306" s="105"/>
      <c r="EV306" s="105"/>
      <c r="EW306" s="105"/>
      <c r="EX306" s="105"/>
      <c r="EY306" s="105"/>
      <c r="EZ306" s="105"/>
      <c r="FA306" s="105"/>
      <c r="FB306" s="105"/>
      <c r="FC306" s="105"/>
      <c r="FD306" s="105"/>
      <c r="FE306" s="105"/>
      <c r="FF306" s="105"/>
      <c r="FG306" s="105"/>
      <c r="FH306" s="105"/>
      <c r="FI306" s="105"/>
      <c r="FJ306" s="105"/>
      <c r="FK306" s="105"/>
      <c r="FL306" s="105"/>
      <c r="FM306" s="105"/>
      <c r="FN306" s="105"/>
      <c r="FO306" s="105"/>
      <c r="FP306" s="105"/>
      <c r="FQ306" s="105"/>
      <c r="FR306" s="105"/>
      <c r="FS306" s="105"/>
      <c r="FT306" s="105"/>
      <c r="FU306" s="105"/>
      <c r="FV306" s="105"/>
      <c r="FW306" s="105"/>
      <c r="FX306" s="105"/>
      <c r="FY306" s="105"/>
      <c r="FZ306" s="105"/>
      <c r="GA306" s="105"/>
      <c r="GB306" s="105"/>
      <c r="GC306" s="105"/>
      <c r="GD306" s="105"/>
      <c r="GE306" s="105"/>
      <c r="GF306" s="105"/>
      <c r="GG306" s="105"/>
      <c r="GH306" s="105"/>
      <c r="GI306" s="105"/>
      <c r="GJ306" s="105"/>
      <c r="GK306" s="105"/>
      <c r="GL306" s="105"/>
      <c r="GM306" s="105"/>
      <c r="GN306" s="105"/>
      <c r="GO306" s="105"/>
      <c r="GP306" s="105"/>
      <c r="GQ306" s="105"/>
      <c r="GR306" s="105"/>
      <c r="GS306" s="105"/>
      <c r="GT306" s="105"/>
      <c r="GU306" s="105"/>
      <c r="GV306" s="105"/>
      <c r="GW306" s="105"/>
      <c r="GX306" s="105"/>
      <c r="GY306" s="105"/>
      <c r="GZ306" s="105"/>
      <c r="HA306" s="105"/>
      <c r="HB306" s="105"/>
      <c r="HC306" s="105"/>
      <c r="HD306" s="105"/>
      <c r="HE306" s="105"/>
      <c r="HF306" s="105"/>
      <c r="HG306" s="105"/>
      <c r="HH306" s="105"/>
      <c r="HI306" s="105"/>
      <c r="HJ306" s="105"/>
      <c r="HK306" s="105"/>
      <c r="HL306" s="105"/>
      <c r="HM306" s="105"/>
      <c r="HN306" s="105"/>
      <c r="HO306" s="105"/>
      <c r="HP306" s="105"/>
      <c r="HQ306" s="105"/>
      <c r="HR306" s="105"/>
      <c r="HS306" s="105"/>
      <c r="HT306" s="105"/>
      <c r="HU306" s="105"/>
      <c r="HV306" s="105"/>
      <c r="HW306" s="105"/>
      <c r="HX306" s="105"/>
      <c r="HY306" s="105"/>
      <c r="HZ306" s="105"/>
      <c r="IA306" s="105"/>
      <c r="IB306" s="105"/>
      <c r="IC306" s="105"/>
      <c r="ID306" s="105"/>
      <c r="IE306" s="105"/>
      <c r="IF306" s="105"/>
      <c r="IG306" s="105"/>
      <c r="IH306" s="105"/>
      <c r="II306" s="105"/>
      <c r="IJ306" s="105"/>
      <c r="IK306" s="105"/>
      <c r="IL306" s="105"/>
      <c r="IM306" s="105"/>
      <c r="IN306" s="105"/>
      <c r="IO306" s="105"/>
      <c r="IP306" s="105"/>
      <c r="IQ306" s="105"/>
      <c r="IR306" s="105"/>
      <c r="IS306" s="105"/>
      <c r="IT306" s="105"/>
      <c r="IU306" s="105"/>
      <c r="IV306" s="105"/>
    </row>
    <row r="307" spans="1:256" ht="15.5" x14ac:dyDescent="0.25">
      <c r="A307" s="306"/>
      <c r="B307" s="307"/>
      <c r="C307" s="308"/>
      <c r="D307" s="309"/>
      <c r="E307" s="303"/>
      <c r="F307" s="110"/>
      <c r="G307" s="303"/>
      <c r="H307" s="310"/>
      <c r="I307" s="303"/>
      <c r="J307" s="311"/>
      <c r="K307" s="306"/>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5"/>
      <c r="AY307" s="105"/>
      <c r="AZ307" s="105"/>
      <c r="BA307" s="105"/>
      <c r="BB307" s="105"/>
      <c r="BC307" s="105"/>
      <c r="BD307" s="105"/>
      <c r="BE307" s="105"/>
      <c r="BF307" s="105"/>
      <c r="BG307" s="105"/>
      <c r="BH307" s="105"/>
      <c r="BI307" s="105"/>
      <c r="BJ307" s="105"/>
      <c r="BK307" s="105"/>
      <c r="BL307" s="105"/>
      <c r="BM307" s="105"/>
      <c r="BN307" s="105"/>
      <c r="BO307" s="105"/>
      <c r="BP307" s="105"/>
      <c r="BQ307" s="105"/>
      <c r="BR307" s="105"/>
      <c r="BS307" s="105"/>
      <c r="BT307" s="105"/>
      <c r="BU307" s="105"/>
      <c r="BV307" s="105"/>
      <c r="BW307" s="105"/>
      <c r="BX307" s="105"/>
      <c r="BY307" s="105"/>
      <c r="BZ307" s="105"/>
      <c r="CA307" s="105"/>
      <c r="CB307" s="105"/>
      <c r="CC307" s="105"/>
      <c r="CD307" s="105"/>
      <c r="CE307" s="105"/>
      <c r="CF307" s="105"/>
      <c r="CG307" s="105"/>
      <c r="CH307" s="105"/>
      <c r="CI307" s="105"/>
      <c r="CJ307" s="105"/>
      <c r="CK307" s="105"/>
      <c r="CL307" s="105"/>
      <c r="CM307" s="105"/>
      <c r="CN307" s="105"/>
      <c r="CO307" s="105"/>
      <c r="CP307" s="105"/>
      <c r="CQ307" s="105"/>
      <c r="CR307" s="105"/>
      <c r="CS307" s="105"/>
      <c r="CT307" s="105"/>
      <c r="CU307" s="105"/>
      <c r="CV307" s="105"/>
      <c r="CW307" s="105"/>
      <c r="CX307" s="105"/>
      <c r="CY307" s="105"/>
      <c r="CZ307" s="105"/>
      <c r="DA307" s="105"/>
      <c r="DB307" s="105"/>
      <c r="DC307" s="105"/>
      <c r="DD307" s="105"/>
      <c r="DE307" s="105"/>
      <c r="DF307" s="105"/>
      <c r="DG307" s="105"/>
      <c r="DH307" s="105"/>
      <c r="DI307" s="105"/>
      <c r="DJ307" s="105"/>
      <c r="DK307" s="105"/>
      <c r="DL307" s="105"/>
      <c r="DM307" s="105"/>
      <c r="DN307" s="105"/>
      <c r="DO307" s="105"/>
      <c r="DP307" s="105"/>
      <c r="DQ307" s="105"/>
      <c r="DR307" s="105"/>
      <c r="DS307" s="105"/>
      <c r="DT307" s="105"/>
      <c r="DU307" s="105"/>
      <c r="DV307" s="105"/>
      <c r="DW307" s="105"/>
      <c r="DX307" s="105"/>
      <c r="DY307" s="105"/>
      <c r="DZ307" s="105"/>
      <c r="EA307" s="105"/>
      <c r="EB307" s="105"/>
      <c r="EC307" s="105"/>
      <c r="ED307" s="105"/>
      <c r="EE307" s="105"/>
      <c r="EF307" s="105"/>
      <c r="EG307" s="105"/>
      <c r="EH307" s="105"/>
      <c r="EI307" s="105"/>
      <c r="EJ307" s="105"/>
      <c r="EK307" s="105"/>
      <c r="EL307" s="105"/>
      <c r="EM307" s="105"/>
      <c r="EN307" s="105"/>
      <c r="EO307" s="105"/>
      <c r="EP307" s="105"/>
      <c r="EQ307" s="105"/>
      <c r="ER307" s="105"/>
      <c r="ES307" s="105"/>
      <c r="ET307" s="105"/>
      <c r="EU307" s="105"/>
      <c r="EV307" s="105"/>
      <c r="EW307" s="105"/>
      <c r="EX307" s="105"/>
      <c r="EY307" s="105"/>
      <c r="EZ307" s="105"/>
      <c r="FA307" s="105"/>
      <c r="FB307" s="105"/>
      <c r="FC307" s="105"/>
      <c r="FD307" s="105"/>
      <c r="FE307" s="105"/>
      <c r="FF307" s="105"/>
      <c r="FG307" s="105"/>
      <c r="FH307" s="105"/>
      <c r="FI307" s="105"/>
      <c r="FJ307" s="105"/>
      <c r="FK307" s="105"/>
      <c r="FL307" s="105"/>
      <c r="FM307" s="105"/>
      <c r="FN307" s="105"/>
      <c r="FO307" s="105"/>
      <c r="FP307" s="105"/>
      <c r="FQ307" s="105"/>
      <c r="FR307" s="105"/>
      <c r="FS307" s="105"/>
      <c r="FT307" s="105"/>
      <c r="FU307" s="105"/>
      <c r="FV307" s="105"/>
      <c r="FW307" s="105"/>
      <c r="FX307" s="105"/>
      <c r="FY307" s="105"/>
      <c r="FZ307" s="105"/>
      <c r="GA307" s="105"/>
      <c r="GB307" s="105"/>
      <c r="GC307" s="105"/>
      <c r="GD307" s="105"/>
      <c r="GE307" s="105"/>
      <c r="GF307" s="105"/>
      <c r="GG307" s="105"/>
      <c r="GH307" s="105"/>
      <c r="GI307" s="105"/>
      <c r="GJ307" s="105"/>
      <c r="GK307" s="105"/>
      <c r="GL307" s="105"/>
      <c r="GM307" s="105"/>
      <c r="GN307" s="105"/>
      <c r="GO307" s="105"/>
      <c r="GP307" s="105"/>
      <c r="GQ307" s="105"/>
      <c r="GR307" s="105"/>
      <c r="GS307" s="105"/>
      <c r="GT307" s="105"/>
      <c r="GU307" s="105"/>
      <c r="GV307" s="105"/>
      <c r="GW307" s="105"/>
      <c r="GX307" s="105"/>
      <c r="GY307" s="105"/>
      <c r="GZ307" s="105"/>
      <c r="HA307" s="105"/>
      <c r="HB307" s="105"/>
      <c r="HC307" s="105"/>
      <c r="HD307" s="105"/>
      <c r="HE307" s="105"/>
      <c r="HF307" s="105"/>
      <c r="HG307" s="105"/>
      <c r="HH307" s="105"/>
      <c r="HI307" s="105"/>
      <c r="HJ307" s="105"/>
      <c r="HK307" s="105"/>
      <c r="HL307" s="105"/>
      <c r="HM307" s="105"/>
      <c r="HN307" s="105"/>
      <c r="HO307" s="105"/>
      <c r="HP307" s="105"/>
      <c r="HQ307" s="105"/>
      <c r="HR307" s="105"/>
      <c r="HS307" s="105"/>
      <c r="HT307" s="105"/>
      <c r="HU307" s="105"/>
      <c r="HV307" s="105"/>
      <c r="HW307" s="105"/>
      <c r="HX307" s="105"/>
      <c r="HY307" s="105"/>
      <c r="HZ307" s="105"/>
      <c r="IA307" s="105"/>
      <c r="IB307" s="105"/>
      <c r="IC307" s="105"/>
      <c r="ID307" s="105"/>
      <c r="IE307" s="105"/>
      <c r="IF307" s="105"/>
      <c r="IG307" s="105"/>
      <c r="IH307" s="105"/>
      <c r="II307" s="105"/>
      <c r="IJ307" s="105"/>
      <c r="IK307" s="105"/>
      <c r="IL307" s="105"/>
      <c r="IM307" s="105"/>
      <c r="IN307" s="105"/>
      <c r="IO307" s="105"/>
      <c r="IP307" s="105"/>
      <c r="IQ307" s="105"/>
      <c r="IR307" s="105"/>
      <c r="IS307" s="105"/>
      <c r="IT307" s="105"/>
      <c r="IU307" s="105"/>
      <c r="IV307" s="105"/>
    </row>
    <row r="308" spans="1:256" ht="15.5" x14ac:dyDescent="0.25">
      <c r="A308" s="306"/>
      <c r="B308" s="307"/>
      <c r="C308" s="308"/>
      <c r="D308" s="309"/>
      <c r="E308" s="303"/>
      <c r="F308" s="110"/>
      <c r="G308" s="303"/>
      <c r="H308" s="310"/>
      <c r="I308" s="303"/>
      <c r="J308" s="311"/>
      <c r="K308" s="306"/>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5"/>
      <c r="BB308" s="105"/>
      <c r="BC308" s="105"/>
      <c r="BD308" s="105"/>
      <c r="BE308" s="105"/>
      <c r="BF308" s="105"/>
      <c r="BG308" s="105"/>
      <c r="BH308" s="105"/>
      <c r="BI308" s="105"/>
      <c r="BJ308" s="105"/>
      <c r="BK308" s="105"/>
      <c r="BL308" s="105"/>
      <c r="BM308" s="105"/>
      <c r="BN308" s="105"/>
      <c r="BO308" s="105"/>
      <c r="BP308" s="105"/>
      <c r="BQ308" s="105"/>
      <c r="BR308" s="105"/>
      <c r="BS308" s="105"/>
      <c r="BT308" s="105"/>
      <c r="BU308" s="105"/>
      <c r="BV308" s="105"/>
      <c r="BW308" s="105"/>
      <c r="BX308" s="105"/>
      <c r="BY308" s="105"/>
      <c r="BZ308" s="105"/>
      <c r="CA308" s="105"/>
      <c r="CB308" s="105"/>
      <c r="CC308" s="105"/>
      <c r="CD308" s="105"/>
      <c r="CE308" s="105"/>
      <c r="CF308" s="105"/>
      <c r="CG308" s="105"/>
      <c r="CH308" s="105"/>
      <c r="CI308" s="105"/>
      <c r="CJ308" s="105"/>
      <c r="CK308" s="105"/>
      <c r="CL308" s="105"/>
      <c r="CM308" s="105"/>
      <c r="CN308" s="105"/>
      <c r="CO308" s="105"/>
      <c r="CP308" s="105"/>
      <c r="CQ308" s="105"/>
      <c r="CR308" s="105"/>
      <c r="CS308" s="105"/>
      <c r="CT308" s="105"/>
      <c r="CU308" s="105"/>
      <c r="CV308" s="105"/>
      <c r="CW308" s="105"/>
      <c r="CX308" s="105"/>
      <c r="CY308" s="105"/>
      <c r="CZ308" s="105"/>
      <c r="DA308" s="105"/>
      <c r="DB308" s="105"/>
      <c r="DC308" s="105"/>
      <c r="DD308" s="105"/>
      <c r="DE308" s="105"/>
      <c r="DF308" s="105"/>
      <c r="DG308" s="105"/>
      <c r="DH308" s="105"/>
      <c r="DI308" s="105"/>
      <c r="DJ308" s="105"/>
      <c r="DK308" s="105"/>
      <c r="DL308" s="105"/>
      <c r="DM308" s="105"/>
      <c r="DN308" s="105"/>
      <c r="DO308" s="105"/>
      <c r="DP308" s="105"/>
      <c r="DQ308" s="105"/>
      <c r="DR308" s="105"/>
      <c r="DS308" s="105"/>
      <c r="DT308" s="105"/>
      <c r="DU308" s="105"/>
      <c r="DV308" s="105"/>
      <c r="DW308" s="105"/>
      <c r="DX308" s="105"/>
      <c r="DY308" s="105"/>
      <c r="DZ308" s="105"/>
      <c r="EA308" s="105"/>
      <c r="EB308" s="105"/>
      <c r="EC308" s="105"/>
      <c r="ED308" s="105"/>
      <c r="EE308" s="105"/>
      <c r="EF308" s="105"/>
      <c r="EG308" s="105"/>
      <c r="EH308" s="105"/>
      <c r="EI308" s="105"/>
      <c r="EJ308" s="105"/>
      <c r="EK308" s="105"/>
      <c r="EL308" s="105"/>
      <c r="EM308" s="105"/>
      <c r="EN308" s="105"/>
      <c r="EO308" s="105"/>
      <c r="EP308" s="105"/>
      <c r="EQ308" s="105"/>
      <c r="ER308" s="105"/>
      <c r="ES308" s="105"/>
      <c r="ET308" s="105"/>
      <c r="EU308" s="105"/>
      <c r="EV308" s="105"/>
      <c r="EW308" s="105"/>
      <c r="EX308" s="105"/>
      <c r="EY308" s="105"/>
      <c r="EZ308" s="105"/>
      <c r="FA308" s="105"/>
      <c r="FB308" s="105"/>
      <c r="FC308" s="105"/>
      <c r="FD308" s="105"/>
      <c r="FE308" s="105"/>
      <c r="FF308" s="105"/>
      <c r="FG308" s="105"/>
      <c r="FH308" s="105"/>
      <c r="FI308" s="105"/>
      <c r="FJ308" s="105"/>
      <c r="FK308" s="105"/>
      <c r="FL308" s="105"/>
      <c r="FM308" s="105"/>
      <c r="FN308" s="105"/>
      <c r="FO308" s="105"/>
      <c r="FP308" s="105"/>
      <c r="FQ308" s="105"/>
      <c r="FR308" s="105"/>
      <c r="FS308" s="105"/>
      <c r="FT308" s="105"/>
      <c r="FU308" s="105"/>
      <c r="FV308" s="105"/>
      <c r="FW308" s="105"/>
      <c r="FX308" s="105"/>
      <c r="FY308" s="105"/>
      <c r="FZ308" s="105"/>
      <c r="GA308" s="105"/>
      <c r="GB308" s="105"/>
      <c r="GC308" s="105"/>
      <c r="GD308" s="105"/>
      <c r="GE308" s="105"/>
      <c r="GF308" s="105"/>
      <c r="GG308" s="105"/>
      <c r="GH308" s="105"/>
      <c r="GI308" s="105"/>
      <c r="GJ308" s="105"/>
      <c r="GK308" s="105"/>
      <c r="GL308" s="105"/>
      <c r="GM308" s="105"/>
      <c r="GN308" s="105"/>
      <c r="GO308" s="105"/>
      <c r="GP308" s="105"/>
      <c r="GQ308" s="105"/>
      <c r="GR308" s="105"/>
      <c r="GS308" s="105"/>
      <c r="GT308" s="105"/>
      <c r="GU308" s="105"/>
      <c r="GV308" s="105"/>
      <c r="GW308" s="105"/>
      <c r="GX308" s="105"/>
      <c r="GY308" s="105"/>
      <c r="GZ308" s="105"/>
      <c r="HA308" s="105"/>
      <c r="HB308" s="105"/>
      <c r="HC308" s="105"/>
      <c r="HD308" s="105"/>
      <c r="HE308" s="105"/>
      <c r="HF308" s="105"/>
      <c r="HG308" s="105"/>
      <c r="HH308" s="105"/>
      <c r="HI308" s="105"/>
      <c r="HJ308" s="105"/>
      <c r="HK308" s="105"/>
      <c r="HL308" s="105"/>
      <c r="HM308" s="105"/>
      <c r="HN308" s="105"/>
      <c r="HO308" s="105"/>
      <c r="HP308" s="105"/>
      <c r="HQ308" s="105"/>
      <c r="HR308" s="105"/>
      <c r="HS308" s="105"/>
      <c r="HT308" s="105"/>
      <c r="HU308" s="105"/>
      <c r="HV308" s="105"/>
      <c r="HW308" s="105"/>
      <c r="HX308" s="105"/>
      <c r="HY308" s="105"/>
      <c r="HZ308" s="105"/>
      <c r="IA308" s="105"/>
      <c r="IB308" s="105"/>
      <c r="IC308" s="105"/>
      <c r="ID308" s="105"/>
      <c r="IE308" s="105"/>
      <c r="IF308" s="105"/>
      <c r="IG308" s="105"/>
      <c r="IH308" s="105"/>
      <c r="II308" s="105"/>
      <c r="IJ308" s="105"/>
      <c r="IK308" s="105"/>
      <c r="IL308" s="105"/>
      <c r="IM308" s="105"/>
      <c r="IN308" s="105"/>
      <c r="IO308" s="105"/>
      <c r="IP308" s="105"/>
      <c r="IQ308" s="105"/>
      <c r="IR308" s="105"/>
      <c r="IS308" s="105"/>
      <c r="IT308" s="105"/>
      <c r="IU308" s="105"/>
      <c r="IV308" s="105"/>
    </row>
    <row r="309" spans="1:256" ht="15.5" x14ac:dyDescent="0.25">
      <c r="A309" s="306"/>
      <c r="B309" s="307"/>
      <c r="C309" s="308"/>
      <c r="D309" s="309"/>
      <c r="E309" s="303"/>
      <c r="F309" s="110"/>
      <c r="G309" s="303"/>
      <c r="H309" s="310"/>
      <c r="I309" s="303"/>
      <c r="J309" s="311"/>
      <c r="K309" s="306"/>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5"/>
      <c r="BB309" s="105"/>
      <c r="BC309" s="105"/>
      <c r="BD309" s="105"/>
      <c r="BE309" s="105"/>
      <c r="BF309" s="105"/>
      <c r="BG309" s="105"/>
      <c r="BH309" s="105"/>
      <c r="BI309" s="105"/>
      <c r="BJ309" s="105"/>
      <c r="BK309" s="105"/>
      <c r="BL309" s="105"/>
      <c r="BM309" s="105"/>
      <c r="BN309" s="105"/>
      <c r="BO309" s="105"/>
      <c r="BP309" s="105"/>
      <c r="BQ309" s="105"/>
      <c r="BR309" s="105"/>
      <c r="BS309" s="105"/>
      <c r="BT309" s="105"/>
      <c r="BU309" s="105"/>
      <c r="BV309" s="105"/>
      <c r="BW309" s="105"/>
      <c r="BX309" s="105"/>
      <c r="BY309" s="105"/>
      <c r="BZ309" s="105"/>
      <c r="CA309" s="105"/>
      <c r="CB309" s="105"/>
      <c r="CC309" s="105"/>
      <c r="CD309" s="105"/>
      <c r="CE309" s="105"/>
      <c r="CF309" s="105"/>
      <c r="CG309" s="105"/>
      <c r="CH309" s="105"/>
      <c r="CI309" s="105"/>
      <c r="CJ309" s="105"/>
      <c r="CK309" s="105"/>
      <c r="CL309" s="105"/>
      <c r="CM309" s="105"/>
      <c r="CN309" s="105"/>
      <c r="CO309" s="105"/>
      <c r="CP309" s="105"/>
      <c r="CQ309" s="105"/>
      <c r="CR309" s="105"/>
      <c r="CS309" s="105"/>
      <c r="CT309" s="105"/>
      <c r="CU309" s="105"/>
      <c r="CV309" s="105"/>
      <c r="CW309" s="105"/>
      <c r="CX309" s="105"/>
      <c r="CY309" s="105"/>
      <c r="CZ309" s="105"/>
      <c r="DA309" s="105"/>
      <c r="DB309" s="105"/>
      <c r="DC309" s="105"/>
      <c r="DD309" s="105"/>
      <c r="DE309" s="105"/>
      <c r="DF309" s="105"/>
      <c r="DG309" s="105"/>
      <c r="DH309" s="105"/>
      <c r="DI309" s="105"/>
      <c r="DJ309" s="105"/>
      <c r="DK309" s="105"/>
      <c r="DL309" s="105"/>
      <c r="DM309" s="105"/>
      <c r="DN309" s="105"/>
      <c r="DO309" s="105"/>
      <c r="DP309" s="105"/>
      <c r="DQ309" s="105"/>
      <c r="DR309" s="105"/>
      <c r="DS309" s="105"/>
      <c r="DT309" s="105"/>
      <c r="DU309" s="105"/>
      <c r="DV309" s="105"/>
      <c r="DW309" s="105"/>
      <c r="DX309" s="105"/>
      <c r="DY309" s="105"/>
      <c r="DZ309" s="105"/>
      <c r="EA309" s="105"/>
      <c r="EB309" s="105"/>
      <c r="EC309" s="105"/>
      <c r="ED309" s="105"/>
      <c r="EE309" s="105"/>
      <c r="EF309" s="105"/>
      <c r="EG309" s="105"/>
      <c r="EH309" s="105"/>
      <c r="EI309" s="105"/>
      <c r="EJ309" s="105"/>
      <c r="EK309" s="105"/>
      <c r="EL309" s="105"/>
      <c r="EM309" s="105"/>
      <c r="EN309" s="105"/>
      <c r="EO309" s="105"/>
      <c r="EP309" s="105"/>
      <c r="EQ309" s="105"/>
      <c r="ER309" s="105"/>
      <c r="ES309" s="105"/>
      <c r="ET309" s="105"/>
      <c r="EU309" s="105"/>
      <c r="EV309" s="105"/>
      <c r="EW309" s="105"/>
      <c r="EX309" s="105"/>
      <c r="EY309" s="105"/>
      <c r="EZ309" s="105"/>
      <c r="FA309" s="105"/>
      <c r="FB309" s="105"/>
      <c r="FC309" s="105"/>
      <c r="FD309" s="105"/>
      <c r="FE309" s="105"/>
      <c r="FF309" s="105"/>
      <c r="FG309" s="105"/>
      <c r="FH309" s="105"/>
      <c r="FI309" s="105"/>
      <c r="FJ309" s="105"/>
      <c r="FK309" s="105"/>
      <c r="FL309" s="105"/>
      <c r="FM309" s="105"/>
      <c r="FN309" s="105"/>
      <c r="FO309" s="105"/>
      <c r="FP309" s="105"/>
      <c r="FQ309" s="105"/>
      <c r="FR309" s="105"/>
      <c r="FS309" s="105"/>
      <c r="FT309" s="105"/>
      <c r="FU309" s="105"/>
      <c r="FV309" s="105"/>
      <c r="FW309" s="105"/>
      <c r="FX309" s="105"/>
      <c r="FY309" s="105"/>
      <c r="FZ309" s="105"/>
      <c r="GA309" s="105"/>
      <c r="GB309" s="105"/>
      <c r="GC309" s="105"/>
      <c r="GD309" s="105"/>
      <c r="GE309" s="105"/>
      <c r="GF309" s="105"/>
      <c r="GG309" s="105"/>
      <c r="GH309" s="105"/>
      <c r="GI309" s="105"/>
      <c r="GJ309" s="105"/>
      <c r="GK309" s="105"/>
      <c r="GL309" s="105"/>
      <c r="GM309" s="105"/>
      <c r="GN309" s="105"/>
      <c r="GO309" s="105"/>
      <c r="GP309" s="105"/>
      <c r="GQ309" s="105"/>
      <c r="GR309" s="105"/>
      <c r="GS309" s="105"/>
      <c r="GT309" s="105"/>
      <c r="GU309" s="105"/>
      <c r="GV309" s="105"/>
      <c r="GW309" s="105"/>
      <c r="GX309" s="105"/>
      <c r="GY309" s="105"/>
      <c r="GZ309" s="105"/>
      <c r="HA309" s="105"/>
      <c r="HB309" s="105"/>
      <c r="HC309" s="105"/>
      <c r="HD309" s="105"/>
      <c r="HE309" s="105"/>
      <c r="HF309" s="105"/>
      <c r="HG309" s="105"/>
      <c r="HH309" s="105"/>
      <c r="HI309" s="105"/>
      <c r="HJ309" s="105"/>
      <c r="HK309" s="105"/>
      <c r="HL309" s="105"/>
      <c r="HM309" s="105"/>
      <c r="HN309" s="105"/>
      <c r="HO309" s="105"/>
      <c r="HP309" s="105"/>
      <c r="HQ309" s="105"/>
      <c r="HR309" s="105"/>
      <c r="HS309" s="105"/>
      <c r="HT309" s="105"/>
      <c r="HU309" s="105"/>
      <c r="HV309" s="105"/>
      <c r="HW309" s="105"/>
      <c r="HX309" s="105"/>
      <c r="HY309" s="105"/>
      <c r="HZ309" s="105"/>
      <c r="IA309" s="105"/>
      <c r="IB309" s="105"/>
      <c r="IC309" s="105"/>
      <c r="ID309" s="105"/>
      <c r="IE309" s="105"/>
      <c r="IF309" s="105"/>
      <c r="IG309" s="105"/>
      <c r="IH309" s="105"/>
      <c r="II309" s="105"/>
      <c r="IJ309" s="105"/>
      <c r="IK309" s="105"/>
      <c r="IL309" s="105"/>
      <c r="IM309" s="105"/>
      <c r="IN309" s="105"/>
      <c r="IO309" s="105"/>
      <c r="IP309" s="105"/>
      <c r="IQ309" s="105"/>
      <c r="IR309" s="105"/>
      <c r="IS309" s="105"/>
      <c r="IT309" s="105"/>
      <c r="IU309" s="105"/>
      <c r="IV309" s="105"/>
    </row>
    <row r="310" spans="1:256" ht="15.5" x14ac:dyDescent="0.25">
      <c r="A310" s="306"/>
      <c r="B310" s="307"/>
      <c r="C310" s="308"/>
      <c r="D310" s="309"/>
      <c r="E310" s="303"/>
      <c r="F310" s="110"/>
      <c r="G310" s="303"/>
      <c r="H310" s="310"/>
      <c r="I310" s="303"/>
      <c r="J310" s="311"/>
      <c r="K310" s="306"/>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c r="BI310" s="105"/>
      <c r="BJ310" s="105"/>
      <c r="BK310" s="105"/>
      <c r="BL310" s="105"/>
      <c r="BM310" s="105"/>
      <c r="BN310" s="105"/>
      <c r="BO310" s="105"/>
      <c r="BP310" s="105"/>
      <c r="BQ310" s="105"/>
      <c r="BR310" s="105"/>
      <c r="BS310" s="105"/>
      <c r="BT310" s="105"/>
      <c r="BU310" s="105"/>
      <c r="BV310" s="105"/>
      <c r="BW310" s="105"/>
      <c r="BX310" s="105"/>
      <c r="BY310" s="105"/>
      <c r="BZ310" s="105"/>
      <c r="CA310" s="105"/>
      <c r="CB310" s="105"/>
      <c r="CC310" s="105"/>
      <c r="CD310" s="105"/>
      <c r="CE310" s="105"/>
      <c r="CF310" s="105"/>
      <c r="CG310" s="105"/>
      <c r="CH310" s="105"/>
      <c r="CI310" s="105"/>
      <c r="CJ310" s="105"/>
      <c r="CK310" s="105"/>
      <c r="CL310" s="105"/>
      <c r="CM310" s="105"/>
      <c r="CN310" s="105"/>
      <c r="CO310" s="105"/>
      <c r="CP310" s="105"/>
      <c r="CQ310" s="105"/>
      <c r="CR310" s="105"/>
      <c r="CS310" s="105"/>
      <c r="CT310" s="105"/>
      <c r="CU310" s="105"/>
      <c r="CV310" s="105"/>
      <c r="CW310" s="105"/>
      <c r="CX310" s="105"/>
      <c r="CY310" s="105"/>
      <c r="CZ310" s="105"/>
      <c r="DA310" s="105"/>
      <c r="DB310" s="105"/>
      <c r="DC310" s="105"/>
      <c r="DD310" s="105"/>
      <c r="DE310" s="105"/>
      <c r="DF310" s="105"/>
      <c r="DG310" s="105"/>
      <c r="DH310" s="105"/>
      <c r="DI310" s="105"/>
      <c r="DJ310" s="105"/>
      <c r="DK310" s="105"/>
      <c r="DL310" s="105"/>
      <c r="DM310" s="105"/>
      <c r="DN310" s="105"/>
      <c r="DO310" s="105"/>
      <c r="DP310" s="105"/>
      <c r="DQ310" s="105"/>
      <c r="DR310" s="105"/>
      <c r="DS310" s="105"/>
      <c r="DT310" s="105"/>
      <c r="DU310" s="105"/>
      <c r="DV310" s="105"/>
      <c r="DW310" s="105"/>
      <c r="DX310" s="105"/>
      <c r="DY310" s="105"/>
      <c r="DZ310" s="105"/>
      <c r="EA310" s="105"/>
      <c r="EB310" s="105"/>
      <c r="EC310" s="105"/>
      <c r="ED310" s="105"/>
      <c r="EE310" s="105"/>
      <c r="EF310" s="105"/>
      <c r="EG310" s="105"/>
      <c r="EH310" s="105"/>
      <c r="EI310" s="105"/>
      <c r="EJ310" s="105"/>
      <c r="EK310" s="105"/>
      <c r="EL310" s="105"/>
      <c r="EM310" s="105"/>
      <c r="EN310" s="105"/>
      <c r="EO310" s="105"/>
      <c r="EP310" s="105"/>
      <c r="EQ310" s="105"/>
      <c r="ER310" s="105"/>
      <c r="ES310" s="105"/>
      <c r="ET310" s="105"/>
      <c r="EU310" s="105"/>
      <c r="EV310" s="105"/>
      <c r="EW310" s="105"/>
      <c r="EX310" s="105"/>
      <c r="EY310" s="105"/>
      <c r="EZ310" s="105"/>
      <c r="FA310" s="105"/>
      <c r="FB310" s="105"/>
      <c r="FC310" s="105"/>
      <c r="FD310" s="105"/>
      <c r="FE310" s="105"/>
      <c r="FF310" s="105"/>
      <c r="FG310" s="105"/>
      <c r="FH310" s="105"/>
      <c r="FI310" s="105"/>
      <c r="FJ310" s="105"/>
      <c r="FK310" s="105"/>
      <c r="FL310" s="105"/>
      <c r="FM310" s="105"/>
      <c r="FN310" s="105"/>
      <c r="FO310" s="105"/>
      <c r="FP310" s="105"/>
      <c r="FQ310" s="105"/>
      <c r="FR310" s="105"/>
      <c r="FS310" s="105"/>
      <c r="FT310" s="105"/>
      <c r="FU310" s="105"/>
      <c r="FV310" s="105"/>
      <c r="FW310" s="105"/>
      <c r="FX310" s="105"/>
      <c r="FY310" s="105"/>
      <c r="FZ310" s="105"/>
      <c r="GA310" s="105"/>
      <c r="GB310" s="105"/>
      <c r="GC310" s="105"/>
      <c r="GD310" s="105"/>
      <c r="GE310" s="105"/>
      <c r="GF310" s="105"/>
      <c r="GG310" s="105"/>
      <c r="GH310" s="105"/>
      <c r="GI310" s="105"/>
      <c r="GJ310" s="105"/>
      <c r="GK310" s="105"/>
      <c r="GL310" s="105"/>
      <c r="GM310" s="105"/>
      <c r="GN310" s="105"/>
      <c r="GO310" s="105"/>
      <c r="GP310" s="105"/>
      <c r="GQ310" s="105"/>
      <c r="GR310" s="105"/>
      <c r="GS310" s="105"/>
      <c r="GT310" s="105"/>
      <c r="GU310" s="105"/>
      <c r="GV310" s="105"/>
      <c r="GW310" s="105"/>
      <c r="GX310" s="105"/>
      <c r="GY310" s="105"/>
      <c r="GZ310" s="105"/>
      <c r="HA310" s="105"/>
      <c r="HB310" s="105"/>
      <c r="HC310" s="105"/>
      <c r="HD310" s="105"/>
      <c r="HE310" s="105"/>
      <c r="HF310" s="105"/>
      <c r="HG310" s="105"/>
      <c r="HH310" s="105"/>
      <c r="HI310" s="105"/>
      <c r="HJ310" s="105"/>
      <c r="HK310" s="105"/>
      <c r="HL310" s="105"/>
      <c r="HM310" s="105"/>
      <c r="HN310" s="105"/>
      <c r="HO310" s="105"/>
      <c r="HP310" s="105"/>
      <c r="HQ310" s="105"/>
      <c r="HR310" s="105"/>
      <c r="HS310" s="105"/>
      <c r="HT310" s="105"/>
      <c r="HU310" s="105"/>
      <c r="HV310" s="105"/>
      <c r="HW310" s="105"/>
      <c r="HX310" s="105"/>
      <c r="HY310" s="105"/>
      <c r="HZ310" s="105"/>
      <c r="IA310" s="105"/>
      <c r="IB310" s="105"/>
      <c r="IC310" s="105"/>
      <c r="ID310" s="105"/>
      <c r="IE310" s="105"/>
      <c r="IF310" s="105"/>
      <c r="IG310" s="105"/>
      <c r="IH310" s="105"/>
      <c r="II310" s="105"/>
      <c r="IJ310" s="105"/>
      <c r="IK310" s="105"/>
      <c r="IL310" s="105"/>
      <c r="IM310" s="105"/>
      <c r="IN310" s="105"/>
      <c r="IO310" s="105"/>
      <c r="IP310" s="105"/>
      <c r="IQ310" s="105"/>
      <c r="IR310" s="105"/>
      <c r="IS310" s="105"/>
      <c r="IT310" s="105"/>
      <c r="IU310" s="105"/>
      <c r="IV310" s="105"/>
    </row>
    <row r="311" spans="1:256" ht="15.5" x14ac:dyDescent="0.25">
      <c r="A311" s="306"/>
      <c r="B311" s="307"/>
      <c r="C311" s="308"/>
      <c r="D311" s="309"/>
      <c r="E311" s="303"/>
      <c r="F311" s="110"/>
      <c r="G311" s="303"/>
      <c r="H311" s="310"/>
      <c r="I311" s="303"/>
      <c r="J311" s="311"/>
      <c r="K311" s="306"/>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5"/>
      <c r="AY311" s="105"/>
      <c r="AZ311" s="105"/>
      <c r="BA311" s="105"/>
      <c r="BB311" s="105"/>
      <c r="BC311" s="105"/>
      <c r="BD311" s="105"/>
      <c r="BE311" s="105"/>
      <c r="BF311" s="105"/>
      <c r="BG311" s="105"/>
      <c r="BH311" s="105"/>
      <c r="BI311" s="105"/>
      <c r="BJ311" s="105"/>
      <c r="BK311" s="105"/>
      <c r="BL311" s="105"/>
      <c r="BM311" s="105"/>
      <c r="BN311" s="105"/>
      <c r="BO311" s="105"/>
      <c r="BP311" s="105"/>
      <c r="BQ311" s="105"/>
      <c r="BR311" s="105"/>
      <c r="BS311" s="105"/>
      <c r="BT311" s="105"/>
      <c r="BU311" s="105"/>
      <c r="BV311" s="105"/>
      <c r="BW311" s="105"/>
      <c r="BX311" s="105"/>
      <c r="BY311" s="105"/>
      <c r="BZ311" s="105"/>
      <c r="CA311" s="105"/>
      <c r="CB311" s="105"/>
      <c r="CC311" s="105"/>
      <c r="CD311" s="105"/>
      <c r="CE311" s="105"/>
      <c r="CF311" s="105"/>
      <c r="CG311" s="105"/>
      <c r="CH311" s="105"/>
      <c r="CI311" s="105"/>
      <c r="CJ311" s="105"/>
      <c r="CK311" s="105"/>
      <c r="CL311" s="105"/>
      <c r="CM311" s="105"/>
      <c r="CN311" s="105"/>
      <c r="CO311" s="105"/>
      <c r="CP311" s="105"/>
      <c r="CQ311" s="105"/>
      <c r="CR311" s="105"/>
      <c r="CS311" s="105"/>
      <c r="CT311" s="105"/>
      <c r="CU311" s="105"/>
      <c r="CV311" s="105"/>
      <c r="CW311" s="105"/>
      <c r="CX311" s="105"/>
      <c r="CY311" s="105"/>
      <c r="CZ311" s="105"/>
      <c r="DA311" s="105"/>
      <c r="DB311" s="105"/>
      <c r="DC311" s="105"/>
      <c r="DD311" s="105"/>
      <c r="DE311" s="105"/>
      <c r="DF311" s="105"/>
      <c r="DG311" s="105"/>
      <c r="DH311" s="105"/>
      <c r="DI311" s="105"/>
      <c r="DJ311" s="105"/>
      <c r="DK311" s="105"/>
      <c r="DL311" s="105"/>
      <c r="DM311" s="105"/>
      <c r="DN311" s="105"/>
      <c r="DO311" s="105"/>
      <c r="DP311" s="105"/>
      <c r="DQ311" s="105"/>
      <c r="DR311" s="105"/>
      <c r="DS311" s="105"/>
      <c r="DT311" s="105"/>
      <c r="DU311" s="105"/>
      <c r="DV311" s="105"/>
      <c r="DW311" s="105"/>
      <c r="DX311" s="105"/>
      <c r="DY311" s="105"/>
      <c r="DZ311" s="105"/>
      <c r="EA311" s="105"/>
      <c r="EB311" s="105"/>
      <c r="EC311" s="105"/>
      <c r="ED311" s="105"/>
      <c r="EE311" s="105"/>
      <c r="EF311" s="105"/>
      <c r="EG311" s="105"/>
      <c r="EH311" s="105"/>
      <c r="EI311" s="105"/>
      <c r="EJ311" s="105"/>
      <c r="EK311" s="105"/>
      <c r="EL311" s="105"/>
      <c r="EM311" s="105"/>
      <c r="EN311" s="105"/>
      <c r="EO311" s="105"/>
      <c r="EP311" s="105"/>
      <c r="EQ311" s="105"/>
      <c r="ER311" s="105"/>
      <c r="ES311" s="105"/>
      <c r="ET311" s="105"/>
      <c r="EU311" s="105"/>
      <c r="EV311" s="105"/>
      <c r="EW311" s="105"/>
      <c r="EX311" s="105"/>
      <c r="EY311" s="105"/>
      <c r="EZ311" s="105"/>
      <c r="FA311" s="105"/>
      <c r="FB311" s="105"/>
      <c r="FC311" s="105"/>
      <c r="FD311" s="105"/>
      <c r="FE311" s="105"/>
      <c r="FF311" s="105"/>
      <c r="FG311" s="105"/>
      <c r="FH311" s="105"/>
      <c r="FI311" s="105"/>
      <c r="FJ311" s="105"/>
      <c r="FK311" s="105"/>
      <c r="FL311" s="105"/>
      <c r="FM311" s="105"/>
      <c r="FN311" s="105"/>
      <c r="FO311" s="105"/>
      <c r="FP311" s="105"/>
      <c r="FQ311" s="105"/>
      <c r="FR311" s="105"/>
      <c r="FS311" s="105"/>
      <c r="FT311" s="105"/>
      <c r="FU311" s="105"/>
      <c r="FV311" s="105"/>
      <c r="FW311" s="105"/>
      <c r="FX311" s="105"/>
      <c r="FY311" s="105"/>
      <c r="FZ311" s="105"/>
      <c r="GA311" s="105"/>
      <c r="GB311" s="105"/>
      <c r="GC311" s="105"/>
      <c r="GD311" s="105"/>
      <c r="GE311" s="105"/>
      <c r="GF311" s="105"/>
      <c r="GG311" s="105"/>
      <c r="GH311" s="105"/>
      <c r="GI311" s="105"/>
      <c r="GJ311" s="105"/>
      <c r="GK311" s="105"/>
      <c r="GL311" s="105"/>
      <c r="GM311" s="105"/>
      <c r="GN311" s="105"/>
      <c r="GO311" s="105"/>
      <c r="GP311" s="105"/>
      <c r="GQ311" s="105"/>
      <c r="GR311" s="105"/>
      <c r="GS311" s="105"/>
      <c r="GT311" s="105"/>
      <c r="GU311" s="105"/>
      <c r="GV311" s="105"/>
      <c r="GW311" s="105"/>
      <c r="GX311" s="105"/>
      <c r="GY311" s="105"/>
      <c r="GZ311" s="105"/>
      <c r="HA311" s="105"/>
      <c r="HB311" s="105"/>
      <c r="HC311" s="105"/>
      <c r="HD311" s="105"/>
      <c r="HE311" s="105"/>
      <c r="HF311" s="105"/>
      <c r="HG311" s="105"/>
      <c r="HH311" s="105"/>
      <c r="HI311" s="105"/>
      <c r="HJ311" s="105"/>
      <c r="HK311" s="105"/>
      <c r="HL311" s="105"/>
      <c r="HM311" s="105"/>
      <c r="HN311" s="105"/>
      <c r="HO311" s="105"/>
      <c r="HP311" s="105"/>
      <c r="HQ311" s="105"/>
      <c r="HR311" s="105"/>
      <c r="HS311" s="105"/>
      <c r="HT311" s="105"/>
      <c r="HU311" s="105"/>
      <c r="HV311" s="105"/>
      <c r="HW311" s="105"/>
      <c r="HX311" s="105"/>
      <c r="HY311" s="105"/>
      <c r="HZ311" s="105"/>
      <c r="IA311" s="105"/>
      <c r="IB311" s="105"/>
      <c r="IC311" s="105"/>
      <c r="ID311" s="105"/>
      <c r="IE311" s="105"/>
      <c r="IF311" s="105"/>
      <c r="IG311" s="105"/>
      <c r="IH311" s="105"/>
      <c r="II311" s="105"/>
      <c r="IJ311" s="105"/>
      <c r="IK311" s="105"/>
      <c r="IL311" s="105"/>
      <c r="IM311" s="105"/>
      <c r="IN311" s="105"/>
      <c r="IO311" s="105"/>
      <c r="IP311" s="105"/>
      <c r="IQ311" s="105"/>
      <c r="IR311" s="105"/>
      <c r="IS311" s="105"/>
      <c r="IT311" s="105"/>
      <c r="IU311" s="105"/>
      <c r="IV311" s="105"/>
    </row>
    <row r="312" spans="1:256" ht="15.5" x14ac:dyDescent="0.25">
      <c r="A312" s="306"/>
      <c r="B312" s="307"/>
      <c r="C312" s="308"/>
      <c r="D312" s="309"/>
      <c r="E312" s="303"/>
      <c r="F312" s="110"/>
      <c r="G312" s="303"/>
      <c r="H312" s="310"/>
      <c r="I312" s="303"/>
      <c r="J312" s="311"/>
      <c r="K312" s="306"/>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5"/>
      <c r="AN312" s="105"/>
      <c r="AO312" s="105"/>
      <c r="AP312" s="105"/>
      <c r="AQ312" s="105"/>
      <c r="AR312" s="105"/>
      <c r="AS312" s="105"/>
      <c r="AT312" s="105"/>
      <c r="AU312" s="105"/>
      <c r="AV312" s="105"/>
      <c r="AW312" s="105"/>
      <c r="AX312" s="105"/>
      <c r="AY312" s="105"/>
      <c r="AZ312" s="105"/>
      <c r="BA312" s="105"/>
      <c r="BB312" s="105"/>
      <c r="BC312" s="105"/>
      <c r="BD312" s="105"/>
      <c r="BE312" s="105"/>
      <c r="BF312" s="105"/>
      <c r="BG312" s="105"/>
      <c r="BH312" s="105"/>
      <c r="BI312" s="105"/>
      <c r="BJ312" s="105"/>
      <c r="BK312" s="105"/>
      <c r="BL312" s="105"/>
      <c r="BM312" s="105"/>
      <c r="BN312" s="105"/>
      <c r="BO312" s="105"/>
      <c r="BP312" s="105"/>
      <c r="BQ312" s="105"/>
      <c r="BR312" s="105"/>
      <c r="BS312" s="105"/>
      <c r="BT312" s="105"/>
      <c r="BU312" s="105"/>
      <c r="BV312" s="105"/>
      <c r="BW312" s="105"/>
      <c r="BX312" s="105"/>
      <c r="BY312" s="105"/>
      <c r="BZ312" s="105"/>
      <c r="CA312" s="105"/>
      <c r="CB312" s="105"/>
      <c r="CC312" s="105"/>
      <c r="CD312" s="105"/>
      <c r="CE312" s="105"/>
      <c r="CF312" s="105"/>
      <c r="CG312" s="105"/>
      <c r="CH312" s="105"/>
      <c r="CI312" s="105"/>
      <c r="CJ312" s="105"/>
      <c r="CK312" s="105"/>
      <c r="CL312" s="105"/>
      <c r="CM312" s="105"/>
      <c r="CN312" s="105"/>
      <c r="CO312" s="105"/>
      <c r="CP312" s="105"/>
      <c r="CQ312" s="105"/>
      <c r="CR312" s="105"/>
      <c r="CS312" s="105"/>
      <c r="CT312" s="105"/>
      <c r="CU312" s="105"/>
      <c r="CV312" s="105"/>
      <c r="CW312" s="105"/>
      <c r="CX312" s="105"/>
      <c r="CY312" s="105"/>
      <c r="CZ312" s="105"/>
      <c r="DA312" s="105"/>
      <c r="DB312" s="105"/>
      <c r="DC312" s="105"/>
      <c r="DD312" s="105"/>
      <c r="DE312" s="105"/>
      <c r="DF312" s="105"/>
      <c r="DG312" s="105"/>
      <c r="DH312" s="105"/>
      <c r="DI312" s="105"/>
      <c r="DJ312" s="105"/>
      <c r="DK312" s="105"/>
      <c r="DL312" s="105"/>
      <c r="DM312" s="105"/>
      <c r="DN312" s="105"/>
      <c r="DO312" s="105"/>
      <c r="DP312" s="105"/>
      <c r="DQ312" s="105"/>
      <c r="DR312" s="105"/>
      <c r="DS312" s="105"/>
      <c r="DT312" s="105"/>
      <c r="DU312" s="105"/>
      <c r="DV312" s="105"/>
      <c r="DW312" s="105"/>
      <c r="DX312" s="105"/>
      <c r="DY312" s="105"/>
      <c r="DZ312" s="105"/>
      <c r="EA312" s="105"/>
      <c r="EB312" s="105"/>
      <c r="EC312" s="105"/>
      <c r="ED312" s="105"/>
      <c r="EE312" s="105"/>
      <c r="EF312" s="105"/>
      <c r="EG312" s="105"/>
      <c r="EH312" s="105"/>
      <c r="EI312" s="105"/>
      <c r="EJ312" s="105"/>
      <c r="EK312" s="105"/>
      <c r="EL312" s="105"/>
      <c r="EM312" s="105"/>
      <c r="EN312" s="105"/>
      <c r="EO312" s="105"/>
      <c r="EP312" s="105"/>
      <c r="EQ312" s="105"/>
      <c r="ER312" s="105"/>
      <c r="ES312" s="105"/>
      <c r="ET312" s="105"/>
      <c r="EU312" s="105"/>
      <c r="EV312" s="105"/>
      <c r="EW312" s="105"/>
      <c r="EX312" s="105"/>
      <c r="EY312" s="105"/>
      <c r="EZ312" s="105"/>
      <c r="FA312" s="105"/>
      <c r="FB312" s="105"/>
      <c r="FC312" s="105"/>
      <c r="FD312" s="105"/>
      <c r="FE312" s="105"/>
      <c r="FF312" s="105"/>
      <c r="FG312" s="105"/>
      <c r="FH312" s="105"/>
      <c r="FI312" s="105"/>
      <c r="FJ312" s="105"/>
      <c r="FK312" s="105"/>
      <c r="FL312" s="105"/>
      <c r="FM312" s="105"/>
      <c r="FN312" s="105"/>
      <c r="FO312" s="105"/>
      <c r="FP312" s="105"/>
      <c r="FQ312" s="105"/>
      <c r="FR312" s="105"/>
      <c r="FS312" s="105"/>
      <c r="FT312" s="105"/>
      <c r="FU312" s="105"/>
      <c r="FV312" s="105"/>
      <c r="FW312" s="105"/>
      <c r="FX312" s="105"/>
      <c r="FY312" s="105"/>
      <c r="FZ312" s="105"/>
      <c r="GA312" s="105"/>
      <c r="GB312" s="105"/>
      <c r="GC312" s="105"/>
      <c r="GD312" s="105"/>
      <c r="GE312" s="105"/>
      <c r="GF312" s="105"/>
      <c r="GG312" s="105"/>
      <c r="GH312" s="105"/>
      <c r="GI312" s="105"/>
      <c r="GJ312" s="105"/>
      <c r="GK312" s="105"/>
      <c r="GL312" s="105"/>
      <c r="GM312" s="105"/>
      <c r="GN312" s="105"/>
      <c r="GO312" s="105"/>
      <c r="GP312" s="105"/>
      <c r="GQ312" s="105"/>
      <c r="GR312" s="105"/>
      <c r="GS312" s="105"/>
      <c r="GT312" s="105"/>
      <c r="GU312" s="105"/>
      <c r="GV312" s="105"/>
      <c r="GW312" s="105"/>
      <c r="GX312" s="105"/>
      <c r="GY312" s="105"/>
      <c r="GZ312" s="105"/>
      <c r="HA312" s="105"/>
      <c r="HB312" s="105"/>
      <c r="HC312" s="105"/>
      <c r="HD312" s="105"/>
      <c r="HE312" s="105"/>
      <c r="HF312" s="105"/>
      <c r="HG312" s="105"/>
      <c r="HH312" s="105"/>
      <c r="HI312" s="105"/>
      <c r="HJ312" s="105"/>
      <c r="HK312" s="105"/>
      <c r="HL312" s="105"/>
      <c r="HM312" s="105"/>
      <c r="HN312" s="105"/>
      <c r="HO312" s="105"/>
      <c r="HP312" s="105"/>
      <c r="HQ312" s="105"/>
      <c r="HR312" s="105"/>
      <c r="HS312" s="105"/>
      <c r="HT312" s="105"/>
      <c r="HU312" s="105"/>
      <c r="HV312" s="105"/>
      <c r="HW312" s="105"/>
      <c r="HX312" s="105"/>
      <c r="HY312" s="105"/>
      <c r="HZ312" s="105"/>
      <c r="IA312" s="105"/>
      <c r="IB312" s="105"/>
      <c r="IC312" s="105"/>
      <c r="ID312" s="105"/>
      <c r="IE312" s="105"/>
      <c r="IF312" s="105"/>
      <c r="IG312" s="105"/>
      <c r="IH312" s="105"/>
      <c r="II312" s="105"/>
      <c r="IJ312" s="105"/>
      <c r="IK312" s="105"/>
      <c r="IL312" s="105"/>
      <c r="IM312" s="105"/>
      <c r="IN312" s="105"/>
      <c r="IO312" s="105"/>
      <c r="IP312" s="105"/>
      <c r="IQ312" s="105"/>
      <c r="IR312" s="105"/>
      <c r="IS312" s="105"/>
      <c r="IT312" s="105"/>
      <c r="IU312" s="105"/>
      <c r="IV312" s="105"/>
    </row>
    <row r="313" spans="1:256" ht="15.5" x14ac:dyDescent="0.25">
      <c r="A313" s="306"/>
      <c r="B313" s="307"/>
      <c r="C313" s="308"/>
      <c r="D313" s="309"/>
      <c r="E313" s="303"/>
      <c r="F313" s="110"/>
      <c r="G313" s="303"/>
      <c r="H313" s="310"/>
      <c r="I313" s="303"/>
      <c r="J313" s="311"/>
      <c r="K313" s="306"/>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5"/>
      <c r="AL313" s="105"/>
      <c r="AM313" s="105"/>
      <c r="AN313" s="105"/>
      <c r="AO313" s="105"/>
      <c r="AP313" s="105"/>
      <c r="AQ313" s="105"/>
      <c r="AR313" s="105"/>
      <c r="AS313" s="105"/>
      <c r="AT313" s="105"/>
      <c r="AU313" s="105"/>
      <c r="AV313" s="105"/>
      <c r="AW313" s="105"/>
      <c r="AX313" s="105"/>
      <c r="AY313" s="105"/>
      <c r="AZ313" s="105"/>
      <c r="BA313" s="105"/>
      <c r="BB313" s="105"/>
      <c r="BC313" s="105"/>
      <c r="BD313" s="105"/>
      <c r="BE313" s="105"/>
      <c r="BF313" s="105"/>
      <c r="BG313" s="105"/>
      <c r="BH313" s="105"/>
      <c r="BI313" s="105"/>
      <c r="BJ313" s="105"/>
      <c r="BK313" s="105"/>
      <c r="BL313" s="105"/>
      <c r="BM313" s="105"/>
      <c r="BN313" s="105"/>
      <c r="BO313" s="105"/>
      <c r="BP313" s="105"/>
      <c r="BQ313" s="105"/>
      <c r="BR313" s="105"/>
      <c r="BS313" s="105"/>
      <c r="BT313" s="105"/>
      <c r="BU313" s="105"/>
      <c r="BV313" s="105"/>
      <c r="BW313" s="105"/>
      <c r="BX313" s="105"/>
      <c r="BY313" s="105"/>
      <c r="BZ313" s="105"/>
      <c r="CA313" s="105"/>
      <c r="CB313" s="105"/>
      <c r="CC313" s="105"/>
      <c r="CD313" s="105"/>
      <c r="CE313" s="105"/>
      <c r="CF313" s="105"/>
      <c r="CG313" s="105"/>
      <c r="CH313" s="105"/>
      <c r="CI313" s="105"/>
      <c r="CJ313" s="105"/>
      <c r="CK313" s="105"/>
      <c r="CL313" s="105"/>
      <c r="CM313" s="105"/>
      <c r="CN313" s="105"/>
      <c r="CO313" s="105"/>
      <c r="CP313" s="105"/>
      <c r="CQ313" s="105"/>
      <c r="CR313" s="105"/>
      <c r="CS313" s="105"/>
      <c r="CT313" s="105"/>
      <c r="CU313" s="105"/>
      <c r="CV313" s="105"/>
      <c r="CW313" s="105"/>
      <c r="CX313" s="105"/>
      <c r="CY313" s="105"/>
      <c r="CZ313" s="105"/>
      <c r="DA313" s="105"/>
      <c r="DB313" s="105"/>
      <c r="DC313" s="105"/>
      <c r="DD313" s="105"/>
      <c r="DE313" s="105"/>
      <c r="DF313" s="105"/>
      <c r="DG313" s="105"/>
      <c r="DH313" s="105"/>
      <c r="DI313" s="105"/>
      <c r="DJ313" s="105"/>
      <c r="DK313" s="105"/>
      <c r="DL313" s="105"/>
      <c r="DM313" s="105"/>
      <c r="DN313" s="105"/>
      <c r="DO313" s="105"/>
      <c r="DP313" s="105"/>
      <c r="DQ313" s="105"/>
      <c r="DR313" s="105"/>
      <c r="DS313" s="105"/>
      <c r="DT313" s="105"/>
      <c r="DU313" s="105"/>
      <c r="DV313" s="105"/>
      <c r="DW313" s="105"/>
      <c r="DX313" s="105"/>
      <c r="DY313" s="105"/>
      <c r="DZ313" s="105"/>
      <c r="EA313" s="105"/>
      <c r="EB313" s="105"/>
      <c r="EC313" s="105"/>
      <c r="ED313" s="105"/>
      <c r="EE313" s="105"/>
      <c r="EF313" s="105"/>
      <c r="EG313" s="105"/>
      <c r="EH313" s="105"/>
      <c r="EI313" s="105"/>
      <c r="EJ313" s="105"/>
      <c r="EK313" s="105"/>
      <c r="EL313" s="105"/>
      <c r="EM313" s="105"/>
      <c r="EN313" s="105"/>
      <c r="EO313" s="105"/>
      <c r="EP313" s="105"/>
      <c r="EQ313" s="105"/>
      <c r="ER313" s="105"/>
      <c r="ES313" s="105"/>
      <c r="ET313" s="105"/>
      <c r="EU313" s="105"/>
      <c r="EV313" s="105"/>
      <c r="EW313" s="105"/>
      <c r="EX313" s="105"/>
      <c r="EY313" s="105"/>
      <c r="EZ313" s="105"/>
      <c r="FA313" s="105"/>
      <c r="FB313" s="105"/>
      <c r="FC313" s="105"/>
      <c r="FD313" s="105"/>
      <c r="FE313" s="105"/>
      <c r="FF313" s="105"/>
      <c r="FG313" s="105"/>
      <c r="FH313" s="105"/>
      <c r="FI313" s="105"/>
      <c r="FJ313" s="105"/>
      <c r="FK313" s="105"/>
      <c r="FL313" s="105"/>
      <c r="FM313" s="105"/>
      <c r="FN313" s="105"/>
      <c r="FO313" s="105"/>
      <c r="FP313" s="105"/>
      <c r="FQ313" s="105"/>
      <c r="FR313" s="105"/>
      <c r="FS313" s="105"/>
      <c r="FT313" s="105"/>
      <c r="FU313" s="105"/>
      <c r="FV313" s="105"/>
      <c r="FW313" s="105"/>
      <c r="FX313" s="105"/>
      <c r="FY313" s="105"/>
      <c r="FZ313" s="105"/>
      <c r="GA313" s="105"/>
      <c r="GB313" s="105"/>
      <c r="GC313" s="105"/>
      <c r="GD313" s="105"/>
      <c r="GE313" s="105"/>
      <c r="GF313" s="105"/>
      <c r="GG313" s="105"/>
      <c r="GH313" s="105"/>
      <c r="GI313" s="105"/>
      <c r="GJ313" s="105"/>
      <c r="GK313" s="105"/>
      <c r="GL313" s="105"/>
      <c r="GM313" s="105"/>
      <c r="GN313" s="105"/>
      <c r="GO313" s="105"/>
      <c r="GP313" s="105"/>
      <c r="GQ313" s="105"/>
      <c r="GR313" s="105"/>
      <c r="GS313" s="105"/>
      <c r="GT313" s="105"/>
      <c r="GU313" s="105"/>
      <c r="GV313" s="105"/>
      <c r="GW313" s="105"/>
      <c r="GX313" s="105"/>
      <c r="GY313" s="105"/>
      <c r="GZ313" s="105"/>
      <c r="HA313" s="105"/>
      <c r="HB313" s="105"/>
      <c r="HC313" s="105"/>
      <c r="HD313" s="105"/>
      <c r="HE313" s="105"/>
      <c r="HF313" s="105"/>
      <c r="HG313" s="105"/>
      <c r="HH313" s="105"/>
      <c r="HI313" s="105"/>
      <c r="HJ313" s="105"/>
      <c r="HK313" s="105"/>
      <c r="HL313" s="105"/>
      <c r="HM313" s="105"/>
      <c r="HN313" s="105"/>
      <c r="HO313" s="105"/>
      <c r="HP313" s="105"/>
      <c r="HQ313" s="105"/>
      <c r="HR313" s="105"/>
      <c r="HS313" s="105"/>
      <c r="HT313" s="105"/>
      <c r="HU313" s="105"/>
      <c r="HV313" s="105"/>
      <c r="HW313" s="105"/>
      <c r="HX313" s="105"/>
      <c r="HY313" s="105"/>
      <c r="HZ313" s="105"/>
      <c r="IA313" s="105"/>
      <c r="IB313" s="105"/>
      <c r="IC313" s="105"/>
      <c r="ID313" s="105"/>
      <c r="IE313" s="105"/>
      <c r="IF313" s="105"/>
      <c r="IG313" s="105"/>
      <c r="IH313" s="105"/>
      <c r="II313" s="105"/>
      <c r="IJ313" s="105"/>
      <c r="IK313" s="105"/>
      <c r="IL313" s="105"/>
      <c r="IM313" s="105"/>
      <c r="IN313" s="105"/>
      <c r="IO313" s="105"/>
      <c r="IP313" s="105"/>
      <c r="IQ313" s="105"/>
      <c r="IR313" s="105"/>
      <c r="IS313" s="105"/>
      <c r="IT313" s="105"/>
      <c r="IU313" s="105"/>
      <c r="IV313" s="105"/>
    </row>
    <row r="314" spans="1:256" ht="15.5" x14ac:dyDescent="0.25">
      <c r="A314" s="306"/>
      <c r="B314" s="307"/>
      <c r="C314" s="308"/>
      <c r="D314" s="309"/>
      <c r="E314" s="303"/>
      <c r="F314" s="110"/>
      <c r="G314" s="303"/>
      <c r="H314" s="310"/>
      <c r="I314" s="303"/>
      <c r="J314" s="311"/>
      <c r="K314" s="306"/>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5"/>
      <c r="AL314" s="105"/>
      <c r="AM314" s="105"/>
      <c r="AN314" s="105"/>
      <c r="AO314" s="105"/>
      <c r="AP314" s="105"/>
      <c r="AQ314" s="105"/>
      <c r="AR314" s="105"/>
      <c r="AS314" s="105"/>
      <c r="AT314" s="105"/>
      <c r="AU314" s="105"/>
      <c r="AV314" s="105"/>
      <c r="AW314" s="105"/>
      <c r="AX314" s="105"/>
      <c r="AY314" s="105"/>
      <c r="AZ314" s="105"/>
      <c r="BA314" s="105"/>
      <c r="BB314" s="105"/>
      <c r="BC314" s="105"/>
      <c r="BD314" s="105"/>
      <c r="BE314" s="105"/>
      <c r="BF314" s="105"/>
      <c r="BG314" s="105"/>
      <c r="BH314" s="105"/>
      <c r="BI314" s="105"/>
      <c r="BJ314" s="105"/>
      <c r="BK314" s="105"/>
      <c r="BL314" s="105"/>
      <c r="BM314" s="105"/>
      <c r="BN314" s="105"/>
      <c r="BO314" s="105"/>
      <c r="BP314" s="105"/>
      <c r="BQ314" s="105"/>
      <c r="BR314" s="105"/>
      <c r="BS314" s="105"/>
      <c r="BT314" s="105"/>
      <c r="BU314" s="105"/>
      <c r="BV314" s="105"/>
      <c r="BW314" s="105"/>
      <c r="BX314" s="105"/>
      <c r="BY314" s="105"/>
      <c r="BZ314" s="105"/>
      <c r="CA314" s="105"/>
      <c r="CB314" s="105"/>
      <c r="CC314" s="105"/>
      <c r="CD314" s="105"/>
      <c r="CE314" s="105"/>
      <c r="CF314" s="105"/>
      <c r="CG314" s="105"/>
      <c r="CH314" s="105"/>
      <c r="CI314" s="105"/>
      <c r="CJ314" s="105"/>
      <c r="CK314" s="105"/>
      <c r="CL314" s="105"/>
      <c r="CM314" s="105"/>
      <c r="CN314" s="105"/>
      <c r="CO314" s="105"/>
      <c r="CP314" s="105"/>
      <c r="CQ314" s="105"/>
      <c r="CR314" s="105"/>
      <c r="CS314" s="105"/>
      <c r="CT314" s="105"/>
      <c r="CU314" s="105"/>
      <c r="CV314" s="105"/>
      <c r="CW314" s="105"/>
      <c r="CX314" s="105"/>
      <c r="CY314" s="105"/>
      <c r="CZ314" s="105"/>
      <c r="DA314" s="105"/>
      <c r="DB314" s="105"/>
      <c r="DC314" s="105"/>
      <c r="DD314" s="105"/>
      <c r="DE314" s="105"/>
      <c r="DF314" s="105"/>
      <c r="DG314" s="105"/>
      <c r="DH314" s="105"/>
      <c r="DI314" s="105"/>
      <c r="DJ314" s="105"/>
      <c r="DK314" s="105"/>
      <c r="DL314" s="105"/>
      <c r="DM314" s="105"/>
      <c r="DN314" s="105"/>
      <c r="DO314" s="105"/>
      <c r="DP314" s="105"/>
      <c r="DQ314" s="105"/>
      <c r="DR314" s="105"/>
      <c r="DS314" s="105"/>
      <c r="DT314" s="105"/>
      <c r="DU314" s="105"/>
      <c r="DV314" s="105"/>
      <c r="DW314" s="105"/>
      <c r="DX314" s="105"/>
      <c r="DY314" s="105"/>
      <c r="DZ314" s="105"/>
      <c r="EA314" s="105"/>
      <c r="EB314" s="105"/>
      <c r="EC314" s="105"/>
      <c r="ED314" s="105"/>
      <c r="EE314" s="105"/>
      <c r="EF314" s="105"/>
      <c r="EG314" s="105"/>
      <c r="EH314" s="105"/>
      <c r="EI314" s="105"/>
      <c r="EJ314" s="105"/>
      <c r="EK314" s="105"/>
      <c r="EL314" s="105"/>
      <c r="EM314" s="105"/>
      <c r="EN314" s="105"/>
      <c r="EO314" s="105"/>
      <c r="EP314" s="105"/>
      <c r="EQ314" s="105"/>
      <c r="ER314" s="105"/>
      <c r="ES314" s="105"/>
      <c r="ET314" s="105"/>
      <c r="EU314" s="105"/>
      <c r="EV314" s="105"/>
      <c r="EW314" s="105"/>
      <c r="EX314" s="105"/>
      <c r="EY314" s="105"/>
      <c r="EZ314" s="105"/>
      <c r="FA314" s="105"/>
      <c r="FB314" s="105"/>
      <c r="FC314" s="105"/>
      <c r="FD314" s="105"/>
      <c r="FE314" s="105"/>
      <c r="FF314" s="105"/>
      <c r="FG314" s="105"/>
      <c r="FH314" s="105"/>
      <c r="FI314" s="105"/>
      <c r="FJ314" s="105"/>
      <c r="FK314" s="105"/>
      <c r="FL314" s="105"/>
      <c r="FM314" s="105"/>
      <c r="FN314" s="105"/>
      <c r="FO314" s="105"/>
      <c r="FP314" s="105"/>
      <c r="FQ314" s="105"/>
      <c r="FR314" s="105"/>
      <c r="FS314" s="105"/>
      <c r="FT314" s="105"/>
      <c r="FU314" s="105"/>
      <c r="FV314" s="105"/>
      <c r="FW314" s="105"/>
      <c r="FX314" s="105"/>
      <c r="FY314" s="105"/>
      <c r="FZ314" s="105"/>
      <c r="GA314" s="105"/>
      <c r="GB314" s="105"/>
      <c r="GC314" s="105"/>
      <c r="GD314" s="105"/>
      <c r="GE314" s="105"/>
      <c r="GF314" s="105"/>
      <c r="GG314" s="105"/>
      <c r="GH314" s="105"/>
      <c r="GI314" s="105"/>
      <c r="GJ314" s="105"/>
      <c r="GK314" s="105"/>
      <c r="GL314" s="105"/>
      <c r="GM314" s="105"/>
      <c r="GN314" s="105"/>
      <c r="GO314" s="105"/>
      <c r="GP314" s="105"/>
      <c r="GQ314" s="105"/>
      <c r="GR314" s="105"/>
      <c r="GS314" s="105"/>
      <c r="GT314" s="105"/>
      <c r="GU314" s="105"/>
      <c r="GV314" s="105"/>
      <c r="GW314" s="105"/>
      <c r="GX314" s="105"/>
      <c r="GY314" s="105"/>
      <c r="GZ314" s="105"/>
      <c r="HA314" s="105"/>
      <c r="HB314" s="105"/>
      <c r="HC314" s="105"/>
      <c r="HD314" s="105"/>
      <c r="HE314" s="105"/>
      <c r="HF314" s="105"/>
      <c r="HG314" s="105"/>
      <c r="HH314" s="105"/>
      <c r="HI314" s="105"/>
      <c r="HJ314" s="105"/>
      <c r="HK314" s="105"/>
      <c r="HL314" s="105"/>
      <c r="HM314" s="105"/>
      <c r="HN314" s="105"/>
      <c r="HO314" s="105"/>
      <c r="HP314" s="105"/>
      <c r="HQ314" s="105"/>
      <c r="HR314" s="105"/>
      <c r="HS314" s="105"/>
      <c r="HT314" s="105"/>
      <c r="HU314" s="105"/>
      <c r="HV314" s="105"/>
      <c r="HW314" s="105"/>
      <c r="HX314" s="105"/>
      <c r="HY314" s="105"/>
      <c r="HZ314" s="105"/>
      <c r="IA314" s="105"/>
      <c r="IB314" s="105"/>
      <c r="IC314" s="105"/>
      <c r="ID314" s="105"/>
      <c r="IE314" s="105"/>
      <c r="IF314" s="105"/>
      <c r="IG314" s="105"/>
      <c r="IH314" s="105"/>
      <c r="II314" s="105"/>
      <c r="IJ314" s="105"/>
      <c r="IK314" s="105"/>
      <c r="IL314" s="105"/>
      <c r="IM314" s="105"/>
      <c r="IN314" s="105"/>
      <c r="IO314" s="105"/>
      <c r="IP314" s="105"/>
      <c r="IQ314" s="105"/>
      <c r="IR314" s="105"/>
      <c r="IS314" s="105"/>
      <c r="IT314" s="105"/>
      <c r="IU314" s="105"/>
      <c r="IV314" s="105"/>
    </row>
    <row r="315" spans="1:256" ht="15.5" x14ac:dyDescent="0.25">
      <c r="A315" s="306"/>
      <c r="B315" s="307"/>
      <c r="C315" s="308"/>
      <c r="D315" s="309"/>
      <c r="E315" s="303"/>
      <c r="F315" s="110"/>
      <c r="G315" s="303"/>
      <c r="H315" s="310"/>
      <c r="I315" s="303"/>
      <c r="J315" s="311"/>
      <c r="K315" s="306"/>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5"/>
      <c r="AR315" s="105"/>
      <c r="AS315" s="105"/>
      <c r="AT315" s="105"/>
      <c r="AU315" s="105"/>
      <c r="AV315" s="105"/>
      <c r="AW315" s="105"/>
      <c r="AX315" s="105"/>
      <c r="AY315" s="105"/>
      <c r="AZ315" s="105"/>
      <c r="BA315" s="105"/>
      <c r="BB315" s="105"/>
      <c r="BC315" s="105"/>
      <c r="BD315" s="105"/>
      <c r="BE315" s="105"/>
      <c r="BF315" s="105"/>
      <c r="BG315" s="105"/>
      <c r="BH315" s="105"/>
      <c r="BI315" s="105"/>
      <c r="BJ315" s="105"/>
      <c r="BK315" s="105"/>
      <c r="BL315" s="105"/>
      <c r="BM315" s="105"/>
      <c r="BN315" s="105"/>
      <c r="BO315" s="105"/>
      <c r="BP315" s="105"/>
      <c r="BQ315" s="105"/>
      <c r="BR315" s="105"/>
      <c r="BS315" s="105"/>
      <c r="BT315" s="105"/>
      <c r="BU315" s="105"/>
      <c r="BV315" s="105"/>
      <c r="BW315" s="105"/>
      <c r="BX315" s="105"/>
      <c r="BY315" s="105"/>
      <c r="BZ315" s="105"/>
      <c r="CA315" s="105"/>
      <c r="CB315" s="105"/>
      <c r="CC315" s="105"/>
      <c r="CD315" s="105"/>
      <c r="CE315" s="105"/>
      <c r="CF315" s="105"/>
      <c r="CG315" s="105"/>
      <c r="CH315" s="105"/>
      <c r="CI315" s="105"/>
      <c r="CJ315" s="105"/>
      <c r="CK315" s="105"/>
      <c r="CL315" s="105"/>
      <c r="CM315" s="105"/>
      <c r="CN315" s="105"/>
      <c r="CO315" s="105"/>
      <c r="CP315" s="105"/>
      <c r="CQ315" s="105"/>
      <c r="CR315" s="105"/>
      <c r="CS315" s="105"/>
      <c r="CT315" s="105"/>
      <c r="CU315" s="105"/>
      <c r="CV315" s="105"/>
      <c r="CW315" s="105"/>
      <c r="CX315" s="105"/>
      <c r="CY315" s="105"/>
      <c r="CZ315" s="105"/>
      <c r="DA315" s="105"/>
      <c r="DB315" s="105"/>
      <c r="DC315" s="105"/>
      <c r="DD315" s="105"/>
      <c r="DE315" s="105"/>
      <c r="DF315" s="105"/>
      <c r="DG315" s="105"/>
      <c r="DH315" s="105"/>
      <c r="DI315" s="105"/>
      <c r="DJ315" s="105"/>
      <c r="DK315" s="105"/>
      <c r="DL315" s="105"/>
      <c r="DM315" s="105"/>
      <c r="DN315" s="105"/>
      <c r="DO315" s="105"/>
      <c r="DP315" s="105"/>
      <c r="DQ315" s="105"/>
      <c r="DR315" s="105"/>
      <c r="DS315" s="105"/>
      <c r="DT315" s="105"/>
      <c r="DU315" s="105"/>
      <c r="DV315" s="105"/>
      <c r="DW315" s="105"/>
      <c r="DX315" s="105"/>
      <c r="DY315" s="105"/>
      <c r="DZ315" s="105"/>
      <c r="EA315" s="105"/>
      <c r="EB315" s="105"/>
      <c r="EC315" s="105"/>
      <c r="ED315" s="105"/>
      <c r="EE315" s="105"/>
      <c r="EF315" s="105"/>
      <c r="EG315" s="105"/>
      <c r="EH315" s="105"/>
      <c r="EI315" s="105"/>
      <c r="EJ315" s="105"/>
      <c r="EK315" s="105"/>
      <c r="EL315" s="105"/>
      <c r="EM315" s="105"/>
      <c r="EN315" s="105"/>
      <c r="EO315" s="105"/>
      <c r="EP315" s="105"/>
      <c r="EQ315" s="105"/>
      <c r="ER315" s="105"/>
      <c r="ES315" s="105"/>
      <c r="ET315" s="105"/>
      <c r="EU315" s="105"/>
      <c r="EV315" s="105"/>
      <c r="EW315" s="105"/>
      <c r="EX315" s="105"/>
      <c r="EY315" s="105"/>
      <c r="EZ315" s="105"/>
      <c r="FA315" s="105"/>
      <c r="FB315" s="105"/>
      <c r="FC315" s="105"/>
      <c r="FD315" s="105"/>
      <c r="FE315" s="105"/>
      <c r="FF315" s="105"/>
      <c r="FG315" s="105"/>
      <c r="FH315" s="105"/>
      <c r="FI315" s="105"/>
      <c r="FJ315" s="105"/>
      <c r="FK315" s="105"/>
      <c r="FL315" s="105"/>
      <c r="FM315" s="105"/>
      <c r="FN315" s="105"/>
      <c r="FO315" s="105"/>
      <c r="FP315" s="105"/>
      <c r="FQ315" s="105"/>
      <c r="FR315" s="105"/>
      <c r="FS315" s="105"/>
      <c r="FT315" s="105"/>
      <c r="FU315" s="105"/>
      <c r="FV315" s="105"/>
      <c r="FW315" s="105"/>
      <c r="FX315" s="105"/>
      <c r="FY315" s="105"/>
      <c r="FZ315" s="105"/>
      <c r="GA315" s="105"/>
      <c r="GB315" s="105"/>
      <c r="GC315" s="105"/>
      <c r="GD315" s="105"/>
      <c r="GE315" s="105"/>
      <c r="GF315" s="105"/>
      <c r="GG315" s="105"/>
      <c r="GH315" s="105"/>
      <c r="GI315" s="105"/>
      <c r="GJ315" s="105"/>
      <c r="GK315" s="105"/>
      <c r="GL315" s="105"/>
      <c r="GM315" s="105"/>
      <c r="GN315" s="105"/>
      <c r="GO315" s="105"/>
      <c r="GP315" s="105"/>
      <c r="GQ315" s="105"/>
      <c r="GR315" s="105"/>
      <c r="GS315" s="105"/>
      <c r="GT315" s="105"/>
      <c r="GU315" s="105"/>
      <c r="GV315" s="105"/>
      <c r="GW315" s="105"/>
      <c r="GX315" s="105"/>
      <c r="GY315" s="105"/>
      <c r="GZ315" s="105"/>
      <c r="HA315" s="105"/>
      <c r="HB315" s="105"/>
      <c r="HC315" s="105"/>
      <c r="HD315" s="105"/>
      <c r="HE315" s="105"/>
      <c r="HF315" s="105"/>
      <c r="HG315" s="105"/>
      <c r="HH315" s="105"/>
      <c r="HI315" s="105"/>
      <c r="HJ315" s="105"/>
      <c r="HK315" s="105"/>
      <c r="HL315" s="105"/>
      <c r="HM315" s="105"/>
      <c r="HN315" s="105"/>
      <c r="HO315" s="105"/>
      <c r="HP315" s="105"/>
      <c r="HQ315" s="105"/>
      <c r="HR315" s="105"/>
      <c r="HS315" s="105"/>
      <c r="HT315" s="105"/>
      <c r="HU315" s="105"/>
      <c r="HV315" s="105"/>
      <c r="HW315" s="105"/>
      <c r="HX315" s="105"/>
      <c r="HY315" s="105"/>
      <c r="HZ315" s="105"/>
      <c r="IA315" s="105"/>
      <c r="IB315" s="105"/>
      <c r="IC315" s="105"/>
      <c r="ID315" s="105"/>
      <c r="IE315" s="105"/>
      <c r="IF315" s="105"/>
      <c r="IG315" s="105"/>
      <c r="IH315" s="105"/>
      <c r="II315" s="105"/>
      <c r="IJ315" s="105"/>
      <c r="IK315" s="105"/>
      <c r="IL315" s="105"/>
      <c r="IM315" s="105"/>
      <c r="IN315" s="105"/>
      <c r="IO315" s="105"/>
      <c r="IP315" s="105"/>
      <c r="IQ315" s="105"/>
      <c r="IR315" s="105"/>
      <c r="IS315" s="105"/>
      <c r="IT315" s="105"/>
      <c r="IU315" s="105"/>
      <c r="IV315" s="105"/>
    </row>
    <row r="316" spans="1:256" ht="15.5" x14ac:dyDescent="0.25">
      <c r="A316" s="306"/>
      <c r="B316" s="307"/>
      <c r="C316" s="308"/>
      <c r="D316" s="309"/>
      <c r="E316" s="303"/>
      <c r="F316" s="110"/>
      <c r="G316" s="303"/>
      <c r="H316" s="310"/>
      <c r="I316" s="303"/>
      <c r="J316" s="311"/>
      <c r="K316" s="306"/>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5"/>
      <c r="AL316" s="105"/>
      <c r="AM316" s="105"/>
      <c r="AN316" s="105"/>
      <c r="AO316" s="105"/>
      <c r="AP316" s="105"/>
      <c r="AQ316" s="105"/>
      <c r="AR316" s="105"/>
      <c r="AS316" s="105"/>
      <c r="AT316" s="105"/>
      <c r="AU316" s="105"/>
      <c r="AV316" s="105"/>
      <c r="AW316" s="105"/>
      <c r="AX316" s="105"/>
      <c r="AY316" s="105"/>
      <c r="AZ316" s="105"/>
      <c r="BA316" s="105"/>
      <c r="BB316" s="105"/>
      <c r="BC316" s="105"/>
      <c r="BD316" s="105"/>
      <c r="BE316" s="105"/>
      <c r="BF316" s="105"/>
      <c r="BG316" s="105"/>
      <c r="BH316" s="105"/>
      <c r="BI316" s="105"/>
      <c r="BJ316" s="105"/>
      <c r="BK316" s="105"/>
      <c r="BL316" s="105"/>
      <c r="BM316" s="105"/>
      <c r="BN316" s="105"/>
      <c r="BO316" s="105"/>
      <c r="BP316" s="105"/>
      <c r="BQ316" s="105"/>
      <c r="BR316" s="105"/>
      <c r="BS316" s="105"/>
      <c r="BT316" s="105"/>
      <c r="BU316" s="105"/>
      <c r="BV316" s="105"/>
      <c r="BW316" s="105"/>
      <c r="BX316" s="105"/>
      <c r="BY316" s="105"/>
      <c r="BZ316" s="105"/>
      <c r="CA316" s="105"/>
      <c r="CB316" s="105"/>
      <c r="CC316" s="105"/>
      <c r="CD316" s="105"/>
      <c r="CE316" s="105"/>
      <c r="CF316" s="105"/>
      <c r="CG316" s="105"/>
      <c r="CH316" s="105"/>
      <c r="CI316" s="105"/>
      <c r="CJ316" s="105"/>
      <c r="CK316" s="105"/>
      <c r="CL316" s="105"/>
      <c r="CM316" s="105"/>
      <c r="CN316" s="105"/>
      <c r="CO316" s="105"/>
      <c r="CP316" s="105"/>
      <c r="CQ316" s="105"/>
      <c r="CR316" s="105"/>
      <c r="CS316" s="105"/>
      <c r="CT316" s="105"/>
      <c r="CU316" s="105"/>
      <c r="CV316" s="105"/>
      <c r="CW316" s="105"/>
      <c r="CX316" s="105"/>
      <c r="CY316" s="105"/>
      <c r="CZ316" s="105"/>
      <c r="DA316" s="105"/>
      <c r="DB316" s="105"/>
      <c r="DC316" s="105"/>
      <c r="DD316" s="105"/>
      <c r="DE316" s="105"/>
      <c r="DF316" s="105"/>
      <c r="DG316" s="105"/>
      <c r="DH316" s="105"/>
      <c r="DI316" s="105"/>
      <c r="DJ316" s="105"/>
      <c r="DK316" s="105"/>
      <c r="DL316" s="105"/>
      <c r="DM316" s="105"/>
      <c r="DN316" s="105"/>
      <c r="DO316" s="105"/>
      <c r="DP316" s="105"/>
      <c r="DQ316" s="105"/>
      <c r="DR316" s="105"/>
      <c r="DS316" s="105"/>
      <c r="DT316" s="105"/>
      <c r="DU316" s="105"/>
      <c r="DV316" s="105"/>
      <c r="DW316" s="105"/>
      <c r="DX316" s="105"/>
      <c r="DY316" s="105"/>
      <c r="DZ316" s="105"/>
      <c r="EA316" s="105"/>
      <c r="EB316" s="105"/>
      <c r="EC316" s="105"/>
      <c r="ED316" s="105"/>
      <c r="EE316" s="105"/>
      <c r="EF316" s="105"/>
      <c r="EG316" s="105"/>
      <c r="EH316" s="105"/>
      <c r="EI316" s="105"/>
      <c r="EJ316" s="105"/>
      <c r="EK316" s="105"/>
      <c r="EL316" s="105"/>
      <c r="EM316" s="105"/>
      <c r="EN316" s="105"/>
      <c r="EO316" s="105"/>
      <c r="EP316" s="105"/>
      <c r="EQ316" s="105"/>
      <c r="ER316" s="105"/>
      <c r="ES316" s="105"/>
      <c r="ET316" s="105"/>
      <c r="EU316" s="105"/>
      <c r="EV316" s="105"/>
      <c r="EW316" s="105"/>
      <c r="EX316" s="105"/>
      <c r="EY316" s="105"/>
      <c r="EZ316" s="105"/>
      <c r="FA316" s="105"/>
      <c r="FB316" s="105"/>
      <c r="FC316" s="105"/>
      <c r="FD316" s="105"/>
      <c r="FE316" s="105"/>
      <c r="FF316" s="105"/>
      <c r="FG316" s="105"/>
      <c r="FH316" s="105"/>
      <c r="FI316" s="105"/>
      <c r="FJ316" s="105"/>
      <c r="FK316" s="105"/>
      <c r="FL316" s="105"/>
      <c r="FM316" s="105"/>
      <c r="FN316" s="105"/>
      <c r="FO316" s="105"/>
      <c r="FP316" s="105"/>
      <c r="FQ316" s="105"/>
      <c r="FR316" s="105"/>
      <c r="FS316" s="105"/>
      <c r="FT316" s="105"/>
      <c r="FU316" s="105"/>
      <c r="FV316" s="105"/>
      <c r="FW316" s="105"/>
      <c r="FX316" s="105"/>
      <c r="FY316" s="105"/>
      <c r="FZ316" s="105"/>
      <c r="GA316" s="105"/>
      <c r="GB316" s="105"/>
      <c r="GC316" s="105"/>
      <c r="GD316" s="105"/>
      <c r="GE316" s="105"/>
      <c r="GF316" s="105"/>
      <c r="GG316" s="105"/>
      <c r="GH316" s="105"/>
      <c r="GI316" s="105"/>
      <c r="GJ316" s="105"/>
      <c r="GK316" s="105"/>
      <c r="GL316" s="105"/>
      <c r="GM316" s="105"/>
      <c r="GN316" s="105"/>
      <c r="GO316" s="105"/>
      <c r="GP316" s="105"/>
      <c r="GQ316" s="105"/>
      <c r="GR316" s="105"/>
      <c r="GS316" s="105"/>
      <c r="GT316" s="105"/>
      <c r="GU316" s="105"/>
      <c r="GV316" s="105"/>
      <c r="GW316" s="105"/>
      <c r="GX316" s="105"/>
      <c r="GY316" s="105"/>
      <c r="GZ316" s="105"/>
      <c r="HA316" s="105"/>
      <c r="HB316" s="105"/>
      <c r="HC316" s="105"/>
      <c r="HD316" s="105"/>
      <c r="HE316" s="105"/>
      <c r="HF316" s="105"/>
      <c r="HG316" s="105"/>
      <c r="HH316" s="105"/>
      <c r="HI316" s="105"/>
      <c r="HJ316" s="105"/>
      <c r="HK316" s="105"/>
      <c r="HL316" s="105"/>
      <c r="HM316" s="105"/>
      <c r="HN316" s="105"/>
      <c r="HO316" s="105"/>
      <c r="HP316" s="105"/>
      <c r="HQ316" s="105"/>
      <c r="HR316" s="105"/>
      <c r="HS316" s="105"/>
      <c r="HT316" s="105"/>
      <c r="HU316" s="105"/>
      <c r="HV316" s="105"/>
      <c r="HW316" s="105"/>
      <c r="HX316" s="105"/>
      <c r="HY316" s="105"/>
      <c r="HZ316" s="105"/>
      <c r="IA316" s="105"/>
      <c r="IB316" s="105"/>
      <c r="IC316" s="105"/>
      <c r="ID316" s="105"/>
      <c r="IE316" s="105"/>
      <c r="IF316" s="105"/>
      <c r="IG316" s="105"/>
      <c r="IH316" s="105"/>
      <c r="II316" s="105"/>
      <c r="IJ316" s="105"/>
      <c r="IK316" s="105"/>
      <c r="IL316" s="105"/>
      <c r="IM316" s="105"/>
      <c r="IN316" s="105"/>
      <c r="IO316" s="105"/>
      <c r="IP316" s="105"/>
      <c r="IQ316" s="105"/>
      <c r="IR316" s="105"/>
      <c r="IS316" s="105"/>
      <c r="IT316" s="105"/>
      <c r="IU316" s="105"/>
      <c r="IV316" s="105"/>
    </row>
    <row r="317" spans="1:256" ht="15.5" x14ac:dyDescent="0.25">
      <c r="A317" s="306"/>
      <c r="B317" s="307"/>
      <c r="C317" s="308"/>
      <c r="D317" s="309"/>
      <c r="E317" s="303"/>
      <c r="F317" s="110"/>
      <c r="G317" s="303"/>
      <c r="H317" s="310"/>
      <c r="I317" s="303"/>
      <c r="J317" s="311"/>
      <c r="K317" s="306"/>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5"/>
      <c r="AR317" s="105"/>
      <c r="AS317" s="105"/>
      <c r="AT317" s="105"/>
      <c r="AU317" s="105"/>
      <c r="AV317" s="105"/>
      <c r="AW317" s="105"/>
      <c r="AX317" s="105"/>
      <c r="AY317" s="105"/>
      <c r="AZ317" s="105"/>
      <c r="BA317" s="105"/>
      <c r="BB317" s="105"/>
      <c r="BC317" s="105"/>
      <c r="BD317" s="105"/>
      <c r="BE317" s="105"/>
      <c r="BF317" s="105"/>
      <c r="BG317" s="105"/>
      <c r="BH317" s="105"/>
      <c r="BI317" s="105"/>
      <c r="BJ317" s="105"/>
      <c r="BK317" s="105"/>
      <c r="BL317" s="105"/>
      <c r="BM317" s="105"/>
      <c r="BN317" s="105"/>
      <c r="BO317" s="105"/>
      <c r="BP317" s="105"/>
      <c r="BQ317" s="105"/>
      <c r="BR317" s="105"/>
      <c r="BS317" s="105"/>
      <c r="BT317" s="105"/>
      <c r="BU317" s="105"/>
      <c r="BV317" s="105"/>
      <c r="BW317" s="105"/>
      <c r="BX317" s="105"/>
      <c r="BY317" s="105"/>
      <c r="BZ317" s="105"/>
      <c r="CA317" s="105"/>
      <c r="CB317" s="105"/>
      <c r="CC317" s="105"/>
      <c r="CD317" s="105"/>
      <c r="CE317" s="105"/>
      <c r="CF317" s="105"/>
      <c r="CG317" s="105"/>
      <c r="CH317" s="105"/>
      <c r="CI317" s="105"/>
      <c r="CJ317" s="105"/>
      <c r="CK317" s="105"/>
      <c r="CL317" s="105"/>
      <c r="CM317" s="105"/>
      <c r="CN317" s="105"/>
      <c r="CO317" s="105"/>
      <c r="CP317" s="105"/>
      <c r="CQ317" s="105"/>
      <c r="CR317" s="105"/>
      <c r="CS317" s="105"/>
      <c r="CT317" s="105"/>
      <c r="CU317" s="105"/>
      <c r="CV317" s="105"/>
      <c r="CW317" s="105"/>
      <c r="CX317" s="105"/>
      <c r="CY317" s="105"/>
      <c r="CZ317" s="105"/>
      <c r="DA317" s="105"/>
      <c r="DB317" s="105"/>
      <c r="DC317" s="105"/>
      <c r="DD317" s="105"/>
      <c r="DE317" s="105"/>
      <c r="DF317" s="105"/>
      <c r="DG317" s="105"/>
      <c r="DH317" s="105"/>
      <c r="DI317" s="105"/>
      <c r="DJ317" s="105"/>
      <c r="DK317" s="105"/>
      <c r="DL317" s="105"/>
      <c r="DM317" s="105"/>
      <c r="DN317" s="105"/>
      <c r="DO317" s="105"/>
      <c r="DP317" s="105"/>
      <c r="DQ317" s="105"/>
      <c r="DR317" s="105"/>
      <c r="DS317" s="105"/>
      <c r="DT317" s="105"/>
      <c r="DU317" s="105"/>
      <c r="DV317" s="105"/>
      <c r="DW317" s="105"/>
      <c r="DX317" s="105"/>
      <c r="DY317" s="105"/>
      <c r="DZ317" s="105"/>
      <c r="EA317" s="105"/>
      <c r="EB317" s="105"/>
      <c r="EC317" s="105"/>
      <c r="ED317" s="105"/>
      <c r="EE317" s="105"/>
      <c r="EF317" s="105"/>
      <c r="EG317" s="105"/>
      <c r="EH317" s="105"/>
      <c r="EI317" s="105"/>
      <c r="EJ317" s="105"/>
      <c r="EK317" s="105"/>
      <c r="EL317" s="105"/>
      <c r="EM317" s="105"/>
      <c r="EN317" s="105"/>
      <c r="EO317" s="105"/>
      <c r="EP317" s="105"/>
      <c r="EQ317" s="105"/>
      <c r="ER317" s="105"/>
      <c r="ES317" s="105"/>
      <c r="ET317" s="105"/>
      <c r="EU317" s="105"/>
      <c r="EV317" s="105"/>
      <c r="EW317" s="105"/>
      <c r="EX317" s="105"/>
      <c r="EY317" s="105"/>
      <c r="EZ317" s="105"/>
      <c r="FA317" s="105"/>
      <c r="FB317" s="105"/>
      <c r="FC317" s="105"/>
      <c r="FD317" s="105"/>
      <c r="FE317" s="105"/>
      <c r="FF317" s="105"/>
      <c r="FG317" s="105"/>
      <c r="FH317" s="105"/>
      <c r="FI317" s="105"/>
      <c r="FJ317" s="105"/>
      <c r="FK317" s="105"/>
      <c r="FL317" s="105"/>
      <c r="FM317" s="105"/>
      <c r="FN317" s="105"/>
      <c r="FO317" s="105"/>
      <c r="FP317" s="105"/>
      <c r="FQ317" s="105"/>
      <c r="FR317" s="105"/>
      <c r="FS317" s="105"/>
      <c r="FT317" s="105"/>
      <c r="FU317" s="105"/>
      <c r="FV317" s="105"/>
      <c r="FW317" s="105"/>
      <c r="FX317" s="105"/>
      <c r="FY317" s="105"/>
      <c r="FZ317" s="105"/>
      <c r="GA317" s="105"/>
      <c r="GB317" s="105"/>
      <c r="GC317" s="105"/>
      <c r="GD317" s="105"/>
      <c r="GE317" s="105"/>
      <c r="GF317" s="105"/>
      <c r="GG317" s="105"/>
      <c r="GH317" s="105"/>
      <c r="GI317" s="105"/>
      <c r="GJ317" s="105"/>
      <c r="GK317" s="105"/>
      <c r="GL317" s="105"/>
      <c r="GM317" s="105"/>
      <c r="GN317" s="105"/>
      <c r="GO317" s="105"/>
      <c r="GP317" s="105"/>
      <c r="GQ317" s="105"/>
      <c r="GR317" s="105"/>
      <c r="GS317" s="105"/>
      <c r="GT317" s="105"/>
      <c r="GU317" s="105"/>
      <c r="GV317" s="105"/>
      <c r="GW317" s="105"/>
      <c r="GX317" s="105"/>
      <c r="GY317" s="105"/>
      <c r="GZ317" s="105"/>
      <c r="HA317" s="105"/>
      <c r="HB317" s="105"/>
      <c r="HC317" s="105"/>
      <c r="HD317" s="105"/>
      <c r="HE317" s="105"/>
      <c r="HF317" s="105"/>
      <c r="HG317" s="105"/>
      <c r="HH317" s="105"/>
      <c r="HI317" s="105"/>
      <c r="HJ317" s="105"/>
      <c r="HK317" s="105"/>
      <c r="HL317" s="105"/>
      <c r="HM317" s="105"/>
      <c r="HN317" s="105"/>
      <c r="HO317" s="105"/>
      <c r="HP317" s="105"/>
      <c r="HQ317" s="105"/>
      <c r="HR317" s="105"/>
      <c r="HS317" s="105"/>
      <c r="HT317" s="105"/>
      <c r="HU317" s="105"/>
      <c r="HV317" s="105"/>
      <c r="HW317" s="105"/>
      <c r="HX317" s="105"/>
      <c r="HY317" s="105"/>
      <c r="HZ317" s="105"/>
      <c r="IA317" s="105"/>
      <c r="IB317" s="105"/>
      <c r="IC317" s="105"/>
      <c r="ID317" s="105"/>
      <c r="IE317" s="105"/>
      <c r="IF317" s="105"/>
      <c r="IG317" s="105"/>
      <c r="IH317" s="105"/>
      <c r="II317" s="105"/>
      <c r="IJ317" s="105"/>
      <c r="IK317" s="105"/>
      <c r="IL317" s="105"/>
      <c r="IM317" s="105"/>
      <c r="IN317" s="105"/>
      <c r="IO317" s="105"/>
      <c r="IP317" s="105"/>
      <c r="IQ317" s="105"/>
      <c r="IR317" s="105"/>
      <c r="IS317" s="105"/>
      <c r="IT317" s="105"/>
      <c r="IU317" s="105"/>
      <c r="IV317" s="105"/>
    </row>
    <row r="318" spans="1:256" ht="15.5" x14ac:dyDescent="0.25">
      <c r="A318" s="306"/>
      <c r="B318" s="307"/>
      <c r="C318" s="308"/>
      <c r="D318" s="309"/>
      <c r="E318" s="303"/>
      <c r="F318" s="110"/>
      <c r="G318" s="303"/>
      <c r="H318" s="310"/>
      <c r="I318" s="303"/>
      <c r="J318" s="311"/>
      <c r="K318" s="306"/>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c r="BI318" s="105"/>
      <c r="BJ318" s="105"/>
      <c r="BK318" s="105"/>
      <c r="BL318" s="105"/>
      <c r="BM318" s="105"/>
      <c r="BN318" s="105"/>
      <c r="BO318" s="105"/>
      <c r="BP318" s="105"/>
      <c r="BQ318" s="105"/>
      <c r="BR318" s="105"/>
      <c r="BS318" s="105"/>
      <c r="BT318" s="105"/>
      <c r="BU318" s="105"/>
      <c r="BV318" s="105"/>
      <c r="BW318" s="105"/>
      <c r="BX318" s="105"/>
      <c r="BY318" s="105"/>
      <c r="BZ318" s="105"/>
      <c r="CA318" s="105"/>
      <c r="CB318" s="105"/>
      <c r="CC318" s="105"/>
      <c r="CD318" s="105"/>
      <c r="CE318" s="105"/>
      <c r="CF318" s="105"/>
      <c r="CG318" s="105"/>
      <c r="CH318" s="105"/>
      <c r="CI318" s="105"/>
      <c r="CJ318" s="105"/>
      <c r="CK318" s="105"/>
      <c r="CL318" s="105"/>
      <c r="CM318" s="105"/>
      <c r="CN318" s="105"/>
      <c r="CO318" s="105"/>
      <c r="CP318" s="105"/>
      <c r="CQ318" s="105"/>
      <c r="CR318" s="105"/>
      <c r="CS318" s="105"/>
      <c r="CT318" s="105"/>
      <c r="CU318" s="105"/>
      <c r="CV318" s="105"/>
      <c r="CW318" s="105"/>
      <c r="CX318" s="105"/>
      <c r="CY318" s="105"/>
      <c r="CZ318" s="105"/>
      <c r="DA318" s="105"/>
      <c r="DB318" s="105"/>
      <c r="DC318" s="105"/>
      <c r="DD318" s="105"/>
      <c r="DE318" s="105"/>
      <c r="DF318" s="105"/>
      <c r="DG318" s="105"/>
      <c r="DH318" s="105"/>
      <c r="DI318" s="105"/>
      <c r="DJ318" s="105"/>
      <c r="DK318" s="105"/>
      <c r="DL318" s="105"/>
      <c r="DM318" s="105"/>
      <c r="DN318" s="105"/>
      <c r="DO318" s="105"/>
      <c r="DP318" s="105"/>
      <c r="DQ318" s="105"/>
      <c r="DR318" s="105"/>
      <c r="DS318" s="105"/>
      <c r="DT318" s="105"/>
      <c r="DU318" s="105"/>
      <c r="DV318" s="105"/>
      <c r="DW318" s="105"/>
      <c r="DX318" s="105"/>
      <c r="DY318" s="105"/>
      <c r="DZ318" s="105"/>
      <c r="EA318" s="105"/>
      <c r="EB318" s="105"/>
      <c r="EC318" s="105"/>
      <c r="ED318" s="105"/>
      <c r="EE318" s="105"/>
      <c r="EF318" s="105"/>
      <c r="EG318" s="105"/>
      <c r="EH318" s="105"/>
      <c r="EI318" s="105"/>
      <c r="EJ318" s="105"/>
      <c r="EK318" s="105"/>
      <c r="EL318" s="105"/>
      <c r="EM318" s="105"/>
      <c r="EN318" s="105"/>
      <c r="EO318" s="105"/>
      <c r="EP318" s="105"/>
      <c r="EQ318" s="105"/>
      <c r="ER318" s="105"/>
      <c r="ES318" s="105"/>
      <c r="ET318" s="105"/>
      <c r="EU318" s="105"/>
      <c r="EV318" s="105"/>
      <c r="EW318" s="105"/>
      <c r="EX318" s="105"/>
      <c r="EY318" s="105"/>
      <c r="EZ318" s="105"/>
      <c r="FA318" s="105"/>
      <c r="FB318" s="105"/>
      <c r="FC318" s="105"/>
      <c r="FD318" s="105"/>
      <c r="FE318" s="105"/>
      <c r="FF318" s="105"/>
      <c r="FG318" s="105"/>
      <c r="FH318" s="105"/>
      <c r="FI318" s="105"/>
      <c r="FJ318" s="105"/>
      <c r="FK318" s="105"/>
      <c r="FL318" s="105"/>
      <c r="FM318" s="105"/>
      <c r="FN318" s="105"/>
      <c r="FO318" s="105"/>
      <c r="FP318" s="105"/>
      <c r="FQ318" s="105"/>
      <c r="FR318" s="105"/>
      <c r="FS318" s="105"/>
      <c r="FT318" s="105"/>
      <c r="FU318" s="105"/>
      <c r="FV318" s="105"/>
      <c r="FW318" s="105"/>
      <c r="FX318" s="105"/>
      <c r="FY318" s="105"/>
      <c r="FZ318" s="105"/>
      <c r="GA318" s="105"/>
      <c r="GB318" s="105"/>
      <c r="GC318" s="105"/>
      <c r="GD318" s="105"/>
      <c r="GE318" s="105"/>
      <c r="GF318" s="105"/>
      <c r="GG318" s="105"/>
      <c r="GH318" s="105"/>
      <c r="GI318" s="105"/>
      <c r="GJ318" s="105"/>
      <c r="GK318" s="105"/>
      <c r="GL318" s="105"/>
      <c r="GM318" s="105"/>
      <c r="GN318" s="105"/>
      <c r="GO318" s="105"/>
      <c r="GP318" s="105"/>
      <c r="GQ318" s="105"/>
      <c r="GR318" s="105"/>
      <c r="GS318" s="105"/>
      <c r="GT318" s="105"/>
      <c r="GU318" s="105"/>
      <c r="GV318" s="105"/>
      <c r="GW318" s="105"/>
      <c r="GX318" s="105"/>
      <c r="GY318" s="105"/>
      <c r="GZ318" s="105"/>
      <c r="HA318" s="105"/>
      <c r="HB318" s="105"/>
      <c r="HC318" s="105"/>
      <c r="HD318" s="105"/>
      <c r="HE318" s="105"/>
      <c r="HF318" s="105"/>
      <c r="HG318" s="105"/>
      <c r="HH318" s="105"/>
      <c r="HI318" s="105"/>
      <c r="HJ318" s="105"/>
      <c r="HK318" s="105"/>
      <c r="HL318" s="105"/>
      <c r="HM318" s="105"/>
      <c r="HN318" s="105"/>
      <c r="HO318" s="105"/>
      <c r="HP318" s="105"/>
      <c r="HQ318" s="105"/>
      <c r="HR318" s="105"/>
      <c r="HS318" s="105"/>
      <c r="HT318" s="105"/>
      <c r="HU318" s="105"/>
      <c r="HV318" s="105"/>
      <c r="HW318" s="105"/>
      <c r="HX318" s="105"/>
      <c r="HY318" s="105"/>
      <c r="HZ318" s="105"/>
      <c r="IA318" s="105"/>
      <c r="IB318" s="105"/>
      <c r="IC318" s="105"/>
      <c r="ID318" s="105"/>
      <c r="IE318" s="105"/>
      <c r="IF318" s="105"/>
      <c r="IG318" s="105"/>
      <c r="IH318" s="105"/>
      <c r="II318" s="105"/>
      <c r="IJ318" s="105"/>
      <c r="IK318" s="105"/>
      <c r="IL318" s="105"/>
      <c r="IM318" s="105"/>
      <c r="IN318" s="105"/>
      <c r="IO318" s="105"/>
      <c r="IP318" s="105"/>
      <c r="IQ318" s="105"/>
      <c r="IR318" s="105"/>
      <c r="IS318" s="105"/>
      <c r="IT318" s="105"/>
      <c r="IU318" s="105"/>
      <c r="IV318" s="105"/>
    </row>
    <row r="319" spans="1:256" ht="15.5" x14ac:dyDescent="0.25">
      <c r="A319" s="306"/>
      <c r="B319" s="307"/>
      <c r="C319" s="308"/>
      <c r="D319" s="309"/>
      <c r="E319" s="303"/>
      <c r="F319" s="110"/>
      <c r="G319" s="303"/>
      <c r="H319" s="310"/>
      <c r="I319" s="303"/>
      <c r="J319" s="311"/>
      <c r="K319" s="306"/>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105"/>
      <c r="BS319" s="105"/>
      <c r="BT319" s="105"/>
      <c r="BU319" s="105"/>
      <c r="BV319" s="105"/>
      <c r="BW319" s="105"/>
      <c r="BX319" s="105"/>
      <c r="BY319" s="105"/>
      <c r="BZ319" s="105"/>
      <c r="CA319" s="105"/>
      <c r="CB319" s="105"/>
      <c r="CC319" s="105"/>
      <c r="CD319" s="105"/>
      <c r="CE319" s="105"/>
      <c r="CF319" s="105"/>
      <c r="CG319" s="105"/>
      <c r="CH319" s="105"/>
      <c r="CI319" s="105"/>
      <c r="CJ319" s="105"/>
      <c r="CK319" s="105"/>
      <c r="CL319" s="105"/>
      <c r="CM319" s="105"/>
      <c r="CN319" s="105"/>
      <c r="CO319" s="105"/>
      <c r="CP319" s="105"/>
      <c r="CQ319" s="105"/>
      <c r="CR319" s="105"/>
      <c r="CS319" s="105"/>
      <c r="CT319" s="105"/>
      <c r="CU319" s="105"/>
      <c r="CV319" s="105"/>
      <c r="CW319" s="105"/>
      <c r="CX319" s="105"/>
      <c r="CY319" s="105"/>
      <c r="CZ319" s="105"/>
      <c r="DA319" s="105"/>
      <c r="DB319" s="105"/>
      <c r="DC319" s="105"/>
      <c r="DD319" s="105"/>
      <c r="DE319" s="105"/>
      <c r="DF319" s="105"/>
      <c r="DG319" s="105"/>
      <c r="DH319" s="105"/>
      <c r="DI319" s="105"/>
      <c r="DJ319" s="105"/>
      <c r="DK319" s="105"/>
      <c r="DL319" s="105"/>
      <c r="DM319" s="105"/>
      <c r="DN319" s="105"/>
      <c r="DO319" s="105"/>
      <c r="DP319" s="105"/>
      <c r="DQ319" s="105"/>
      <c r="DR319" s="105"/>
      <c r="DS319" s="105"/>
      <c r="DT319" s="105"/>
      <c r="DU319" s="105"/>
      <c r="DV319" s="105"/>
      <c r="DW319" s="105"/>
      <c r="DX319" s="105"/>
      <c r="DY319" s="105"/>
      <c r="DZ319" s="105"/>
      <c r="EA319" s="105"/>
      <c r="EB319" s="105"/>
      <c r="EC319" s="105"/>
      <c r="ED319" s="105"/>
      <c r="EE319" s="105"/>
      <c r="EF319" s="105"/>
      <c r="EG319" s="105"/>
      <c r="EH319" s="105"/>
      <c r="EI319" s="105"/>
      <c r="EJ319" s="105"/>
      <c r="EK319" s="105"/>
      <c r="EL319" s="105"/>
      <c r="EM319" s="105"/>
      <c r="EN319" s="105"/>
      <c r="EO319" s="105"/>
      <c r="EP319" s="105"/>
      <c r="EQ319" s="105"/>
      <c r="ER319" s="105"/>
      <c r="ES319" s="105"/>
      <c r="ET319" s="105"/>
      <c r="EU319" s="105"/>
      <c r="EV319" s="105"/>
      <c r="EW319" s="105"/>
      <c r="EX319" s="105"/>
      <c r="EY319" s="105"/>
      <c r="EZ319" s="105"/>
      <c r="FA319" s="105"/>
      <c r="FB319" s="105"/>
      <c r="FC319" s="105"/>
      <c r="FD319" s="105"/>
      <c r="FE319" s="105"/>
      <c r="FF319" s="105"/>
      <c r="FG319" s="105"/>
      <c r="FH319" s="105"/>
      <c r="FI319" s="105"/>
      <c r="FJ319" s="105"/>
      <c r="FK319" s="105"/>
      <c r="FL319" s="105"/>
      <c r="FM319" s="105"/>
      <c r="FN319" s="105"/>
      <c r="FO319" s="105"/>
      <c r="FP319" s="105"/>
      <c r="FQ319" s="105"/>
      <c r="FR319" s="105"/>
      <c r="FS319" s="105"/>
      <c r="FT319" s="105"/>
      <c r="FU319" s="105"/>
      <c r="FV319" s="105"/>
      <c r="FW319" s="105"/>
      <c r="FX319" s="105"/>
      <c r="FY319" s="105"/>
      <c r="FZ319" s="105"/>
      <c r="GA319" s="105"/>
      <c r="GB319" s="105"/>
      <c r="GC319" s="105"/>
      <c r="GD319" s="105"/>
      <c r="GE319" s="105"/>
      <c r="GF319" s="105"/>
      <c r="GG319" s="105"/>
      <c r="GH319" s="105"/>
      <c r="GI319" s="105"/>
      <c r="GJ319" s="105"/>
      <c r="GK319" s="105"/>
      <c r="GL319" s="105"/>
      <c r="GM319" s="105"/>
      <c r="GN319" s="105"/>
      <c r="GO319" s="105"/>
      <c r="GP319" s="105"/>
      <c r="GQ319" s="105"/>
      <c r="GR319" s="105"/>
      <c r="GS319" s="105"/>
      <c r="GT319" s="105"/>
      <c r="GU319" s="105"/>
      <c r="GV319" s="105"/>
      <c r="GW319" s="105"/>
      <c r="GX319" s="105"/>
      <c r="GY319" s="105"/>
      <c r="GZ319" s="105"/>
      <c r="HA319" s="105"/>
      <c r="HB319" s="105"/>
      <c r="HC319" s="105"/>
      <c r="HD319" s="105"/>
      <c r="HE319" s="105"/>
      <c r="HF319" s="105"/>
      <c r="HG319" s="105"/>
      <c r="HH319" s="105"/>
      <c r="HI319" s="105"/>
      <c r="HJ319" s="105"/>
      <c r="HK319" s="105"/>
      <c r="HL319" s="105"/>
      <c r="HM319" s="105"/>
      <c r="HN319" s="105"/>
      <c r="HO319" s="105"/>
      <c r="HP319" s="105"/>
      <c r="HQ319" s="105"/>
      <c r="HR319" s="105"/>
      <c r="HS319" s="105"/>
      <c r="HT319" s="105"/>
      <c r="HU319" s="105"/>
      <c r="HV319" s="105"/>
      <c r="HW319" s="105"/>
      <c r="HX319" s="105"/>
      <c r="HY319" s="105"/>
      <c r="HZ319" s="105"/>
      <c r="IA319" s="105"/>
      <c r="IB319" s="105"/>
      <c r="IC319" s="105"/>
      <c r="ID319" s="105"/>
      <c r="IE319" s="105"/>
      <c r="IF319" s="105"/>
      <c r="IG319" s="105"/>
      <c r="IH319" s="105"/>
      <c r="II319" s="105"/>
      <c r="IJ319" s="105"/>
      <c r="IK319" s="105"/>
      <c r="IL319" s="105"/>
      <c r="IM319" s="105"/>
      <c r="IN319" s="105"/>
      <c r="IO319" s="105"/>
      <c r="IP319" s="105"/>
      <c r="IQ319" s="105"/>
      <c r="IR319" s="105"/>
      <c r="IS319" s="105"/>
      <c r="IT319" s="105"/>
      <c r="IU319" s="105"/>
      <c r="IV319" s="105"/>
    </row>
    <row r="320" spans="1:256" ht="15.5" x14ac:dyDescent="0.25">
      <c r="A320" s="306"/>
      <c r="B320" s="307"/>
      <c r="C320" s="308"/>
      <c r="D320" s="309"/>
      <c r="E320" s="303"/>
      <c r="F320" s="110"/>
      <c r="G320" s="303"/>
      <c r="H320" s="310"/>
      <c r="I320" s="303"/>
      <c r="J320" s="311"/>
      <c r="K320" s="306"/>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c r="BE320" s="105"/>
      <c r="BF320" s="105"/>
      <c r="BG320" s="105"/>
      <c r="BH320" s="105"/>
      <c r="BI320" s="105"/>
      <c r="BJ320" s="105"/>
      <c r="BK320" s="105"/>
      <c r="BL320" s="105"/>
      <c r="BM320" s="105"/>
      <c r="BN320" s="105"/>
      <c r="BO320" s="105"/>
      <c r="BP320" s="105"/>
      <c r="BQ320" s="105"/>
      <c r="BR320" s="105"/>
      <c r="BS320" s="105"/>
      <c r="BT320" s="105"/>
      <c r="BU320" s="105"/>
      <c r="BV320" s="105"/>
      <c r="BW320" s="105"/>
      <c r="BX320" s="105"/>
      <c r="BY320" s="105"/>
      <c r="BZ320" s="105"/>
      <c r="CA320" s="105"/>
      <c r="CB320" s="105"/>
      <c r="CC320" s="105"/>
      <c r="CD320" s="105"/>
      <c r="CE320" s="105"/>
      <c r="CF320" s="105"/>
      <c r="CG320" s="105"/>
      <c r="CH320" s="105"/>
      <c r="CI320" s="105"/>
      <c r="CJ320" s="105"/>
      <c r="CK320" s="105"/>
      <c r="CL320" s="105"/>
      <c r="CM320" s="105"/>
      <c r="CN320" s="105"/>
      <c r="CO320" s="105"/>
      <c r="CP320" s="105"/>
      <c r="CQ320" s="105"/>
      <c r="CR320" s="105"/>
      <c r="CS320" s="105"/>
      <c r="CT320" s="105"/>
      <c r="CU320" s="105"/>
      <c r="CV320" s="105"/>
      <c r="CW320" s="105"/>
      <c r="CX320" s="105"/>
      <c r="CY320" s="105"/>
      <c r="CZ320" s="105"/>
      <c r="DA320" s="105"/>
      <c r="DB320" s="105"/>
      <c r="DC320" s="105"/>
      <c r="DD320" s="105"/>
      <c r="DE320" s="105"/>
      <c r="DF320" s="105"/>
      <c r="DG320" s="105"/>
      <c r="DH320" s="105"/>
      <c r="DI320" s="105"/>
      <c r="DJ320" s="105"/>
      <c r="DK320" s="105"/>
      <c r="DL320" s="105"/>
      <c r="DM320" s="105"/>
      <c r="DN320" s="105"/>
      <c r="DO320" s="105"/>
      <c r="DP320" s="105"/>
      <c r="DQ320" s="105"/>
      <c r="DR320" s="105"/>
      <c r="DS320" s="105"/>
      <c r="DT320" s="105"/>
      <c r="DU320" s="105"/>
      <c r="DV320" s="105"/>
      <c r="DW320" s="105"/>
      <c r="DX320" s="105"/>
      <c r="DY320" s="105"/>
      <c r="DZ320" s="105"/>
      <c r="EA320" s="105"/>
      <c r="EB320" s="105"/>
      <c r="EC320" s="105"/>
      <c r="ED320" s="105"/>
      <c r="EE320" s="105"/>
      <c r="EF320" s="105"/>
      <c r="EG320" s="105"/>
      <c r="EH320" s="105"/>
      <c r="EI320" s="105"/>
      <c r="EJ320" s="105"/>
      <c r="EK320" s="105"/>
      <c r="EL320" s="105"/>
      <c r="EM320" s="105"/>
      <c r="EN320" s="105"/>
      <c r="EO320" s="105"/>
      <c r="EP320" s="105"/>
      <c r="EQ320" s="105"/>
      <c r="ER320" s="105"/>
      <c r="ES320" s="105"/>
      <c r="ET320" s="105"/>
      <c r="EU320" s="105"/>
      <c r="EV320" s="105"/>
      <c r="EW320" s="105"/>
      <c r="EX320" s="105"/>
      <c r="EY320" s="105"/>
      <c r="EZ320" s="105"/>
      <c r="FA320" s="105"/>
      <c r="FB320" s="105"/>
      <c r="FC320" s="105"/>
      <c r="FD320" s="105"/>
      <c r="FE320" s="105"/>
      <c r="FF320" s="105"/>
      <c r="FG320" s="105"/>
      <c r="FH320" s="105"/>
      <c r="FI320" s="105"/>
      <c r="FJ320" s="105"/>
      <c r="FK320" s="105"/>
      <c r="FL320" s="105"/>
      <c r="FM320" s="105"/>
      <c r="FN320" s="105"/>
      <c r="FO320" s="105"/>
      <c r="FP320" s="105"/>
      <c r="FQ320" s="105"/>
      <c r="FR320" s="105"/>
      <c r="FS320" s="105"/>
      <c r="FT320" s="105"/>
      <c r="FU320" s="105"/>
      <c r="FV320" s="105"/>
      <c r="FW320" s="105"/>
      <c r="FX320" s="105"/>
      <c r="FY320" s="105"/>
      <c r="FZ320" s="105"/>
      <c r="GA320" s="105"/>
      <c r="GB320" s="105"/>
      <c r="GC320" s="105"/>
      <c r="GD320" s="105"/>
      <c r="GE320" s="105"/>
      <c r="GF320" s="105"/>
      <c r="GG320" s="105"/>
      <c r="GH320" s="105"/>
      <c r="GI320" s="105"/>
      <c r="GJ320" s="105"/>
      <c r="GK320" s="105"/>
      <c r="GL320" s="105"/>
      <c r="GM320" s="105"/>
      <c r="GN320" s="105"/>
      <c r="GO320" s="105"/>
      <c r="GP320" s="105"/>
      <c r="GQ320" s="105"/>
      <c r="GR320" s="105"/>
      <c r="GS320" s="105"/>
      <c r="GT320" s="105"/>
      <c r="GU320" s="105"/>
      <c r="GV320" s="105"/>
      <c r="GW320" s="105"/>
      <c r="GX320" s="105"/>
      <c r="GY320" s="105"/>
      <c r="GZ320" s="105"/>
      <c r="HA320" s="105"/>
      <c r="HB320" s="105"/>
      <c r="HC320" s="105"/>
      <c r="HD320" s="105"/>
      <c r="HE320" s="105"/>
      <c r="HF320" s="105"/>
      <c r="HG320" s="105"/>
      <c r="HH320" s="105"/>
      <c r="HI320" s="105"/>
      <c r="HJ320" s="105"/>
      <c r="HK320" s="105"/>
      <c r="HL320" s="105"/>
      <c r="HM320" s="105"/>
      <c r="HN320" s="105"/>
      <c r="HO320" s="105"/>
      <c r="HP320" s="105"/>
      <c r="HQ320" s="105"/>
      <c r="HR320" s="105"/>
      <c r="HS320" s="105"/>
      <c r="HT320" s="105"/>
      <c r="HU320" s="105"/>
      <c r="HV320" s="105"/>
      <c r="HW320" s="105"/>
      <c r="HX320" s="105"/>
      <c r="HY320" s="105"/>
      <c r="HZ320" s="105"/>
      <c r="IA320" s="105"/>
      <c r="IB320" s="105"/>
      <c r="IC320" s="105"/>
      <c r="ID320" s="105"/>
      <c r="IE320" s="105"/>
      <c r="IF320" s="105"/>
      <c r="IG320" s="105"/>
      <c r="IH320" s="105"/>
      <c r="II320" s="105"/>
      <c r="IJ320" s="105"/>
      <c r="IK320" s="105"/>
      <c r="IL320" s="105"/>
      <c r="IM320" s="105"/>
      <c r="IN320" s="105"/>
      <c r="IO320" s="105"/>
      <c r="IP320" s="105"/>
      <c r="IQ320" s="105"/>
      <c r="IR320" s="105"/>
      <c r="IS320" s="105"/>
      <c r="IT320" s="105"/>
      <c r="IU320" s="105"/>
      <c r="IV320" s="105"/>
    </row>
    <row r="321" spans="1:256" ht="15.5" x14ac:dyDescent="0.25">
      <c r="A321" s="306"/>
      <c r="B321" s="307"/>
      <c r="C321" s="308"/>
      <c r="D321" s="309"/>
      <c r="E321" s="303"/>
      <c r="F321" s="110"/>
      <c r="G321" s="303"/>
      <c r="H321" s="310"/>
      <c r="I321" s="303"/>
      <c r="J321" s="311"/>
      <c r="K321" s="306"/>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5"/>
      <c r="AL321" s="105"/>
      <c r="AM321" s="105"/>
      <c r="AN321" s="105"/>
      <c r="AO321" s="105"/>
      <c r="AP321" s="105"/>
      <c r="AQ321" s="105"/>
      <c r="AR321" s="105"/>
      <c r="AS321" s="105"/>
      <c r="AT321" s="105"/>
      <c r="AU321" s="105"/>
      <c r="AV321" s="105"/>
      <c r="AW321" s="105"/>
      <c r="AX321" s="105"/>
      <c r="AY321" s="105"/>
      <c r="AZ321" s="105"/>
      <c r="BA321" s="105"/>
      <c r="BB321" s="105"/>
      <c r="BC321" s="105"/>
      <c r="BD321" s="105"/>
      <c r="BE321" s="105"/>
      <c r="BF321" s="105"/>
      <c r="BG321" s="105"/>
      <c r="BH321" s="105"/>
      <c r="BI321" s="105"/>
      <c r="BJ321" s="105"/>
      <c r="BK321" s="105"/>
      <c r="BL321" s="105"/>
      <c r="BM321" s="105"/>
      <c r="BN321" s="105"/>
      <c r="BO321" s="105"/>
      <c r="BP321" s="105"/>
      <c r="BQ321" s="105"/>
      <c r="BR321" s="105"/>
      <c r="BS321" s="105"/>
      <c r="BT321" s="105"/>
      <c r="BU321" s="105"/>
      <c r="BV321" s="105"/>
      <c r="BW321" s="105"/>
      <c r="BX321" s="105"/>
      <c r="BY321" s="105"/>
      <c r="BZ321" s="105"/>
      <c r="CA321" s="105"/>
      <c r="CB321" s="105"/>
      <c r="CC321" s="105"/>
      <c r="CD321" s="105"/>
      <c r="CE321" s="105"/>
      <c r="CF321" s="105"/>
      <c r="CG321" s="105"/>
      <c r="CH321" s="105"/>
      <c r="CI321" s="105"/>
      <c r="CJ321" s="105"/>
      <c r="CK321" s="105"/>
      <c r="CL321" s="105"/>
      <c r="CM321" s="105"/>
      <c r="CN321" s="105"/>
      <c r="CO321" s="105"/>
      <c r="CP321" s="105"/>
      <c r="CQ321" s="105"/>
      <c r="CR321" s="105"/>
      <c r="CS321" s="105"/>
      <c r="CT321" s="105"/>
      <c r="CU321" s="105"/>
      <c r="CV321" s="105"/>
      <c r="CW321" s="105"/>
      <c r="CX321" s="105"/>
      <c r="CY321" s="105"/>
      <c r="CZ321" s="105"/>
      <c r="DA321" s="105"/>
      <c r="DB321" s="105"/>
      <c r="DC321" s="105"/>
      <c r="DD321" s="105"/>
      <c r="DE321" s="105"/>
      <c r="DF321" s="105"/>
      <c r="DG321" s="105"/>
      <c r="DH321" s="105"/>
      <c r="DI321" s="105"/>
      <c r="DJ321" s="105"/>
      <c r="DK321" s="105"/>
      <c r="DL321" s="105"/>
      <c r="DM321" s="105"/>
      <c r="DN321" s="105"/>
      <c r="DO321" s="105"/>
      <c r="DP321" s="105"/>
      <c r="DQ321" s="105"/>
      <c r="DR321" s="105"/>
      <c r="DS321" s="105"/>
      <c r="DT321" s="105"/>
      <c r="DU321" s="105"/>
      <c r="DV321" s="105"/>
      <c r="DW321" s="105"/>
      <c r="DX321" s="105"/>
      <c r="DY321" s="105"/>
      <c r="DZ321" s="105"/>
      <c r="EA321" s="105"/>
      <c r="EB321" s="105"/>
      <c r="EC321" s="105"/>
      <c r="ED321" s="105"/>
      <c r="EE321" s="105"/>
      <c r="EF321" s="105"/>
      <c r="EG321" s="105"/>
      <c r="EH321" s="105"/>
      <c r="EI321" s="105"/>
      <c r="EJ321" s="105"/>
      <c r="EK321" s="105"/>
      <c r="EL321" s="105"/>
      <c r="EM321" s="105"/>
      <c r="EN321" s="105"/>
      <c r="EO321" s="105"/>
      <c r="EP321" s="105"/>
      <c r="EQ321" s="105"/>
      <c r="ER321" s="105"/>
      <c r="ES321" s="105"/>
      <c r="ET321" s="105"/>
      <c r="EU321" s="105"/>
      <c r="EV321" s="105"/>
      <c r="EW321" s="105"/>
      <c r="EX321" s="105"/>
      <c r="EY321" s="105"/>
      <c r="EZ321" s="105"/>
      <c r="FA321" s="105"/>
      <c r="FB321" s="105"/>
      <c r="FC321" s="105"/>
      <c r="FD321" s="105"/>
      <c r="FE321" s="105"/>
      <c r="FF321" s="105"/>
      <c r="FG321" s="105"/>
      <c r="FH321" s="105"/>
      <c r="FI321" s="105"/>
      <c r="FJ321" s="105"/>
      <c r="FK321" s="105"/>
      <c r="FL321" s="105"/>
      <c r="FM321" s="105"/>
      <c r="FN321" s="105"/>
      <c r="FO321" s="105"/>
      <c r="FP321" s="105"/>
      <c r="FQ321" s="105"/>
      <c r="FR321" s="105"/>
      <c r="FS321" s="105"/>
      <c r="FT321" s="105"/>
      <c r="FU321" s="105"/>
      <c r="FV321" s="105"/>
      <c r="FW321" s="105"/>
      <c r="FX321" s="105"/>
      <c r="FY321" s="105"/>
      <c r="FZ321" s="105"/>
      <c r="GA321" s="105"/>
      <c r="GB321" s="105"/>
      <c r="GC321" s="105"/>
      <c r="GD321" s="105"/>
      <c r="GE321" s="105"/>
      <c r="GF321" s="105"/>
      <c r="GG321" s="105"/>
      <c r="GH321" s="105"/>
      <c r="GI321" s="105"/>
      <c r="GJ321" s="105"/>
      <c r="GK321" s="105"/>
      <c r="GL321" s="105"/>
      <c r="GM321" s="105"/>
      <c r="GN321" s="105"/>
      <c r="GO321" s="105"/>
      <c r="GP321" s="105"/>
      <c r="GQ321" s="105"/>
      <c r="GR321" s="105"/>
      <c r="GS321" s="105"/>
      <c r="GT321" s="105"/>
      <c r="GU321" s="105"/>
      <c r="GV321" s="105"/>
      <c r="GW321" s="105"/>
      <c r="GX321" s="105"/>
      <c r="GY321" s="105"/>
      <c r="GZ321" s="105"/>
      <c r="HA321" s="105"/>
      <c r="HB321" s="105"/>
      <c r="HC321" s="105"/>
      <c r="HD321" s="105"/>
      <c r="HE321" s="105"/>
      <c r="HF321" s="105"/>
      <c r="HG321" s="105"/>
      <c r="HH321" s="105"/>
      <c r="HI321" s="105"/>
      <c r="HJ321" s="105"/>
      <c r="HK321" s="105"/>
      <c r="HL321" s="105"/>
      <c r="HM321" s="105"/>
      <c r="HN321" s="105"/>
      <c r="HO321" s="105"/>
      <c r="HP321" s="105"/>
      <c r="HQ321" s="105"/>
      <c r="HR321" s="105"/>
      <c r="HS321" s="105"/>
      <c r="HT321" s="105"/>
      <c r="HU321" s="105"/>
      <c r="HV321" s="105"/>
      <c r="HW321" s="105"/>
      <c r="HX321" s="105"/>
      <c r="HY321" s="105"/>
      <c r="HZ321" s="105"/>
      <c r="IA321" s="105"/>
      <c r="IB321" s="105"/>
      <c r="IC321" s="105"/>
      <c r="ID321" s="105"/>
      <c r="IE321" s="105"/>
      <c r="IF321" s="105"/>
      <c r="IG321" s="105"/>
      <c r="IH321" s="105"/>
      <c r="II321" s="105"/>
      <c r="IJ321" s="105"/>
      <c r="IK321" s="105"/>
      <c r="IL321" s="105"/>
      <c r="IM321" s="105"/>
      <c r="IN321" s="105"/>
      <c r="IO321" s="105"/>
      <c r="IP321" s="105"/>
      <c r="IQ321" s="105"/>
      <c r="IR321" s="105"/>
      <c r="IS321" s="105"/>
      <c r="IT321" s="105"/>
      <c r="IU321" s="105"/>
      <c r="IV321" s="105"/>
    </row>
    <row r="322" spans="1:256" ht="15.5" x14ac:dyDescent="0.25">
      <c r="A322" s="306"/>
      <c r="B322" s="307"/>
      <c r="C322" s="308"/>
      <c r="D322" s="309"/>
      <c r="E322" s="303"/>
      <c r="F322" s="110"/>
      <c r="G322" s="303"/>
      <c r="H322" s="310"/>
      <c r="I322" s="303"/>
      <c r="J322" s="311"/>
      <c r="K322" s="306"/>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5"/>
      <c r="AN322" s="105"/>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5"/>
      <c r="BR322" s="105"/>
      <c r="BS322" s="105"/>
      <c r="BT322" s="105"/>
      <c r="BU322" s="105"/>
      <c r="BV322" s="105"/>
      <c r="BW322" s="105"/>
      <c r="BX322" s="105"/>
      <c r="BY322" s="105"/>
      <c r="BZ322" s="105"/>
      <c r="CA322" s="105"/>
      <c r="CB322" s="105"/>
      <c r="CC322" s="105"/>
      <c r="CD322" s="105"/>
      <c r="CE322" s="105"/>
      <c r="CF322" s="105"/>
      <c r="CG322" s="105"/>
      <c r="CH322" s="105"/>
      <c r="CI322" s="105"/>
      <c r="CJ322" s="105"/>
      <c r="CK322" s="105"/>
      <c r="CL322" s="105"/>
      <c r="CM322" s="105"/>
      <c r="CN322" s="105"/>
      <c r="CO322" s="105"/>
      <c r="CP322" s="105"/>
      <c r="CQ322" s="105"/>
      <c r="CR322" s="105"/>
      <c r="CS322" s="105"/>
      <c r="CT322" s="105"/>
      <c r="CU322" s="105"/>
      <c r="CV322" s="105"/>
      <c r="CW322" s="105"/>
      <c r="CX322" s="105"/>
      <c r="CY322" s="105"/>
      <c r="CZ322" s="105"/>
      <c r="DA322" s="105"/>
      <c r="DB322" s="105"/>
      <c r="DC322" s="105"/>
      <c r="DD322" s="105"/>
      <c r="DE322" s="105"/>
      <c r="DF322" s="105"/>
      <c r="DG322" s="105"/>
      <c r="DH322" s="105"/>
      <c r="DI322" s="105"/>
      <c r="DJ322" s="105"/>
      <c r="DK322" s="105"/>
      <c r="DL322" s="105"/>
      <c r="DM322" s="105"/>
      <c r="DN322" s="105"/>
      <c r="DO322" s="105"/>
      <c r="DP322" s="105"/>
      <c r="DQ322" s="105"/>
      <c r="DR322" s="105"/>
      <c r="DS322" s="105"/>
      <c r="DT322" s="105"/>
      <c r="DU322" s="105"/>
      <c r="DV322" s="105"/>
      <c r="DW322" s="105"/>
      <c r="DX322" s="105"/>
      <c r="DY322" s="105"/>
      <c r="DZ322" s="105"/>
      <c r="EA322" s="105"/>
      <c r="EB322" s="105"/>
      <c r="EC322" s="105"/>
      <c r="ED322" s="105"/>
      <c r="EE322" s="105"/>
      <c r="EF322" s="105"/>
      <c r="EG322" s="105"/>
      <c r="EH322" s="105"/>
      <c r="EI322" s="105"/>
      <c r="EJ322" s="105"/>
      <c r="EK322" s="105"/>
      <c r="EL322" s="105"/>
      <c r="EM322" s="105"/>
      <c r="EN322" s="105"/>
      <c r="EO322" s="105"/>
      <c r="EP322" s="105"/>
      <c r="EQ322" s="105"/>
      <c r="ER322" s="105"/>
      <c r="ES322" s="105"/>
      <c r="ET322" s="105"/>
      <c r="EU322" s="105"/>
      <c r="EV322" s="105"/>
      <c r="EW322" s="105"/>
      <c r="EX322" s="105"/>
      <c r="EY322" s="105"/>
      <c r="EZ322" s="105"/>
      <c r="FA322" s="105"/>
      <c r="FB322" s="105"/>
      <c r="FC322" s="105"/>
      <c r="FD322" s="105"/>
      <c r="FE322" s="105"/>
      <c r="FF322" s="105"/>
      <c r="FG322" s="105"/>
      <c r="FH322" s="105"/>
      <c r="FI322" s="105"/>
      <c r="FJ322" s="105"/>
      <c r="FK322" s="105"/>
      <c r="FL322" s="105"/>
      <c r="FM322" s="105"/>
      <c r="FN322" s="105"/>
      <c r="FO322" s="105"/>
      <c r="FP322" s="105"/>
      <c r="FQ322" s="105"/>
      <c r="FR322" s="105"/>
      <c r="FS322" s="105"/>
      <c r="FT322" s="105"/>
      <c r="FU322" s="105"/>
      <c r="FV322" s="105"/>
      <c r="FW322" s="105"/>
      <c r="FX322" s="105"/>
      <c r="FY322" s="105"/>
      <c r="FZ322" s="105"/>
      <c r="GA322" s="105"/>
      <c r="GB322" s="105"/>
      <c r="GC322" s="105"/>
      <c r="GD322" s="105"/>
      <c r="GE322" s="105"/>
      <c r="GF322" s="105"/>
      <c r="GG322" s="105"/>
      <c r="GH322" s="105"/>
      <c r="GI322" s="105"/>
      <c r="GJ322" s="105"/>
      <c r="GK322" s="105"/>
      <c r="GL322" s="105"/>
      <c r="GM322" s="105"/>
      <c r="GN322" s="105"/>
      <c r="GO322" s="105"/>
      <c r="GP322" s="105"/>
      <c r="GQ322" s="105"/>
      <c r="GR322" s="105"/>
      <c r="GS322" s="105"/>
      <c r="GT322" s="105"/>
      <c r="GU322" s="105"/>
      <c r="GV322" s="105"/>
      <c r="GW322" s="105"/>
      <c r="GX322" s="105"/>
      <c r="GY322" s="105"/>
      <c r="GZ322" s="105"/>
      <c r="HA322" s="105"/>
      <c r="HB322" s="105"/>
      <c r="HC322" s="105"/>
      <c r="HD322" s="105"/>
      <c r="HE322" s="105"/>
      <c r="HF322" s="105"/>
      <c r="HG322" s="105"/>
      <c r="HH322" s="105"/>
      <c r="HI322" s="105"/>
      <c r="HJ322" s="105"/>
      <c r="HK322" s="105"/>
      <c r="HL322" s="105"/>
      <c r="HM322" s="105"/>
      <c r="HN322" s="105"/>
      <c r="HO322" s="105"/>
      <c r="HP322" s="105"/>
      <c r="HQ322" s="105"/>
      <c r="HR322" s="105"/>
      <c r="HS322" s="105"/>
      <c r="HT322" s="105"/>
      <c r="HU322" s="105"/>
      <c r="HV322" s="105"/>
      <c r="HW322" s="105"/>
      <c r="HX322" s="105"/>
      <c r="HY322" s="105"/>
      <c r="HZ322" s="105"/>
      <c r="IA322" s="105"/>
      <c r="IB322" s="105"/>
      <c r="IC322" s="105"/>
      <c r="ID322" s="105"/>
      <c r="IE322" s="105"/>
      <c r="IF322" s="105"/>
      <c r="IG322" s="105"/>
      <c r="IH322" s="105"/>
      <c r="II322" s="105"/>
      <c r="IJ322" s="105"/>
      <c r="IK322" s="105"/>
      <c r="IL322" s="105"/>
      <c r="IM322" s="105"/>
      <c r="IN322" s="105"/>
      <c r="IO322" s="105"/>
      <c r="IP322" s="105"/>
      <c r="IQ322" s="105"/>
      <c r="IR322" s="105"/>
      <c r="IS322" s="105"/>
      <c r="IT322" s="105"/>
      <c r="IU322" s="105"/>
      <c r="IV322" s="105"/>
    </row>
    <row r="323" spans="1:256" ht="15.5" x14ac:dyDescent="0.25">
      <c r="A323" s="306"/>
      <c r="B323" s="307"/>
      <c r="C323" s="308"/>
      <c r="D323" s="309"/>
      <c r="E323" s="303"/>
      <c r="F323" s="110"/>
      <c r="G323" s="303"/>
      <c r="H323" s="310"/>
      <c r="I323" s="303"/>
      <c r="J323" s="311"/>
      <c r="K323" s="306"/>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5"/>
      <c r="AL323" s="105"/>
      <c r="AM323" s="105"/>
      <c r="AN323" s="105"/>
      <c r="AO323" s="105"/>
      <c r="AP323" s="105"/>
      <c r="AQ323" s="105"/>
      <c r="AR323" s="105"/>
      <c r="AS323" s="105"/>
      <c r="AT323" s="105"/>
      <c r="AU323" s="105"/>
      <c r="AV323" s="105"/>
      <c r="AW323" s="105"/>
      <c r="AX323" s="105"/>
      <c r="AY323" s="105"/>
      <c r="AZ323" s="105"/>
      <c r="BA323" s="105"/>
      <c r="BB323" s="105"/>
      <c r="BC323" s="105"/>
      <c r="BD323" s="105"/>
      <c r="BE323" s="105"/>
      <c r="BF323" s="105"/>
      <c r="BG323" s="105"/>
      <c r="BH323" s="105"/>
      <c r="BI323" s="105"/>
      <c r="BJ323" s="105"/>
      <c r="BK323" s="105"/>
      <c r="BL323" s="105"/>
      <c r="BM323" s="105"/>
      <c r="BN323" s="105"/>
      <c r="BO323" s="105"/>
      <c r="BP323" s="105"/>
      <c r="BQ323" s="105"/>
      <c r="BR323" s="105"/>
      <c r="BS323" s="105"/>
      <c r="BT323" s="105"/>
      <c r="BU323" s="105"/>
      <c r="BV323" s="105"/>
      <c r="BW323" s="105"/>
      <c r="BX323" s="105"/>
      <c r="BY323" s="105"/>
      <c r="BZ323" s="105"/>
      <c r="CA323" s="105"/>
      <c r="CB323" s="105"/>
      <c r="CC323" s="105"/>
      <c r="CD323" s="105"/>
      <c r="CE323" s="105"/>
      <c r="CF323" s="105"/>
      <c r="CG323" s="105"/>
      <c r="CH323" s="105"/>
      <c r="CI323" s="105"/>
      <c r="CJ323" s="105"/>
      <c r="CK323" s="105"/>
      <c r="CL323" s="105"/>
      <c r="CM323" s="105"/>
      <c r="CN323" s="105"/>
      <c r="CO323" s="105"/>
      <c r="CP323" s="105"/>
      <c r="CQ323" s="105"/>
      <c r="CR323" s="105"/>
      <c r="CS323" s="105"/>
      <c r="CT323" s="105"/>
      <c r="CU323" s="105"/>
      <c r="CV323" s="105"/>
      <c r="CW323" s="105"/>
      <c r="CX323" s="105"/>
      <c r="CY323" s="105"/>
      <c r="CZ323" s="105"/>
      <c r="DA323" s="105"/>
      <c r="DB323" s="105"/>
      <c r="DC323" s="105"/>
      <c r="DD323" s="105"/>
      <c r="DE323" s="105"/>
      <c r="DF323" s="105"/>
      <c r="DG323" s="105"/>
      <c r="DH323" s="105"/>
      <c r="DI323" s="105"/>
      <c r="DJ323" s="105"/>
      <c r="DK323" s="105"/>
      <c r="DL323" s="105"/>
      <c r="DM323" s="105"/>
      <c r="DN323" s="105"/>
      <c r="DO323" s="105"/>
      <c r="DP323" s="105"/>
      <c r="DQ323" s="105"/>
      <c r="DR323" s="105"/>
      <c r="DS323" s="105"/>
      <c r="DT323" s="105"/>
      <c r="DU323" s="105"/>
      <c r="DV323" s="105"/>
      <c r="DW323" s="105"/>
      <c r="DX323" s="105"/>
      <c r="DY323" s="105"/>
      <c r="DZ323" s="105"/>
      <c r="EA323" s="105"/>
      <c r="EB323" s="105"/>
      <c r="EC323" s="105"/>
      <c r="ED323" s="105"/>
      <c r="EE323" s="105"/>
      <c r="EF323" s="105"/>
      <c r="EG323" s="105"/>
      <c r="EH323" s="105"/>
      <c r="EI323" s="105"/>
      <c r="EJ323" s="105"/>
      <c r="EK323" s="105"/>
      <c r="EL323" s="105"/>
      <c r="EM323" s="105"/>
      <c r="EN323" s="105"/>
      <c r="EO323" s="105"/>
      <c r="EP323" s="105"/>
      <c r="EQ323" s="105"/>
      <c r="ER323" s="105"/>
      <c r="ES323" s="105"/>
      <c r="ET323" s="105"/>
      <c r="EU323" s="105"/>
      <c r="EV323" s="105"/>
      <c r="EW323" s="105"/>
      <c r="EX323" s="105"/>
      <c r="EY323" s="105"/>
      <c r="EZ323" s="105"/>
      <c r="FA323" s="105"/>
      <c r="FB323" s="105"/>
      <c r="FC323" s="105"/>
      <c r="FD323" s="105"/>
      <c r="FE323" s="105"/>
      <c r="FF323" s="105"/>
      <c r="FG323" s="105"/>
      <c r="FH323" s="105"/>
      <c r="FI323" s="105"/>
      <c r="FJ323" s="105"/>
      <c r="FK323" s="105"/>
      <c r="FL323" s="105"/>
      <c r="FM323" s="105"/>
      <c r="FN323" s="105"/>
      <c r="FO323" s="105"/>
      <c r="FP323" s="105"/>
      <c r="FQ323" s="105"/>
      <c r="FR323" s="105"/>
      <c r="FS323" s="105"/>
      <c r="FT323" s="105"/>
      <c r="FU323" s="105"/>
      <c r="FV323" s="105"/>
      <c r="FW323" s="105"/>
      <c r="FX323" s="105"/>
      <c r="FY323" s="105"/>
      <c r="FZ323" s="105"/>
      <c r="GA323" s="105"/>
      <c r="GB323" s="105"/>
      <c r="GC323" s="105"/>
      <c r="GD323" s="105"/>
      <c r="GE323" s="105"/>
      <c r="GF323" s="105"/>
      <c r="GG323" s="105"/>
      <c r="GH323" s="105"/>
      <c r="GI323" s="105"/>
      <c r="GJ323" s="105"/>
      <c r="GK323" s="105"/>
      <c r="GL323" s="105"/>
      <c r="GM323" s="105"/>
      <c r="GN323" s="105"/>
      <c r="GO323" s="105"/>
      <c r="GP323" s="105"/>
      <c r="GQ323" s="105"/>
      <c r="GR323" s="105"/>
      <c r="GS323" s="105"/>
      <c r="GT323" s="105"/>
      <c r="GU323" s="105"/>
      <c r="GV323" s="105"/>
      <c r="GW323" s="105"/>
      <c r="GX323" s="105"/>
      <c r="GY323" s="105"/>
      <c r="GZ323" s="105"/>
      <c r="HA323" s="105"/>
      <c r="HB323" s="105"/>
      <c r="HC323" s="105"/>
      <c r="HD323" s="105"/>
      <c r="HE323" s="105"/>
      <c r="HF323" s="105"/>
      <c r="HG323" s="105"/>
      <c r="HH323" s="105"/>
      <c r="HI323" s="105"/>
      <c r="HJ323" s="105"/>
      <c r="HK323" s="105"/>
      <c r="HL323" s="105"/>
      <c r="HM323" s="105"/>
      <c r="HN323" s="105"/>
      <c r="HO323" s="105"/>
      <c r="HP323" s="105"/>
      <c r="HQ323" s="105"/>
      <c r="HR323" s="105"/>
      <c r="HS323" s="105"/>
      <c r="HT323" s="105"/>
      <c r="HU323" s="105"/>
      <c r="HV323" s="105"/>
      <c r="HW323" s="105"/>
      <c r="HX323" s="105"/>
      <c r="HY323" s="105"/>
      <c r="HZ323" s="105"/>
      <c r="IA323" s="105"/>
      <c r="IB323" s="105"/>
      <c r="IC323" s="105"/>
      <c r="ID323" s="105"/>
      <c r="IE323" s="105"/>
      <c r="IF323" s="105"/>
      <c r="IG323" s="105"/>
      <c r="IH323" s="105"/>
      <c r="II323" s="105"/>
      <c r="IJ323" s="105"/>
      <c r="IK323" s="105"/>
      <c r="IL323" s="105"/>
      <c r="IM323" s="105"/>
      <c r="IN323" s="105"/>
      <c r="IO323" s="105"/>
      <c r="IP323" s="105"/>
      <c r="IQ323" s="105"/>
      <c r="IR323" s="105"/>
      <c r="IS323" s="105"/>
      <c r="IT323" s="105"/>
      <c r="IU323" s="105"/>
      <c r="IV323" s="105"/>
    </row>
    <row r="324" spans="1:256" ht="15.5" x14ac:dyDescent="0.25">
      <c r="A324" s="306"/>
      <c r="B324" s="307"/>
      <c r="C324" s="308"/>
      <c r="D324" s="309"/>
      <c r="E324" s="303"/>
      <c r="F324" s="110"/>
      <c r="G324" s="303"/>
      <c r="H324" s="310"/>
      <c r="I324" s="303"/>
      <c r="J324" s="311"/>
      <c r="K324" s="306"/>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5"/>
      <c r="AN324" s="105"/>
      <c r="AO324" s="105"/>
      <c r="AP324" s="105"/>
      <c r="AQ324" s="105"/>
      <c r="AR324" s="105"/>
      <c r="AS324" s="105"/>
      <c r="AT324" s="105"/>
      <c r="AU324" s="105"/>
      <c r="AV324" s="105"/>
      <c r="AW324" s="105"/>
      <c r="AX324" s="105"/>
      <c r="AY324" s="105"/>
      <c r="AZ324" s="105"/>
      <c r="BA324" s="105"/>
      <c r="BB324" s="105"/>
      <c r="BC324" s="105"/>
      <c r="BD324" s="105"/>
      <c r="BE324" s="105"/>
      <c r="BF324" s="105"/>
      <c r="BG324" s="105"/>
      <c r="BH324" s="105"/>
      <c r="BI324" s="105"/>
      <c r="BJ324" s="105"/>
      <c r="BK324" s="105"/>
      <c r="BL324" s="105"/>
      <c r="BM324" s="105"/>
      <c r="BN324" s="105"/>
      <c r="BO324" s="105"/>
      <c r="BP324" s="105"/>
      <c r="BQ324" s="105"/>
      <c r="BR324" s="105"/>
      <c r="BS324" s="105"/>
      <c r="BT324" s="105"/>
      <c r="BU324" s="105"/>
      <c r="BV324" s="105"/>
      <c r="BW324" s="105"/>
      <c r="BX324" s="105"/>
      <c r="BY324" s="105"/>
      <c r="BZ324" s="105"/>
      <c r="CA324" s="105"/>
      <c r="CB324" s="105"/>
      <c r="CC324" s="105"/>
      <c r="CD324" s="105"/>
      <c r="CE324" s="105"/>
      <c r="CF324" s="105"/>
      <c r="CG324" s="105"/>
      <c r="CH324" s="105"/>
      <c r="CI324" s="105"/>
      <c r="CJ324" s="105"/>
      <c r="CK324" s="105"/>
      <c r="CL324" s="105"/>
      <c r="CM324" s="105"/>
      <c r="CN324" s="105"/>
      <c r="CO324" s="105"/>
      <c r="CP324" s="105"/>
      <c r="CQ324" s="105"/>
      <c r="CR324" s="105"/>
      <c r="CS324" s="105"/>
      <c r="CT324" s="105"/>
      <c r="CU324" s="105"/>
      <c r="CV324" s="105"/>
      <c r="CW324" s="105"/>
      <c r="CX324" s="105"/>
      <c r="CY324" s="105"/>
      <c r="CZ324" s="105"/>
      <c r="DA324" s="105"/>
      <c r="DB324" s="105"/>
      <c r="DC324" s="105"/>
      <c r="DD324" s="105"/>
      <c r="DE324" s="105"/>
      <c r="DF324" s="105"/>
      <c r="DG324" s="105"/>
      <c r="DH324" s="105"/>
      <c r="DI324" s="105"/>
      <c r="DJ324" s="105"/>
      <c r="DK324" s="105"/>
      <c r="DL324" s="105"/>
      <c r="DM324" s="105"/>
      <c r="DN324" s="105"/>
      <c r="DO324" s="105"/>
      <c r="DP324" s="105"/>
      <c r="DQ324" s="105"/>
      <c r="DR324" s="105"/>
      <c r="DS324" s="105"/>
      <c r="DT324" s="105"/>
      <c r="DU324" s="105"/>
      <c r="DV324" s="105"/>
      <c r="DW324" s="105"/>
      <c r="DX324" s="105"/>
      <c r="DY324" s="105"/>
      <c r="DZ324" s="105"/>
      <c r="EA324" s="105"/>
      <c r="EB324" s="105"/>
      <c r="EC324" s="105"/>
      <c r="ED324" s="105"/>
      <c r="EE324" s="105"/>
      <c r="EF324" s="105"/>
      <c r="EG324" s="105"/>
      <c r="EH324" s="105"/>
      <c r="EI324" s="105"/>
      <c r="EJ324" s="105"/>
      <c r="EK324" s="105"/>
      <c r="EL324" s="105"/>
      <c r="EM324" s="105"/>
      <c r="EN324" s="105"/>
      <c r="EO324" s="105"/>
      <c r="EP324" s="105"/>
      <c r="EQ324" s="105"/>
      <c r="ER324" s="105"/>
      <c r="ES324" s="105"/>
      <c r="ET324" s="105"/>
      <c r="EU324" s="105"/>
      <c r="EV324" s="105"/>
      <c r="EW324" s="105"/>
      <c r="EX324" s="105"/>
      <c r="EY324" s="105"/>
      <c r="EZ324" s="105"/>
      <c r="FA324" s="105"/>
      <c r="FB324" s="105"/>
      <c r="FC324" s="105"/>
      <c r="FD324" s="105"/>
      <c r="FE324" s="105"/>
      <c r="FF324" s="105"/>
      <c r="FG324" s="105"/>
      <c r="FH324" s="105"/>
      <c r="FI324" s="105"/>
      <c r="FJ324" s="105"/>
      <c r="FK324" s="105"/>
      <c r="FL324" s="105"/>
      <c r="FM324" s="105"/>
      <c r="FN324" s="105"/>
      <c r="FO324" s="105"/>
      <c r="FP324" s="105"/>
      <c r="FQ324" s="105"/>
      <c r="FR324" s="105"/>
      <c r="FS324" s="105"/>
      <c r="FT324" s="105"/>
      <c r="FU324" s="105"/>
      <c r="FV324" s="105"/>
      <c r="FW324" s="105"/>
      <c r="FX324" s="105"/>
      <c r="FY324" s="105"/>
      <c r="FZ324" s="105"/>
      <c r="GA324" s="105"/>
      <c r="GB324" s="105"/>
      <c r="GC324" s="105"/>
      <c r="GD324" s="105"/>
      <c r="GE324" s="105"/>
      <c r="GF324" s="105"/>
      <c r="GG324" s="105"/>
      <c r="GH324" s="105"/>
      <c r="GI324" s="105"/>
      <c r="GJ324" s="105"/>
      <c r="GK324" s="105"/>
      <c r="GL324" s="105"/>
      <c r="GM324" s="105"/>
      <c r="GN324" s="105"/>
      <c r="GO324" s="105"/>
      <c r="GP324" s="105"/>
      <c r="GQ324" s="105"/>
      <c r="GR324" s="105"/>
      <c r="GS324" s="105"/>
      <c r="GT324" s="105"/>
      <c r="GU324" s="105"/>
      <c r="GV324" s="105"/>
      <c r="GW324" s="105"/>
      <c r="GX324" s="105"/>
      <c r="GY324" s="105"/>
      <c r="GZ324" s="105"/>
      <c r="HA324" s="105"/>
      <c r="HB324" s="105"/>
      <c r="HC324" s="105"/>
      <c r="HD324" s="105"/>
      <c r="HE324" s="105"/>
      <c r="HF324" s="105"/>
      <c r="HG324" s="105"/>
      <c r="HH324" s="105"/>
      <c r="HI324" s="105"/>
      <c r="HJ324" s="105"/>
      <c r="HK324" s="105"/>
      <c r="HL324" s="105"/>
      <c r="HM324" s="105"/>
      <c r="HN324" s="105"/>
      <c r="HO324" s="105"/>
      <c r="HP324" s="105"/>
      <c r="HQ324" s="105"/>
      <c r="HR324" s="105"/>
      <c r="HS324" s="105"/>
      <c r="HT324" s="105"/>
      <c r="HU324" s="105"/>
      <c r="HV324" s="105"/>
      <c r="HW324" s="105"/>
      <c r="HX324" s="105"/>
      <c r="HY324" s="105"/>
      <c r="HZ324" s="105"/>
      <c r="IA324" s="105"/>
      <c r="IB324" s="105"/>
      <c r="IC324" s="105"/>
      <c r="ID324" s="105"/>
      <c r="IE324" s="105"/>
      <c r="IF324" s="105"/>
      <c r="IG324" s="105"/>
      <c r="IH324" s="105"/>
      <c r="II324" s="105"/>
      <c r="IJ324" s="105"/>
      <c r="IK324" s="105"/>
      <c r="IL324" s="105"/>
      <c r="IM324" s="105"/>
      <c r="IN324" s="105"/>
      <c r="IO324" s="105"/>
      <c r="IP324" s="105"/>
      <c r="IQ324" s="105"/>
      <c r="IR324" s="105"/>
      <c r="IS324" s="105"/>
      <c r="IT324" s="105"/>
      <c r="IU324" s="105"/>
      <c r="IV324" s="105"/>
    </row>
    <row r="325" spans="1:256" ht="15.5" x14ac:dyDescent="0.25">
      <c r="A325" s="306"/>
      <c r="B325" s="307"/>
      <c r="C325" s="308"/>
      <c r="D325" s="309"/>
      <c r="E325" s="303"/>
      <c r="F325" s="110"/>
      <c r="G325" s="303"/>
      <c r="H325" s="310"/>
      <c r="I325" s="303"/>
      <c r="J325" s="311"/>
      <c r="K325" s="306"/>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5"/>
      <c r="AL325" s="105"/>
      <c r="AM325" s="105"/>
      <c r="AN325" s="105"/>
      <c r="AO325" s="105"/>
      <c r="AP325" s="105"/>
      <c r="AQ325" s="105"/>
      <c r="AR325" s="105"/>
      <c r="AS325" s="105"/>
      <c r="AT325" s="105"/>
      <c r="AU325" s="105"/>
      <c r="AV325" s="105"/>
      <c r="AW325" s="105"/>
      <c r="AX325" s="105"/>
      <c r="AY325" s="105"/>
      <c r="AZ325" s="105"/>
      <c r="BA325" s="105"/>
      <c r="BB325" s="105"/>
      <c r="BC325" s="105"/>
      <c r="BD325" s="105"/>
      <c r="BE325" s="105"/>
      <c r="BF325" s="105"/>
      <c r="BG325" s="105"/>
      <c r="BH325" s="105"/>
      <c r="BI325" s="105"/>
      <c r="BJ325" s="105"/>
      <c r="BK325" s="105"/>
      <c r="BL325" s="105"/>
      <c r="BM325" s="105"/>
      <c r="BN325" s="105"/>
      <c r="BO325" s="105"/>
      <c r="BP325" s="105"/>
      <c r="BQ325" s="105"/>
      <c r="BR325" s="105"/>
      <c r="BS325" s="105"/>
      <c r="BT325" s="105"/>
      <c r="BU325" s="105"/>
      <c r="BV325" s="105"/>
      <c r="BW325" s="105"/>
      <c r="BX325" s="105"/>
      <c r="BY325" s="105"/>
      <c r="BZ325" s="105"/>
      <c r="CA325" s="105"/>
      <c r="CB325" s="105"/>
      <c r="CC325" s="105"/>
      <c r="CD325" s="105"/>
      <c r="CE325" s="105"/>
      <c r="CF325" s="105"/>
      <c r="CG325" s="105"/>
      <c r="CH325" s="105"/>
      <c r="CI325" s="105"/>
      <c r="CJ325" s="105"/>
      <c r="CK325" s="105"/>
      <c r="CL325" s="105"/>
      <c r="CM325" s="105"/>
      <c r="CN325" s="105"/>
      <c r="CO325" s="105"/>
      <c r="CP325" s="105"/>
      <c r="CQ325" s="105"/>
      <c r="CR325" s="105"/>
      <c r="CS325" s="105"/>
      <c r="CT325" s="105"/>
      <c r="CU325" s="105"/>
      <c r="CV325" s="105"/>
      <c r="CW325" s="105"/>
      <c r="CX325" s="105"/>
      <c r="CY325" s="105"/>
      <c r="CZ325" s="105"/>
      <c r="DA325" s="105"/>
      <c r="DB325" s="105"/>
      <c r="DC325" s="105"/>
      <c r="DD325" s="105"/>
      <c r="DE325" s="105"/>
      <c r="DF325" s="105"/>
      <c r="DG325" s="105"/>
      <c r="DH325" s="105"/>
      <c r="DI325" s="105"/>
      <c r="DJ325" s="105"/>
      <c r="DK325" s="105"/>
      <c r="DL325" s="105"/>
      <c r="DM325" s="105"/>
      <c r="DN325" s="105"/>
      <c r="DO325" s="105"/>
      <c r="DP325" s="105"/>
      <c r="DQ325" s="105"/>
      <c r="DR325" s="105"/>
      <c r="DS325" s="105"/>
      <c r="DT325" s="105"/>
      <c r="DU325" s="105"/>
      <c r="DV325" s="105"/>
      <c r="DW325" s="105"/>
      <c r="DX325" s="105"/>
      <c r="DY325" s="105"/>
      <c r="DZ325" s="105"/>
      <c r="EA325" s="105"/>
      <c r="EB325" s="105"/>
      <c r="EC325" s="105"/>
      <c r="ED325" s="105"/>
      <c r="EE325" s="105"/>
      <c r="EF325" s="105"/>
      <c r="EG325" s="105"/>
      <c r="EH325" s="105"/>
      <c r="EI325" s="105"/>
      <c r="EJ325" s="105"/>
      <c r="EK325" s="105"/>
      <c r="EL325" s="105"/>
      <c r="EM325" s="105"/>
      <c r="EN325" s="105"/>
      <c r="EO325" s="105"/>
      <c r="EP325" s="105"/>
      <c r="EQ325" s="105"/>
      <c r="ER325" s="105"/>
      <c r="ES325" s="105"/>
      <c r="ET325" s="105"/>
      <c r="EU325" s="105"/>
      <c r="EV325" s="105"/>
      <c r="EW325" s="105"/>
      <c r="EX325" s="105"/>
      <c r="EY325" s="105"/>
      <c r="EZ325" s="105"/>
      <c r="FA325" s="105"/>
      <c r="FB325" s="105"/>
      <c r="FC325" s="105"/>
      <c r="FD325" s="105"/>
      <c r="FE325" s="105"/>
      <c r="FF325" s="105"/>
      <c r="FG325" s="105"/>
      <c r="FH325" s="105"/>
      <c r="FI325" s="105"/>
      <c r="FJ325" s="105"/>
      <c r="FK325" s="105"/>
      <c r="FL325" s="105"/>
      <c r="FM325" s="105"/>
      <c r="FN325" s="105"/>
      <c r="FO325" s="105"/>
      <c r="FP325" s="105"/>
      <c r="FQ325" s="105"/>
      <c r="FR325" s="105"/>
      <c r="FS325" s="105"/>
      <c r="FT325" s="105"/>
      <c r="FU325" s="105"/>
      <c r="FV325" s="105"/>
      <c r="FW325" s="105"/>
      <c r="FX325" s="105"/>
      <c r="FY325" s="105"/>
      <c r="FZ325" s="105"/>
      <c r="GA325" s="105"/>
      <c r="GB325" s="105"/>
      <c r="GC325" s="105"/>
      <c r="GD325" s="105"/>
      <c r="GE325" s="105"/>
      <c r="GF325" s="105"/>
      <c r="GG325" s="105"/>
      <c r="GH325" s="105"/>
      <c r="GI325" s="105"/>
      <c r="GJ325" s="105"/>
      <c r="GK325" s="105"/>
      <c r="GL325" s="105"/>
      <c r="GM325" s="105"/>
      <c r="GN325" s="105"/>
      <c r="GO325" s="105"/>
      <c r="GP325" s="105"/>
      <c r="GQ325" s="105"/>
      <c r="GR325" s="105"/>
      <c r="GS325" s="105"/>
      <c r="GT325" s="105"/>
      <c r="GU325" s="105"/>
      <c r="GV325" s="105"/>
      <c r="GW325" s="105"/>
      <c r="GX325" s="105"/>
      <c r="GY325" s="105"/>
      <c r="GZ325" s="105"/>
      <c r="HA325" s="105"/>
      <c r="HB325" s="105"/>
      <c r="HC325" s="105"/>
      <c r="HD325" s="105"/>
      <c r="HE325" s="105"/>
      <c r="HF325" s="105"/>
      <c r="HG325" s="105"/>
      <c r="HH325" s="105"/>
      <c r="HI325" s="105"/>
      <c r="HJ325" s="105"/>
      <c r="HK325" s="105"/>
      <c r="HL325" s="105"/>
      <c r="HM325" s="105"/>
      <c r="HN325" s="105"/>
      <c r="HO325" s="105"/>
      <c r="HP325" s="105"/>
      <c r="HQ325" s="105"/>
      <c r="HR325" s="105"/>
      <c r="HS325" s="105"/>
      <c r="HT325" s="105"/>
      <c r="HU325" s="105"/>
      <c r="HV325" s="105"/>
      <c r="HW325" s="105"/>
      <c r="HX325" s="105"/>
      <c r="HY325" s="105"/>
      <c r="HZ325" s="105"/>
      <c r="IA325" s="105"/>
      <c r="IB325" s="105"/>
      <c r="IC325" s="105"/>
      <c r="ID325" s="105"/>
      <c r="IE325" s="105"/>
      <c r="IF325" s="105"/>
      <c r="IG325" s="105"/>
      <c r="IH325" s="105"/>
      <c r="II325" s="105"/>
      <c r="IJ325" s="105"/>
      <c r="IK325" s="105"/>
      <c r="IL325" s="105"/>
      <c r="IM325" s="105"/>
      <c r="IN325" s="105"/>
      <c r="IO325" s="105"/>
      <c r="IP325" s="105"/>
      <c r="IQ325" s="105"/>
      <c r="IR325" s="105"/>
      <c r="IS325" s="105"/>
      <c r="IT325" s="105"/>
      <c r="IU325" s="105"/>
      <c r="IV325" s="105"/>
    </row>
    <row r="326" spans="1:256" ht="15.5" x14ac:dyDescent="0.25">
      <c r="A326" s="306"/>
      <c r="B326" s="307"/>
      <c r="C326" s="308"/>
      <c r="D326" s="309"/>
      <c r="E326" s="303"/>
      <c r="F326" s="110"/>
      <c r="G326" s="303"/>
      <c r="H326" s="310"/>
      <c r="I326" s="303"/>
      <c r="J326" s="311"/>
      <c r="K326" s="306"/>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105"/>
      <c r="AM326" s="105"/>
      <c r="AN326" s="105"/>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c r="BI326" s="105"/>
      <c r="BJ326" s="105"/>
      <c r="BK326" s="105"/>
      <c r="BL326" s="105"/>
      <c r="BM326" s="105"/>
      <c r="BN326" s="105"/>
      <c r="BO326" s="105"/>
      <c r="BP326" s="105"/>
      <c r="BQ326" s="105"/>
      <c r="BR326" s="105"/>
      <c r="BS326" s="105"/>
      <c r="BT326" s="105"/>
      <c r="BU326" s="105"/>
      <c r="BV326" s="105"/>
      <c r="BW326" s="105"/>
      <c r="BX326" s="105"/>
      <c r="BY326" s="105"/>
      <c r="BZ326" s="105"/>
      <c r="CA326" s="105"/>
      <c r="CB326" s="105"/>
      <c r="CC326" s="105"/>
      <c r="CD326" s="105"/>
      <c r="CE326" s="105"/>
      <c r="CF326" s="105"/>
      <c r="CG326" s="105"/>
      <c r="CH326" s="105"/>
      <c r="CI326" s="105"/>
      <c r="CJ326" s="105"/>
      <c r="CK326" s="105"/>
      <c r="CL326" s="105"/>
      <c r="CM326" s="105"/>
      <c r="CN326" s="105"/>
      <c r="CO326" s="105"/>
      <c r="CP326" s="105"/>
      <c r="CQ326" s="105"/>
      <c r="CR326" s="105"/>
      <c r="CS326" s="105"/>
      <c r="CT326" s="105"/>
      <c r="CU326" s="105"/>
      <c r="CV326" s="105"/>
      <c r="CW326" s="105"/>
      <c r="CX326" s="105"/>
      <c r="CY326" s="105"/>
      <c r="CZ326" s="105"/>
      <c r="DA326" s="105"/>
      <c r="DB326" s="105"/>
      <c r="DC326" s="105"/>
      <c r="DD326" s="105"/>
      <c r="DE326" s="105"/>
      <c r="DF326" s="105"/>
      <c r="DG326" s="105"/>
      <c r="DH326" s="105"/>
      <c r="DI326" s="105"/>
      <c r="DJ326" s="105"/>
      <c r="DK326" s="105"/>
      <c r="DL326" s="105"/>
      <c r="DM326" s="105"/>
      <c r="DN326" s="105"/>
      <c r="DO326" s="105"/>
      <c r="DP326" s="105"/>
      <c r="DQ326" s="105"/>
      <c r="DR326" s="105"/>
      <c r="DS326" s="105"/>
      <c r="DT326" s="105"/>
      <c r="DU326" s="105"/>
      <c r="DV326" s="105"/>
      <c r="DW326" s="105"/>
      <c r="DX326" s="105"/>
      <c r="DY326" s="105"/>
      <c r="DZ326" s="105"/>
      <c r="EA326" s="105"/>
      <c r="EB326" s="105"/>
      <c r="EC326" s="105"/>
      <c r="ED326" s="105"/>
      <c r="EE326" s="105"/>
      <c r="EF326" s="105"/>
      <c r="EG326" s="105"/>
      <c r="EH326" s="105"/>
      <c r="EI326" s="105"/>
      <c r="EJ326" s="105"/>
      <c r="EK326" s="105"/>
      <c r="EL326" s="105"/>
      <c r="EM326" s="105"/>
      <c r="EN326" s="105"/>
      <c r="EO326" s="105"/>
      <c r="EP326" s="105"/>
      <c r="EQ326" s="105"/>
      <c r="ER326" s="105"/>
      <c r="ES326" s="105"/>
      <c r="ET326" s="105"/>
      <c r="EU326" s="105"/>
      <c r="EV326" s="105"/>
      <c r="EW326" s="105"/>
      <c r="EX326" s="105"/>
      <c r="EY326" s="105"/>
      <c r="EZ326" s="105"/>
      <c r="FA326" s="105"/>
      <c r="FB326" s="105"/>
      <c r="FC326" s="105"/>
      <c r="FD326" s="105"/>
      <c r="FE326" s="105"/>
      <c r="FF326" s="105"/>
      <c r="FG326" s="105"/>
      <c r="FH326" s="105"/>
      <c r="FI326" s="105"/>
      <c r="FJ326" s="105"/>
      <c r="FK326" s="105"/>
      <c r="FL326" s="105"/>
      <c r="FM326" s="105"/>
      <c r="FN326" s="105"/>
      <c r="FO326" s="105"/>
      <c r="FP326" s="105"/>
      <c r="FQ326" s="105"/>
      <c r="FR326" s="105"/>
      <c r="FS326" s="105"/>
      <c r="FT326" s="105"/>
      <c r="FU326" s="105"/>
      <c r="FV326" s="105"/>
      <c r="FW326" s="105"/>
      <c r="FX326" s="105"/>
      <c r="FY326" s="105"/>
      <c r="FZ326" s="105"/>
      <c r="GA326" s="105"/>
      <c r="GB326" s="105"/>
      <c r="GC326" s="105"/>
      <c r="GD326" s="105"/>
      <c r="GE326" s="105"/>
      <c r="GF326" s="105"/>
      <c r="GG326" s="105"/>
      <c r="GH326" s="105"/>
      <c r="GI326" s="105"/>
      <c r="GJ326" s="105"/>
      <c r="GK326" s="105"/>
      <c r="GL326" s="105"/>
      <c r="GM326" s="105"/>
      <c r="GN326" s="105"/>
      <c r="GO326" s="105"/>
      <c r="GP326" s="105"/>
      <c r="GQ326" s="105"/>
      <c r="GR326" s="105"/>
      <c r="GS326" s="105"/>
      <c r="GT326" s="105"/>
      <c r="GU326" s="105"/>
      <c r="GV326" s="105"/>
      <c r="GW326" s="105"/>
      <c r="GX326" s="105"/>
      <c r="GY326" s="105"/>
      <c r="GZ326" s="105"/>
      <c r="HA326" s="105"/>
      <c r="HB326" s="105"/>
      <c r="HC326" s="105"/>
      <c r="HD326" s="105"/>
      <c r="HE326" s="105"/>
      <c r="HF326" s="105"/>
      <c r="HG326" s="105"/>
      <c r="HH326" s="105"/>
      <c r="HI326" s="105"/>
      <c r="HJ326" s="105"/>
      <c r="HK326" s="105"/>
      <c r="HL326" s="105"/>
      <c r="HM326" s="105"/>
      <c r="HN326" s="105"/>
      <c r="HO326" s="105"/>
      <c r="HP326" s="105"/>
      <c r="HQ326" s="105"/>
      <c r="HR326" s="105"/>
      <c r="HS326" s="105"/>
      <c r="HT326" s="105"/>
      <c r="HU326" s="105"/>
      <c r="HV326" s="105"/>
      <c r="HW326" s="105"/>
      <c r="HX326" s="105"/>
      <c r="HY326" s="105"/>
      <c r="HZ326" s="105"/>
      <c r="IA326" s="105"/>
      <c r="IB326" s="105"/>
      <c r="IC326" s="105"/>
      <c r="ID326" s="105"/>
      <c r="IE326" s="105"/>
      <c r="IF326" s="105"/>
      <c r="IG326" s="105"/>
      <c r="IH326" s="105"/>
      <c r="II326" s="105"/>
      <c r="IJ326" s="105"/>
      <c r="IK326" s="105"/>
      <c r="IL326" s="105"/>
      <c r="IM326" s="105"/>
      <c r="IN326" s="105"/>
      <c r="IO326" s="105"/>
      <c r="IP326" s="105"/>
      <c r="IQ326" s="105"/>
      <c r="IR326" s="105"/>
      <c r="IS326" s="105"/>
      <c r="IT326" s="105"/>
      <c r="IU326" s="105"/>
      <c r="IV326" s="105"/>
    </row>
    <row r="327" spans="1:256" ht="15.5" x14ac:dyDescent="0.25">
      <c r="A327" s="306"/>
      <c r="B327" s="307"/>
      <c r="C327" s="308"/>
      <c r="D327" s="309"/>
      <c r="E327" s="303"/>
      <c r="F327" s="110"/>
      <c r="G327" s="303"/>
      <c r="H327" s="310"/>
      <c r="I327" s="303"/>
      <c r="J327" s="311"/>
      <c r="K327" s="306"/>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5"/>
      <c r="AL327" s="105"/>
      <c r="AM327" s="105"/>
      <c r="AN327" s="105"/>
      <c r="AO327" s="105"/>
      <c r="AP327" s="105"/>
      <c r="AQ327" s="105"/>
      <c r="AR327" s="105"/>
      <c r="AS327" s="105"/>
      <c r="AT327" s="105"/>
      <c r="AU327" s="105"/>
      <c r="AV327" s="105"/>
      <c r="AW327" s="105"/>
      <c r="AX327" s="105"/>
      <c r="AY327" s="105"/>
      <c r="AZ327" s="105"/>
      <c r="BA327" s="105"/>
      <c r="BB327" s="105"/>
      <c r="BC327" s="105"/>
      <c r="BD327" s="105"/>
      <c r="BE327" s="105"/>
      <c r="BF327" s="105"/>
      <c r="BG327" s="105"/>
      <c r="BH327" s="105"/>
      <c r="BI327" s="105"/>
      <c r="BJ327" s="105"/>
      <c r="BK327" s="105"/>
      <c r="BL327" s="105"/>
      <c r="BM327" s="105"/>
      <c r="BN327" s="105"/>
      <c r="BO327" s="105"/>
      <c r="BP327" s="105"/>
      <c r="BQ327" s="105"/>
      <c r="BR327" s="105"/>
      <c r="BS327" s="105"/>
      <c r="BT327" s="105"/>
      <c r="BU327" s="105"/>
      <c r="BV327" s="105"/>
      <c r="BW327" s="105"/>
      <c r="BX327" s="105"/>
      <c r="BY327" s="105"/>
      <c r="BZ327" s="105"/>
      <c r="CA327" s="105"/>
      <c r="CB327" s="105"/>
      <c r="CC327" s="105"/>
      <c r="CD327" s="105"/>
      <c r="CE327" s="105"/>
      <c r="CF327" s="105"/>
      <c r="CG327" s="105"/>
      <c r="CH327" s="105"/>
      <c r="CI327" s="105"/>
      <c r="CJ327" s="105"/>
      <c r="CK327" s="105"/>
      <c r="CL327" s="105"/>
      <c r="CM327" s="105"/>
      <c r="CN327" s="105"/>
      <c r="CO327" s="105"/>
      <c r="CP327" s="105"/>
      <c r="CQ327" s="105"/>
      <c r="CR327" s="105"/>
      <c r="CS327" s="105"/>
      <c r="CT327" s="105"/>
      <c r="CU327" s="105"/>
      <c r="CV327" s="105"/>
      <c r="CW327" s="105"/>
      <c r="CX327" s="105"/>
      <c r="CY327" s="105"/>
      <c r="CZ327" s="105"/>
      <c r="DA327" s="105"/>
      <c r="DB327" s="105"/>
      <c r="DC327" s="105"/>
      <c r="DD327" s="105"/>
      <c r="DE327" s="105"/>
      <c r="DF327" s="105"/>
      <c r="DG327" s="105"/>
      <c r="DH327" s="105"/>
      <c r="DI327" s="105"/>
      <c r="DJ327" s="105"/>
      <c r="DK327" s="105"/>
      <c r="DL327" s="105"/>
      <c r="DM327" s="105"/>
      <c r="DN327" s="105"/>
      <c r="DO327" s="105"/>
      <c r="DP327" s="105"/>
      <c r="DQ327" s="105"/>
      <c r="DR327" s="105"/>
      <c r="DS327" s="105"/>
      <c r="DT327" s="105"/>
      <c r="DU327" s="105"/>
      <c r="DV327" s="105"/>
      <c r="DW327" s="105"/>
      <c r="DX327" s="105"/>
      <c r="DY327" s="105"/>
      <c r="DZ327" s="105"/>
      <c r="EA327" s="105"/>
      <c r="EB327" s="105"/>
      <c r="EC327" s="105"/>
      <c r="ED327" s="105"/>
      <c r="EE327" s="105"/>
      <c r="EF327" s="105"/>
      <c r="EG327" s="105"/>
      <c r="EH327" s="105"/>
      <c r="EI327" s="105"/>
      <c r="EJ327" s="105"/>
      <c r="EK327" s="105"/>
      <c r="EL327" s="105"/>
      <c r="EM327" s="105"/>
      <c r="EN327" s="105"/>
      <c r="EO327" s="105"/>
      <c r="EP327" s="105"/>
      <c r="EQ327" s="105"/>
      <c r="ER327" s="105"/>
      <c r="ES327" s="105"/>
      <c r="ET327" s="105"/>
      <c r="EU327" s="105"/>
      <c r="EV327" s="105"/>
      <c r="EW327" s="105"/>
      <c r="EX327" s="105"/>
      <c r="EY327" s="105"/>
      <c r="EZ327" s="105"/>
      <c r="FA327" s="105"/>
      <c r="FB327" s="105"/>
      <c r="FC327" s="105"/>
      <c r="FD327" s="105"/>
      <c r="FE327" s="105"/>
      <c r="FF327" s="105"/>
      <c r="FG327" s="105"/>
      <c r="FH327" s="105"/>
      <c r="FI327" s="105"/>
      <c r="FJ327" s="105"/>
      <c r="FK327" s="105"/>
      <c r="FL327" s="105"/>
      <c r="FM327" s="105"/>
      <c r="FN327" s="105"/>
      <c r="FO327" s="105"/>
      <c r="FP327" s="105"/>
      <c r="FQ327" s="105"/>
      <c r="FR327" s="105"/>
      <c r="FS327" s="105"/>
      <c r="FT327" s="105"/>
      <c r="FU327" s="105"/>
      <c r="FV327" s="105"/>
      <c r="FW327" s="105"/>
      <c r="FX327" s="105"/>
      <c r="FY327" s="105"/>
      <c r="FZ327" s="105"/>
      <c r="GA327" s="105"/>
      <c r="GB327" s="105"/>
      <c r="GC327" s="105"/>
      <c r="GD327" s="105"/>
      <c r="GE327" s="105"/>
      <c r="GF327" s="105"/>
      <c r="GG327" s="105"/>
      <c r="GH327" s="105"/>
      <c r="GI327" s="105"/>
      <c r="GJ327" s="105"/>
      <c r="GK327" s="105"/>
      <c r="GL327" s="105"/>
      <c r="GM327" s="105"/>
      <c r="GN327" s="105"/>
      <c r="GO327" s="105"/>
      <c r="GP327" s="105"/>
      <c r="GQ327" s="105"/>
      <c r="GR327" s="105"/>
      <c r="GS327" s="105"/>
      <c r="GT327" s="105"/>
      <c r="GU327" s="105"/>
      <c r="GV327" s="105"/>
      <c r="GW327" s="105"/>
      <c r="GX327" s="105"/>
      <c r="GY327" s="105"/>
      <c r="GZ327" s="105"/>
      <c r="HA327" s="105"/>
      <c r="HB327" s="105"/>
      <c r="HC327" s="105"/>
      <c r="HD327" s="105"/>
      <c r="HE327" s="105"/>
      <c r="HF327" s="105"/>
      <c r="HG327" s="105"/>
      <c r="HH327" s="105"/>
      <c r="HI327" s="105"/>
      <c r="HJ327" s="105"/>
      <c r="HK327" s="105"/>
      <c r="HL327" s="105"/>
      <c r="HM327" s="105"/>
      <c r="HN327" s="105"/>
      <c r="HO327" s="105"/>
      <c r="HP327" s="105"/>
      <c r="HQ327" s="105"/>
      <c r="HR327" s="105"/>
      <c r="HS327" s="105"/>
      <c r="HT327" s="105"/>
      <c r="HU327" s="105"/>
      <c r="HV327" s="105"/>
      <c r="HW327" s="105"/>
      <c r="HX327" s="105"/>
      <c r="HY327" s="105"/>
      <c r="HZ327" s="105"/>
      <c r="IA327" s="105"/>
      <c r="IB327" s="105"/>
      <c r="IC327" s="105"/>
      <c r="ID327" s="105"/>
      <c r="IE327" s="105"/>
      <c r="IF327" s="105"/>
      <c r="IG327" s="105"/>
      <c r="IH327" s="105"/>
      <c r="II327" s="105"/>
      <c r="IJ327" s="105"/>
      <c r="IK327" s="105"/>
      <c r="IL327" s="105"/>
      <c r="IM327" s="105"/>
      <c r="IN327" s="105"/>
      <c r="IO327" s="105"/>
      <c r="IP327" s="105"/>
      <c r="IQ327" s="105"/>
      <c r="IR327" s="105"/>
      <c r="IS327" s="105"/>
      <c r="IT327" s="105"/>
      <c r="IU327" s="105"/>
      <c r="IV327" s="105"/>
    </row>
    <row r="328" spans="1:256" ht="15.5" x14ac:dyDescent="0.25">
      <c r="A328" s="306"/>
      <c r="B328" s="307"/>
      <c r="C328" s="308"/>
      <c r="D328" s="309"/>
      <c r="E328" s="303"/>
      <c r="F328" s="110"/>
      <c r="G328" s="303"/>
      <c r="H328" s="310"/>
      <c r="I328" s="303"/>
      <c r="J328" s="311"/>
      <c r="K328" s="306"/>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5"/>
      <c r="AT328" s="105"/>
      <c r="AU328" s="105"/>
      <c r="AV328" s="105"/>
      <c r="AW328" s="105"/>
      <c r="AX328" s="105"/>
      <c r="AY328" s="105"/>
      <c r="AZ328" s="105"/>
      <c r="BA328" s="105"/>
      <c r="BB328" s="105"/>
      <c r="BC328" s="105"/>
      <c r="BD328" s="105"/>
      <c r="BE328" s="105"/>
      <c r="BF328" s="105"/>
      <c r="BG328" s="105"/>
      <c r="BH328" s="105"/>
      <c r="BI328" s="105"/>
      <c r="BJ328" s="105"/>
      <c r="BK328" s="105"/>
      <c r="BL328" s="105"/>
      <c r="BM328" s="105"/>
      <c r="BN328" s="105"/>
      <c r="BO328" s="105"/>
      <c r="BP328" s="105"/>
      <c r="BQ328" s="105"/>
      <c r="BR328" s="105"/>
      <c r="BS328" s="105"/>
      <c r="BT328" s="105"/>
      <c r="BU328" s="105"/>
      <c r="BV328" s="105"/>
      <c r="BW328" s="105"/>
      <c r="BX328" s="105"/>
      <c r="BY328" s="105"/>
      <c r="BZ328" s="105"/>
      <c r="CA328" s="105"/>
      <c r="CB328" s="105"/>
      <c r="CC328" s="105"/>
      <c r="CD328" s="105"/>
      <c r="CE328" s="105"/>
      <c r="CF328" s="105"/>
      <c r="CG328" s="105"/>
      <c r="CH328" s="105"/>
      <c r="CI328" s="105"/>
      <c r="CJ328" s="105"/>
      <c r="CK328" s="105"/>
      <c r="CL328" s="105"/>
      <c r="CM328" s="105"/>
      <c r="CN328" s="105"/>
      <c r="CO328" s="105"/>
      <c r="CP328" s="105"/>
      <c r="CQ328" s="105"/>
      <c r="CR328" s="105"/>
      <c r="CS328" s="105"/>
      <c r="CT328" s="105"/>
      <c r="CU328" s="105"/>
      <c r="CV328" s="105"/>
      <c r="CW328" s="105"/>
      <c r="CX328" s="105"/>
      <c r="CY328" s="105"/>
      <c r="CZ328" s="105"/>
      <c r="DA328" s="105"/>
      <c r="DB328" s="105"/>
      <c r="DC328" s="105"/>
      <c r="DD328" s="105"/>
      <c r="DE328" s="105"/>
      <c r="DF328" s="105"/>
      <c r="DG328" s="105"/>
      <c r="DH328" s="105"/>
      <c r="DI328" s="105"/>
      <c r="DJ328" s="105"/>
      <c r="DK328" s="105"/>
      <c r="DL328" s="105"/>
      <c r="DM328" s="105"/>
      <c r="DN328" s="105"/>
      <c r="DO328" s="105"/>
      <c r="DP328" s="105"/>
      <c r="DQ328" s="105"/>
      <c r="DR328" s="105"/>
      <c r="DS328" s="105"/>
      <c r="DT328" s="105"/>
      <c r="DU328" s="105"/>
      <c r="DV328" s="105"/>
      <c r="DW328" s="105"/>
      <c r="DX328" s="105"/>
      <c r="DY328" s="105"/>
      <c r="DZ328" s="105"/>
      <c r="EA328" s="105"/>
      <c r="EB328" s="105"/>
      <c r="EC328" s="105"/>
      <c r="ED328" s="105"/>
      <c r="EE328" s="105"/>
      <c r="EF328" s="105"/>
      <c r="EG328" s="105"/>
      <c r="EH328" s="105"/>
      <c r="EI328" s="105"/>
      <c r="EJ328" s="105"/>
      <c r="EK328" s="105"/>
      <c r="EL328" s="105"/>
      <c r="EM328" s="105"/>
      <c r="EN328" s="105"/>
      <c r="EO328" s="105"/>
      <c r="EP328" s="105"/>
      <c r="EQ328" s="105"/>
      <c r="ER328" s="105"/>
      <c r="ES328" s="105"/>
      <c r="ET328" s="105"/>
      <c r="EU328" s="105"/>
      <c r="EV328" s="105"/>
      <c r="EW328" s="105"/>
      <c r="EX328" s="105"/>
      <c r="EY328" s="105"/>
      <c r="EZ328" s="105"/>
      <c r="FA328" s="105"/>
      <c r="FB328" s="105"/>
      <c r="FC328" s="105"/>
      <c r="FD328" s="105"/>
      <c r="FE328" s="105"/>
      <c r="FF328" s="105"/>
      <c r="FG328" s="105"/>
      <c r="FH328" s="105"/>
      <c r="FI328" s="105"/>
      <c r="FJ328" s="105"/>
      <c r="FK328" s="105"/>
      <c r="FL328" s="105"/>
      <c r="FM328" s="105"/>
      <c r="FN328" s="105"/>
      <c r="FO328" s="105"/>
      <c r="FP328" s="105"/>
      <c r="FQ328" s="105"/>
      <c r="FR328" s="105"/>
      <c r="FS328" s="105"/>
      <c r="FT328" s="105"/>
      <c r="FU328" s="105"/>
      <c r="FV328" s="105"/>
      <c r="FW328" s="105"/>
      <c r="FX328" s="105"/>
      <c r="FY328" s="105"/>
      <c r="FZ328" s="105"/>
      <c r="GA328" s="105"/>
      <c r="GB328" s="105"/>
      <c r="GC328" s="105"/>
      <c r="GD328" s="105"/>
      <c r="GE328" s="105"/>
      <c r="GF328" s="105"/>
      <c r="GG328" s="105"/>
      <c r="GH328" s="105"/>
      <c r="GI328" s="105"/>
      <c r="GJ328" s="105"/>
      <c r="GK328" s="105"/>
      <c r="GL328" s="105"/>
      <c r="GM328" s="105"/>
      <c r="GN328" s="105"/>
      <c r="GO328" s="105"/>
      <c r="GP328" s="105"/>
      <c r="GQ328" s="105"/>
      <c r="GR328" s="105"/>
      <c r="GS328" s="105"/>
      <c r="GT328" s="105"/>
      <c r="GU328" s="105"/>
      <c r="GV328" s="105"/>
      <c r="GW328" s="105"/>
      <c r="GX328" s="105"/>
      <c r="GY328" s="105"/>
      <c r="GZ328" s="105"/>
      <c r="HA328" s="105"/>
      <c r="HB328" s="105"/>
      <c r="HC328" s="105"/>
      <c r="HD328" s="105"/>
      <c r="HE328" s="105"/>
      <c r="HF328" s="105"/>
      <c r="HG328" s="105"/>
      <c r="HH328" s="105"/>
      <c r="HI328" s="105"/>
      <c r="HJ328" s="105"/>
      <c r="HK328" s="105"/>
      <c r="HL328" s="105"/>
      <c r="HM328" s="105"/>
      <c r="HN328" s="105"/>
      <c r="HO328" s="105"/>
      <c r="HP328" s="105"/>
      <c r="HQ328" s="105"/>
      <c r="HR328" s="105"/>
      <c r="HS328" s="105"/>
      <c r="HT328" s="105"/>
      <c r="HU328" s="105"/>
      <c r="HV328" s="105"/>
      <c r="HW328" s="105"/>
      <c r="HX328" s="105"/>
      <c r="HY328" s="105"/>
      <c r="HZ328" s="105"/>
      <c r="IA328" s="105"/>
      <c r="IB328" s="105"/>
      <c r="IC328" s="105"/>
      <c r="ID328" s="105"/>
      <c r="IE328" s="105"/>
      <c r="IF328" s="105"/>
      <c r="IG328" s="105"/>
      <c r="IH328" s="105"/>
      <c r="II328" s="105"/>
      <c r="IJ328" s="105"/>
      <c r="IK328" s="105"/>
      <c r="IL328" s="105"/>
      <c r="IM328" s="105"/>
      <c r="IN328" s="105"/>
      <c r="IO328" s="105"/>
      <c r="IP328" s="105"/>
      <c r="IQ328" s="105"/>
      <c r="IR328" s="105"/>
      <c r="IS328" s="105"/>
      <c r="IT328" s="105"/>
      <c r="IU328" s="105"/>
      <c r="IV328" s="105"/>
    </row>
    <row r="329" spans="1:256" ht="15.5" x14ac:dyDescent="0.25">
      <c r="A329" s="306"/>
      <c r="B329" s="307"/>
      <c r="C329" s="308"/>
      <c r="D329" s="309"/>
      <c r="E329" s="303"/>
      <c r="F329" s="110"/>
      <c r="G329" s="303"/>
      <c r="H329" s="310"/>
      <c r="I329" s="303"/>
      <c r="J329" s="311"/>
      <c r="K329" s="306"/>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105"/>
      <c r="BI329" s="105"/>
      <c r="BJ329" s="105"/>
      <c r="BK329" s="105"/>
      <c r="BL329" s="105"/>
      <c r="BM329" s="105"/>
      <c r="BN329" s="105"/>
      <c r="BO329" s="105"/>
      <c r="BP329" s="105"/>
      <c r="BQ329" s="105"/>
      <c r="BR329" s="105"/>
      <c r="BS329" s="105"/>
      <c r="BT329" s="105"/>
      <c r="BU329" s="105"/>
      <c r="BV329" s="105"/>
      <c r="BW329" s="105"/>
      <c r="BX329" s="105"/>
      <c r="BY329" s="105"/>
      <c r="BZ329" s="105"/>
      <c r="CA329" s="105"/>
      <c r="CB329" s="105"/>
      <c r="CC329" s="105"/>
      <c r="CD329" s="105"/>
      <c r="CE329" s="105"/>
      <c r="CF329" s="105"/>
      <c r="CG329" s="105"/>
      <c r="CH329" s="105"/>
      <c r="CI329" s="105"/>
      <c r="CJ329" s="105"/>
      <c r="CK329" s="105"/>
      <c r="CL329" s="105"/>
      <c r="CM329" s="105"/>
      <c r="CN329" s="105"/>
      <c r="CO329" s="105"/>
      <c r="CP329" s="105"/>
      <c r="CQ329" s="105"/>
      <c r="CR329" s="105"/>
      <c r="CS329" s="105"/>
      <c r="CT329" s="105"/>
      <c r="CU329" s="105"/>
      <c r="CV329" s="105"/>
      <c r="CW329" s="105"/>
      <c r="CX329" s="105"/>
      <c r="CY329" s="105"/>
      <c r="CZ329" s="105"/>
      <c r="DA329" s="105"/>
      <c r="DB329" s="105"/>
      <c r="DC329" s="105"/>
      <c r="DD329" s="105"/>
      <c r="DE329" s="105"/>
      <c r="DF329" s="105"/>
      <c r="DG329" s="105"/>
      <c r="DH329" s="105"/>
      <c r="DI329" s="105"/>
      <c r="DJ329" s="105"/>
      <c r="DK329" s="105"/>
      <c r="DL329" s="105"/>
      <c r="DM329" s="105"/>
      <c r="DN329" s="105"/>
      <c r="DO329" s="105"/>
      <c r="DP329" s="105"/>
      <c r="DQ329" s="105"/>
      <c r="DR329" s="105"/>
      <c r="DS329" s="105"/>
      <c r="DT329" s="105"/>
      <c r="DU329" s="105"/>
      <c r="DV329" s="105"/>
      <c r="DW329" s="105"/>
      <c r="DX329" s="105"/>
      <c r="DY329" s="105"/>
      <c r="DZ329" s="105"/>
      <c r="EA329" s="105"/>
      <c r="EB329" s="105"/>
      <c r="EC329" s="105"/>
      <c r="ED329" s="105"/>
      <c r="EE329" s="105"/>
      <c r="EF329" s="105"/>
      <c r="EG329" s="105"/>
      <c r="EH329" s="105"/>
      <c r="EI329" s="105"/>
      <c r="EJ329" s="105"/>
      <c r="EK329" s="105"/>
      <c r="EL329" s="105"/>
      <c r="EM329" s="105"/>
      <c r="EN329" s="105"/>
      <c r="EO329" s="105"/>
      <c r="EP329" s="105"/>
      <c r="EQ329" s="105"/>
      <c r="ER329" s="105"/>
      <c r="ES329" s="105"/>
      <c r="ET329" s="105"/>
      <c r="EU329" s="105"/>
      <c r="EV329" s="105"/>
      <c r="EW329" s="105"/>
      <c r="EX329" s="105"/>
      <c r="EY329" s="105"/>
      <c r="EZ329" s="105"/>
      <c r="FA329" s="105"/>
      <c r="FB329" s="105"/>
      <c r="FC329" s="105"/>
      <c r="FD329" s="105"/>
      <c r="FE329" s="105"/>
      <c r="FF329" s="105"/>
      <c r="FG329" s="105"/>
      <c r="FH329" s="105"/>
      <c r="FI329" s="105"/>
      <c r="FJ329" s="105"/>
      <c r="FK329" s="105"/>
      <c r="FL329" s="105"/>
      <c r="FM329" s="105"/>
      <c r="FN329" s="105"/>
      <c r="FO329" s="105"/>
      <c r="FP329" s="105"/>
      <c r="FQ329" s="105"/>
      <c r="FR329" s="105"/>
      <c r="FS329" s="105"/>
      <c r="FT329" s="105"/>
      <c r="FU329" s="105"/>
      <c r="FV329" s="105"/>
      <c r="FW329" s="105"/>
      <c r="FX329" s="105"/>
      <c r="FY329" s="105"/>
      <c r="FZ329" s="105"/>
      <c r="GA329" s="105"/>
      <c r="GB329" s="105"/>
      <c r="GC329" s="105"/>
      <c r="GD329" s="105"/>
      <c r="GE329" s="105"/>
      <c r="GF329" s="105"/>
      <c r="GG329" s="105"/>
      <c r="GH329" s="105"/>
      <c r="GI329" s="105"/>
      <c r="GJ329" s="105"/>
      <c r="GK329" s="105"/>
      <c r="GL329" s="105"/>
      <c r="GM329" s="105"/>
      <c r="GN329" s="105"/>
      <c r="GO329" s="105"/>
      <c r="GP329" s="105"/>
      <c r="GQ329" s="105"/>
      <c r="GR329" s="105"/>
      <c r="GS329" s="105"/>
      <c r="GT329" s="105"/>
      <c r="GU329" s="105"/>
      <c r="GV329" s="105"/>
      <c r="GW329" s="105"/>
      <c r="GX329" s="105"/>
      <c r="GY329" s="105"/>
      <c r="GZ329" s="105"/>
      <c r="HA329" s="105"/>
      <c r="HB329" s="105"/>
      <c r="HC329" s="105"/>
      <c r="HD329" s="105"/>
      <c r="HE329" s="105"/>
      <c r="HF329" s="105"/>
      <c r="HG329" s="105"/>
      <c r="HH329" s="105"/>
      <c r="HI329" s="105"/>
      <c r="HJ329" s="105"/>
      <c r="HK329" s="105"/>
      <c r="HL329" s="105"/>
      <c r="HM329" s="105"/>
      <c r="HN329" s="105"/>
      <c r="HO329" s="105"/>
      <c r="HP329" s="105"/>
      <c r="HQ329" s="105"/>
      <c r="HR329" s="105"/>
      <c r="HS329" s="105"/>
      <c r="HT329" s="105"/>
      <c r="HU329" s="105"/>
      <c r="HV329" s="105"/>
      <c r="HW329" s="105"/>
      <c r="HX329" s="105"/>
      <c r="HY329" s="105"/>
      <c r="HZ329" s="105"/>
      <c r="IA329" s="105"/>
      <c r="IB329" s="105"/>
      <c r="IC329" s="105"/>
      <c r="ID329" s="105"/>
      <c r="IE329" s="105"/>
      <c r="IF329" s="105"/>
      <c r="IG329" s="105"/>
      <c r="IH329" s="105"/>
      <c r="II329" s="105"/>
      <c r="IJ329" s="105"/>
      <c r="IK329" s="105"/>
      <c r="IL329" s="105"/>
      <c r="IM329" s="105"/>
      <c r="IN329" s="105"/>
      <c r="IO329" s="105"/>
      <c r="IP329" s="105"/>
      <c r="IQ329" s="105"/>
      <c r="IR329" s="105"/>
      <c r="IS329" s="105"/>
      <c r="IT329" s="105"/>
      <c r="IU329" s="105"/>
      <c r="IV329" s="105"/>
    </row>
    <row r="330" spans="1:256" ht="15.5" x14ac:dyDescent="0.25">
      <c r="A330" s="306"/>
      <c r="B330" s="307"/>
      <c r="C330" s="308"/>
      <c r="D330" s="309"/>
      <c r="E330" s="303"/>
      <c r="F330" s="110"/>
      <c r="G330" s="303"/>
      <c r="H330" s="310"/>
      <c r="I330" s="303"/>
      <c r="J330" s="311"/>
      <c r="K330" s="306"/>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5"/>
      <c r="AL330" s="105"/>
      <c r="AM330" s="105"/>
      <c r="AN330" s="105"/>
      <c r="AO330" s="105"/>
      <c r="AP330" s="105"/>
      <c r="AQ330" s="105"/>
      <c r="AR330" s="105"/>
      <c r="AS330" s="105"/>
      <c r="AT330" s="105"/>
      <c r="AU330" s="105"/>
      <c r="AV330" s="105"/>
      <c r="AW330" s="105"/>
      <c r="AX330" s="105"/>
      <c r="AY330" s="105"/>
      <c r="AZ330" s="105"/>
      <c r="BA330" s="105"/>
      <c r="BB330" s="105"/>
      <c r="BC330" s="105"/>
      <c r="BD330" s="105"/>
      <c r="BE330" s="105"/>
      <c r="BF330" s="105"/>
      <c r="BG330" s="105"/>
      <c r="BH330" s="105"/>
      <c r="BI330" s="105"/>
      <c r="BJ330" s="105"/>
      <c r="BK330" s="105"/>
      <c r="BL330" s="105"/>
      <c r="BM330" s="105"/>
      <c r="BN330" s="105"/>
      <c r="BO330" s="105"/>
      <c r="BP330" s="105"/>
      <c r="BQ330" s="105"/>
      <c r="BR330" s="105"/>
      <c r="BS330" s="105"/>
      <c r="BT330" s="105"/>
      <c r="BU330" s="105"/>
      <c r="BV330" s="105"/>
      <c r="BW330" s="105"/>
      <c r="BX330" s="105"/>
      <c r="BY330" s="105"/>
      <c r="BZ330" s="105"/>
      <c r="CA330" s="105"/>
      <c r="CB330" s="105"/>
      <c r="CC330" s="105"/>
      <c r="CD330" s="105"/>
      <c r="CE330" s="105"/>
      <c r="CF330" s="105"/>
      <c r="CG330" s="105"/>
      <c r="CH330" s="105"/>
      <c r="CI330" s="105"/>
      <c r="CJ330" s="105"/>
      <c r="CK330" s="105"/>
      <c r="CL330" s="105"/>
      <c r="CM330" s="105"/>
      <c r="CN330" s="105"/>
      <c r="CO330" s="105"/>
      <c r="CP330" s="105"/>
      <c r="CQ330" s="105"/>
      <c r="CR330" s="105"/>
      <c r="CS330" s="105"/>
      <c r="CT330" s="105"/>
      <c r="CU330" s="105"/>
      <c r="CV330" s="105"/>
      <c r="CW330" s="105"/>
      <c r="CX330" s="105"/>
      <c r="CY330" s="105"/>
      <c r="CZ330" s="105"/>
      <c r="DA330" s="105"/>
      <c r="DB330" s="105"/>
      <c r="DC330" s="105"/>
      <c r="DD330" s="105"/>
      <c r="DE330" s="105"/>
      <c r="DF330" s="105"/>
      <c r="DG330" s="105"/>
      <c r="DH330" s="105"/>
      <c r="DI330" s="105"/>
      <c r="DJ330" s="105"/>
      <c r="DK330" s="105"/>
      <c r="DL330" s="105"/>
      <c r="DM330" s="105"/>
      <c r="DN330" s="105"/>
      <c r="DO330" s="105"/>
      <c r="DP330" s="105"/>
      <c r="DQ330" s="105"/>
      <c r="DR330" s="105"/>
      <c r="DS330" s="105"/>
      <c r="DT330" s="105"/>
      <c r="DU330" s="105"/>
      <c r="DV330" s="105"/>
      <c r="DW330" s="105"/>
      <c r="DX330" s="105"/>
      <c r="DY330" s="105"/>
      <c r="DZ330" s="105"/>
      <c r="EA330" s="105"/>
      <c r="EB330" s="105"/>
      <c r="EC330" s="105"/>
      <c r="ED330" s="105"/>
      <c r="EE330" s="105"/>
      <c r="EF330" s="105"/>
      <c r="EG330" s="105"/>
      <c r="EH330" s="105"/>
      <c r="EI330" s="105"/>
      <c r="EJ330" s="105"/>
      <c r="EK330" s="105"/>
      <c r="EL330" s="105"/>
      <c r="EM330" s="105"/>
      <c r="EN330" s="105"/>
      <c r="EO330" s="105"/>
      <c r="EP330" s="105"/>
      <c r="EQ330" s="105"/>
      <c r="ER330" s="105"/>
      <c r="ES330" s="105"/>
      <c r="ET330" s="105"/>
      <c r="EU330" s="105"/>
      <c r="EV330" s="105"/>
      <c r="EW330" s="105"/>
      <c r="EX330" s="105"/>
      <c r="EY330" s="105"/>
      <c r="EZ330" s="105"/>
      <c r="FA330" s="105"/>
      <c r="FB330" s="105"/>
      <c r="FC330" s="105"/>
      <c r="FD330" s="105"/>
      <c r="FE330" s="105"/>
      <c r="FF330" s="105"/>
      <c r="FG330" s="105"/>
      <c r="FH330" s="105"/>
      <c r="FI330" s="105"/>
      <c r="FJ330" s="105"/>
      <c r="FK330" s="105"/>
      <c r="FL330" s="105"/>
      <c r="FM330" s="105"/>
      <c r="FN330" s="105"/>
      <c r="FO330" s="105"/>
      <c r="FP330" s="105"/>
      <c r="FQ330" s="105"/>
      <c r="FR330" s="105"/>
      <c r="FS330" s="105"/>
      <c r="FT330" s="105"/>
      <c r="FU330" s="105"/>
      <c r="FV330" s="105"/>
      <c r="FW330" s="105"/>
      <c r="FX330" s="105"/>
      <c r="FY330" s="105"/>
      <c r="FZ330" s="105"/>
      <c r="GA330" s="105"/>
      <c r="GB330" s="105"/>
      <c r="GC330" s="105"/>
      <c r="GD330" s="105"/>
      <c r="GE330" s="105"/>
      <c r="GF330" s="105"/>
      <c r="GG330" s="105"/>
      <c r="GH330" s="105"/>
      <c r="GI330" s="105"/>
      <c r="GJ330" s="105"/>
      <c r="GK330" s="105"/>
      <c r="GL330" s="105"/>
      <c r="GM330" s="105"/>
      <c r="GN330" s="105"/>
      <c r="GO330" s="105"/>
      <c r="GP330" s="105"/>
      <c r="GQ330" s="105"/>
      <c r="GR330" s="105"/>
      <c r="GS330" s="105"/>
      <c r="GT330" s="105"/>
      <c r="GU330" s="105"/>
      <c r="GV330" s="105"/>
      <c r="GW330" s="105"/>
      <c r="GX330" s="105"/>
      <c r="GY330" s="105"/>
      <c r="GZ330" s="105"/>
      <c r="HA330" s="105"/>
      <c r="HB330" s="105"/>
      <c r="HC330" s="105"/>
      <c r="HD330" s="105"/>
      <c r="HE330" s="105"/>
      <c r="HF330" s="105"/>
      <c r="HG330" s="105"/>
      <c r="HH330" s="105"/>
      <c r="HI330" s="105"/>
      <c r="HJ330" s="105"/>
      <c r="HK330" s="105"/>
      <c r="HL330" s="105"/>
      <c r="HM330" s="105"/>
      <c r="HN330" s="105"/>
      <c r="HO330" s="105"/>
      <c r="HP330" s="105"/>
      <c r="HQ330" s="105"/>
      <c r="HR330" s="105"/>
      <c r="HS330" s="105"/>
      <c r="HT330" s="105"/>
      <c r="HU330" s="105"/>
      <c r="HV330" s="105"/>
      <c r="HW330" s="105"/>
      <c r="HX330" s="105"/>
      <c r="HY330" s="105"/>
      <c r="HZ330" s="105"/>
      <c r="IA330" s="105"/>
      <c r="IB330" s="105"/>
      <c r="IC330" s="105"/>
      <c r="ID330" s="105"/>
      <c r="IE330" s="105"/>
      <c r="IF330" s="105"/>
      <c r="IG330" s="105"/>
      <c r="IH330" s="105"/>
      <c r="II330" s="105"/>
      <c r="IJ330" s="105"/>
      <c r="IK330" s="105"/>
      <c r="IL330" s="105"/>
      <c r="IM330" s="105"/>
      <c r="IN330" s="105"/>
      <c r="IO330" s="105"/>
      <c r="IP330" s="105"/>
      <c r="IQ330" s="105"/>
      <c r="IR330" s="105"/>
      <c r="IS330" s="105"/>
      <c r="IT330" s="105"/>
      <c r="IU330" s="105"/>
      <c r="IV330" s="105"/>
    </row>
    <row r="331" spans="1:256" ht="15.5" x14ac:dyDescent="0.25">
      <c r="A331" s="306"/>
      <c r="B331" s="307"/>
      <c r="C331" s="308"/>
      <c r="D331" s="309"/>
      <c r="E331" s="303"/>
      <c r="F331" s="110"/>
      <c r="G331" s="303"/>
      <c r="H331" s="310"/>
      <c r="I331" s="303"/>
      <c r="J331" s="311"/>
      <c r="K331" s="306"/>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5"/>
      <c r="AL331" s="105"/>
      <c r="AM331" s="105"/>
      <c r="AN331" s="105"/>
      <c r="AO331" s="105"/>
      <c r="AP331" s="105"/>
      <c r="AQ331" s="105"/>
      <c r="AR331" s="105"/>
      <c r="AS331" s="105"/>
      <c r="AT331" s="105"/>
      <c r="AU331" s="105"/>
      <c r="AV331" s="105"/>
      <c r="AW331" s="105"/>
      <c r="AX331" s="105"/>
      <c r="AY331" s="105"/>
      <c r="AZ331" s="105"/>
      <c r="BA331" s="105"/>
      <c r="BB331" s="105"/>
      <c r="BC331" s="105"/>
      <c r="BD331" s="105"/>
      <c r="BE331" s="105"/>
      <c r="BF331" s="105"/>
      <c r="BG331" s="105"/>
      <c r="BH331" s="105"/>
      <c r="BI331" s="105"/>
      <c r="BJ331" s="105"/>
      <c r="BK331" s="105"/>
      <c r="BL331" s="105"/>
      <c r="BM331" s="105"/>
      <c r="BN331" s="105"/>
      <c r="BO331" s="105"/>
      <c r="BP331" s="105"/>
      <c r="BQ331" s="105"/>
      <c r="BR331" s="105"/>
      <c r="BS331" s="105"/>
      <c r="BT331" s="105"/>
      <c r="BU331" s="105"/>
      <c r="BV331" s="105"/>
      <c r="BW331" s="105"/>
      <c r="BX331" s="105"/>
      <c r="BY331" s="105"/>
      <c r="BZ331" s="105"/>
      <c r="CA331" s="105"/>
      <c r="CB331" s="105"/>
      <c r="CC331" s="105"/>
      <c r="CD331" s="105"/>
      <c r="CE331" s="105"/>
      <c r="CF331" s="105"/>
      <c r="CG331" s="105"/>
      <c r="CH331" s="105"/>
      <c r="CI331" s="105"/>
      <c r="CJ331" s="105"/>
      <c r="CK331" s="105"/>
      <c r="CL331" s="105"/>
      <c r="CM331" s="105"/>
      <c r="CN331" s="105"/>
      <c r="CO331" s="105"/>
      <c r="CP331" s="105"/>
      <c r="CQ331" s="105"/>
      <c r="CR331" s="105"/>
      <c r="CS331" s="105"/>
      <c r="CT331" s="105"/>
      <c r="CU331" s="105"/>
      <c r="CV331" s="105"/>
      <c r="CW331" s="105"/>
      <c r="CX331" s="105"/>
      <c r="CY331" s="105"/>
      <c r="CZ331" s="105"/>
      <c r="DA331" s="105"/>
      <c r="DB331" s="105"/>
      <c r="DC331" s="105"/>
      <c r="DD331" s="105"/>
      <c r="DE331" s="105"/>
      <c r="DF331" s="105"/>
      <c r="DG331" s="105"/>
      <c r="DH331" s="105"/>
      <c r="DI331" s="105"/>
      <c r="DJ331" s="105"/>
      <c r="DK331" s="105"/>
      <c r="DL331" s="105"/>
      <c r="DM331" s="105"/>
      <c r="DN331" s="105"/>
      <c r="DO331" s="105"/>
      <c r="DP331" s="105"/>
      <c r="DQ331" s="105"/>
      <c r="DR331" s="105"/>
      <c r="DS331" s="105"/>
      <c r="DT331" s="105"/>
      <c r="DU331" s="105"/>
      <c r="DV331" s="105"/>
      <c r="DW331" s="105"/>
      <c r="DX331" s="105"/>
      <c r="DY331" s="105"/>
      <c r="DZ331" s="105"/>
      <c r="EA331" s="105"/>
      <c r="EB331" s="105"/>
      <c r="EC331" s="105"/>
      <c r="ED331" s="105"/>
      <c r="EE331" s="105"/>
      <c r="EF331" s="105"/>
      <c r="EG331" s="105"/>
      <c r="EH331" s="105"/>
      <c r="EI331" s="105"/>
      <c r="EJ331" s="105"/>
      <c r="EK331" s="105"/>
      <c r="EL331" s="105"/>
      <c r="EM331" s="105"/>
      <c r="EN331" s="105"/>
      <c r="EO331" s="105"/>
      <c r="EP331" s="105"/>
      <c r="EQ331" s="105"/>
      <c r="ER331" s="105"/>
      <c r="ES331" s="105"/>
      <c r="ET331" s="105"/>
      <c r="EU331" s="105"/>
      <c r="EV331" s="105"/>
      <c r="EW331" s="105"/>
      <c r="EX331" s="105"/>
      <c r="EY331" s="105"/>
      <c r="EZ331" s="105"/>
      <c r="FA331" s="105"/>
      <c r="FB331" s="105"/>
      <c r="FC331" s="105"/>
      <c r="FD331" s="105"/>
      <c r="FE331" s="105"/>
      <c r="FF331" s="105"/>
      <c r="FG331" s="105"/>
      <c r="FH331" s="105"/>
      <c r="FI331" s="105"/>
      <c r="FJ331" s="105"/>
      <c r="FK331" s="105"/>
      <c r="FL331" s="105"/>
      <c r="FM331" s="105"/>
      <c r="FN331" s="105"/>
      <c r="FO331" s="105"/>
      <c r="FP331" s="105"/>
      <c r="FQ331" s="105"/>
      <c r="FR331" s="105"/>
      <c r="FS331" s="105"/>
      <c r="FT331" s="105"/>
      <c r="FU331" s="105"/>
      <c r="FV331" s="105"/>
      <c r="FW331" s="105"/>
      <c r="FX331" s="105"/>
      <c r="FY331" s="105"/>
      <c r="FZ331" s="105"/>
      <c r="GA331" s="105"/>
      <c r="GB331" s="105"/>
      <c r="GC331" s="105"/>
      <c r="GD331" s="105"/>
      <c r="GE331" s="105"/>
      <c r="GF331" s="105"/>
      <c r="GG331" s="105"/>
      <c r="GH331" s="105"/>
      <c r="GI331" s="105"/>
      <c r="GJ331" s="105"/>
      <c r="GK331" s="105"/>
      <c r="GL331" s="105"/>
      <c r="GM331" s="105"/>
      <c r="GN331" s="105"/>
      <c r="GO331" s="105"/>
      <c r="GP331" s="105"/>
      <c r="GQ331" s="105"/>
      <c r="GR331" s="105"/>
      <c r="GS331" s="105"/>
      <c r="GT331" s="105"/>
      <c r="GU331" s="105"/>
      <c r="GV331" s="105"/>
      <c r="GW331" s="105"/>
      <c r="GX331" s="105"/>
      <c r="GY331" s="105"/>
      <c r="GZ331" s="105"/>
      <c r="HA331" s="105"/>
      <c r="HB331" s="105"/>
      <c r="HC331" s="105"/>
      <c r="HD331" s="105"/>
      <c r="HE331" s="105"/>
      <c r="HF331" s="105"/>
      <c r="HG331" s="105"/>
      <c r="HH331" s="105"/>
      <c r="HI331" s="105"/>
      <c r="HJ331" s="105"/>
      <c r="HK331" s="105"/>
      <c r="HL331" s="105"/>
      <c r="HM331" s="105"/>
      <c r="HN331" s="105"/>
      <c r="HO331" s="105"/>
      <c r="HP331" s="105"/>
      <c r="HQ331" s="105"/>
      <c r="HR331" s="105"/>
      <c r="HS331" s="105"/>
      <c r="HT331" s="105"/>
      <c r="HU331" s="105"/>
      <c r="HV331" s="105"/>
      <c r="HW331" s="105"/>
      <c r="HX331" s="105"/>
      <c r="HY331" s="105"/>
      <c r="HZ331" s="105"/>
      <c r="IA331" s="105"/>
      <c r="IB331" s="105"/>
      <c r="IC331" s="105"/>
      <c r="ID331" s="105"/>
      <c r="IE331" s="105"/>
      <c r="IF331" s="105"/>
      <c r="IG331" s="105"/>
      <c r="IH331" s="105"/>
      <c r="II331" s="105"/>
      <c r="IJ331" s="105"/>
      <c r="IK331" s="105"/>
      <c r="IL331" s="105"/>
      <c r="IM331" s="105"/>
      <c r="IN331" s="105"/>
      <c r="IO331" s="105"/>
      <c r="IP331" s="105"/>
      <c r="IQ331" s="105"/>
      <c r="IR331" s="105"/>
      <c r="IS331" s="105"/>
      <c r="IT331" s="105"/>
      <c r="IU331" s="105"/>
      <c r="IV331" s="105"/>
    </row>
    <row r="332" spans="1:256" ht="15.5" x14ac:dyDescent="0.25">
      <c r="A332" s="306"/>
      <c r="B332" s="307"/>
      <c r="C332" s="308"/>
      <c r="D332" s="309"/>
      <c r="E332" s="303"/>
      <c r="F332" s="110"/>
      <c r="G332" s="303"/>
      <c r="H332" s="310"/>
      <c r="I332" s="303"/>
      <c r="J332" s="311"/>
      <c r="K332" s="306"/>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105"/>
      <c r="BI332" s="105"/>
      <c r="BJ332" s="105"/>
      <c r="BK332" s="105"/>
      <c r="BL332" s="105"/>
      <c r="BM332" s="105"/>
      <c r="BN332" s="105"/>
      <c r="BO332" s="105"/>
      <c r="BP332" s="105"/>
      <c r="BQ332" s="105"/>
      <c r="BR332" s="105"/>
      <c r="BS332" s="105"/>
      <c r="BT332" s="105"/>
      <c r="BU332" s="105"/>
      <c r="BV332" s="105"/>
      <c r="BW332" s="105"/>
      <c r="BX332" s="105"/>
      <c r="BY332" s="105"/>
      <c r="BZ332" s="105"/>
      <c r="CA332" s="105"/>
      <c r="CB332" s="105"/>
      <c r="CC332" s="105"/>
      <c r="CD332" s="105"/>
      <c r="CE332" s="105"/>
      <c r="CF332" s="105"/>
      <c r="CG332" s="105"/>
      <c r="CH332" s="105"/>
      <c r="CI332" s="105"/>
      <c r="CJ332" s="105"/>
      <c r="CK332" s="105"/>
      <c r="CL332" s="105"/>
      <c r="CM332" s="105"/>
      <c r="CN332" s="105"/>
      <c r="CO332" s="105"/>
      <c r="CP332" s="105"/>
      <c r="CQ332" s="105"/>
      <c r="CR332" s="105"/>
      <c r="CS332" s="105"/>
      <c r="CT332" s="105"/>
      <c r="CU332" s="105"/>
      <c r="CV332" s="105"/>
      <c r="CW332" s="105"/>
      <c r="CX332" s="105"/>
      <c r="CY332" s="105"/>
      <c r="CZ332" s="105"/>
      <c r="DA332" s="105"/>
      <c r="DB332" s="105"/>
      <c r="DC332" s="105"/>
      <c r="DD332" s="105"/>
      <c r="DE332" s="105"/>
      <c r="DF332" s="105"/>
      <c r="DG332" s="105"/>
      <c r="DH332" s="105"/>
      <c r="DI332" s="105"/>
      <c r="DJ332" s="105"/>
      <c r="DK332" s="105"/>
      <c r="DL332" s="105"/>
      <c r="DM332" s="105"/>
      <c r="DN332" s="105"/>
      <c r="DO332" s="105"/>
      <c r="DP332" s="105"/>
      <c r="DQ332" s="105"/>
      <c r="DR332" s="105"/>
      <c r="DS332" s="105"/>
      <c r="DT332" s="105"/>
      <c r="DU332" s="105"/>
      <c r="DV332" s="105"/>
      <c r="DW332" s="105"/>
      <c r="DX332" s="105"/>
      <c r="DY332" s="105"/>
      <c r="DZ332" s="105"/>
      <c r="EA332" s="105"/>
      <c r="EB332" s="105"/>
      <c r="EC332" s="105"/>
      <c r="ED332" s="105"/>
      <c r="EE332" s="105"/>
      <c r="EF332" s="105"/>
      <c r="EG332" s="105"/>
      <c r="EH332" s="105"/>
      <c r="EI332" s="105"/>
      <c r="EJ332" s="105"/>
      <c r="EK332" s="105"/>
      <c r="EL332" s="105"/>
      <c r="EM332" s="105"/>
      <c r="EN332" s="105"/>
      <c r="EO332" s="105"/>
      <c r="EP332" s="105"/>
      <c r="EQ332" s="105"/>
      <c r="ER332" s="105"/>
      <c r="ES332" s="105"/>
      <c r="ET332" s="105"/>
      <c r="EU332" s="105"/>
      <c r="EV332" s="105"/>
      <c r="EW332" s="105"/>
      <c r="EX332" s="105"/>
      <c r="EY332" s="105"/>
      <c r="EZ332" s="105"/>
      <c r="FA332" s="105"/>
      <c r="FB332" s="105"/>
      <c r="FC332" s="105"/>
      <c r="FD332" s="105"/>
      <c r="FE332" s="105"/>
      <c r="FF332" s="105"/>
      <c r="FG332" s="105"/>
      <c r="FH332" s="105"/>
      <c r="FI332" s="105"/>
      <c r="FJ332" s="105"/>
      <c r="FK332" s="105"/>
      <c r="FL332" s="105"/>
      <c r="FM332" s="105"/>
      <c r="FN332" s="105"/>
      <c r="FO332" s="105"/>
      <c r="FP332" s="105"/>
      <c r="FQ332" s="105"/>
      <c r="FR332" s="105"/>
      <c r="FS332" s="105"/>
      <c r="FT332" s="105"/>
      <c r="FU332" s="105"/>
      <c r="FV332" s="105"/>
      <c r="FW332" s="105"/>
      <c r="FX332" s="105"/>
      <c r="FY332" s="105"/>
      <c r="FZ332" s="105"/>
      <c r="GA332" s="105"/>
      <c r="GB332" s="105"/>
      <c r="GC332" s="105"/>
      <c r="GD332" s="105"/>
      <c r="GE332" s="105"/>
      <c r="GF332" s="105"/>
      <c r="GG332" s="105"/>
      <c r="GH332" s="105"/>
      <c r="GI332" s="105"/>
      <c r="GJ332" s="105"/>
      <c r="GK332" s="105"/>
      <c r="GL332" s="105"/>
      <c r="GM332" s="105"/>
      <c r="GN332" s="105"/>
      <c r="GO332" s="105"/>
      <c r="GP332" s="105"/>
      <c r="GQ332" s="105"/>
      <c r="GR332" s="105"/>
      <c r="GS332" s="105"/>
      <c r="GT332" s="105"/>
      <c r="GU332" s="105"/>
      <c r="GV332" s="105"/>
      <c r="GW332" s="105"/>
      <c r="GX332" s="105"/>
      <c r="GY332" s="105"/>
      <c r="GZ332" s="105"/>
      <c r="HA332" s="105"/>
      <c r="HB332" s="105"/>
      <c r="HC332" s="105"/>
      <c r="HD332" s="105"/>
      <c r="HE332" s="105"/>
      <c r="HF332" s="105"/>
      <c r="HG332" s="105"/>
      <c r="HH332" s="105"/>
      <c r="HI332" s="105"/>
      <c r="HJ332" s="105"/>
      <c r="HK332" s="105"/>
      <c r="HL332" s="105"/>
      <c r="HM332" s="105"/>
      <c r="HN332" s="105"/>
      <c r="HO332" s="105"/>
      <c r="HP332" s="105"/>
      <c r="HQ332" s="105"/>
      <c r="HR332" s="105"/>
      <c r="HS332" s="105"/>
      <c r="HT332" s="105"/>
      <c r="HU332" s="105"/>
      <c r="HV332" s="105"/>
      <c r="HW332" s="105"/>
      <c r="HX332" s="105"/>
      <c r="HY332" s="105"/>
      <c r="HZ332" s="105"/>
      <c r="IA332" s="105"/>
      <c r="IB332" s="105"/>
      <c r="IC332" s="105"/>
      <c r="ID332" s="105"/>
      <c r="IE332" s="105"/>
      <c r="IF332" s="105"/>
      <c r="IG332" s="105"/>
      <c r="IH332" s="105"/>
      <c r="II332" s="105"/>
      <c r="IJ332" s="105"/>
      <c r="IK332" s="105"/>
      <c r="IL332" s="105"/>
      <c r="IM332" s="105"/>
      <c r="IN332" s="105"/>
      <c r="IO332" s="105"/>
      <c r="IP332" s="105"/>
      <c r="IQ332" s="105"/>
      <c r="IR332" s="105"/>
      <c r="IS332" s="105"/>
      <c r="IT332" s="105"/>
      <c r="IU332" s="105"/>
      <c r="IV332" s="105"/>
    </row>
    <row r="333" spans="1:256" ht="15.5" x14ac:dyDescent="0.25">
      <c r="A333" s="306"/>
      <c r="B333" s="307"/>
      <c r="C333" s="308"/>
      <c r="D333" s="309"/>
      <c r="E333" s="303"/>
      <c r="F333" s="110"/>
      <c r="G333" s="303"/>
      <c r="H333" s="310"/>
      <c r="I333" s="303"/>
      <c r="J333" s="311"/>
      <c r="K333" s="306"/>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c r="BI333" s="105"/>
      <c r="BJ333" s="105"/>
      <c r="BK333" s="105"/>
      <c r="BL333" s="105"/>
      <c r="BM333" s="105"/>
      <c r="BN333" s="105"/>
      <c r="BO333" s="105"/>
      <c r="BP333" s="105"/>
      <c r="BQ333" s="105"/>
      <c r="BR333" s="105"/>
      <c r="BS333" s="105"/>
      <c r="BT333" s="105"/>
      <c r="BU333" s="105"/>
      <c r="BV333" s="105"/>
      <c r="BW333" s="105"/>
      <c r="BX333" s="105"/>
      <c r="BY333" s="105"/>
      <c r="BZ333" s="105"/>
      <c r="CA333" s="105"/>
      <c r="CB333" s="105"/>
      <c r="CC333" s="105"/>
      <c r="CD333" s="105"/>
      <c r="CE333" s="105"/>
      <c r="CF333" s="105"/>
      <c r="CG333" s="105"/>
      <c r="CH333" s="105"/>
      <c r="CI333" s="105"/>
      <c r="CJ333" s="105"/>
      <c r="CK333" s="105"/>
      <c r="CL333" s="105"/>
      <c r="CM333" s="105"/>
      <c r="CN333" s="105"/>
      <c r="CO333" s="105"/>
      <c r="CP333" s="105"/>
      <c r="CQ333" s="105"/>
      <c r="CR333" s="105"/>
      <c r="CS333" s="105"/>
      <c r="CT333" s="105"/>
      <c r="CU333" s="105"/>
      <c r="CV333" s="105"/>
      <c r="CW333" s="105"/>
      <c r="CX333" s="105"/>
      <c r="CY333" s="105"/>
      <c r="CZ333" s="105"/>
      <c r="DA333" s="105"/>
      <c r="DB333" s="105"/>
      <c r="DC333" s="105"/>
      <c r="DD333" s="105"/>
      <c r="DE333" s="105"/>
      <c r="DF333" s="105"/>
      <c r="DG333" s="105"/>
      <c r="DH333" s="105"/>
      <c r="DI333" s="105"/>
      <c r="DJ333" s="105"/>
      <c r="DK333" s="105"/>
      <c r="DL333" s="105"/>
      <c r="DM333" s="105"/>
      <c r="DN333" s="105"/>
      <c r="DO333" s="105"/>
      <c r="DP333" s="105"/>
      <c r="DQ333" s="105"/>
      <c r="DR333" s="105"/>
      <c r="DS333" s="105"/>
      <c r="DT333" s="105"/>
      <c r="DU333" s="105"/>
      <c r="DV333" s="105"/>
      <c r="DW333" s="105"/>
      <c r="DX333" s="105"/>
      <c r="DY333" s="105"/>
      <c r="DZ333" s="105"/>
      <c r="EA333" s="105"/>
      <c r="EB333" s="105"/>
      <c r="EC333" s="105"/>
      <c r="ED333" s="105"/>
      <c r="EE333" s="105"/>
      <c r="EF333" s="105"/>
      <c r="EG333" s="105"/>
      <c r="EH333" s="105"/>
      <c r="EI333" s="105"/>
      <c r="EJ333" s="105"/>
      <c r="EK333" s="105"/>
      <c r="EL333" s="105"/>
      <c r="EM333" s="105"/>
      <c r="EN333" s="105"/>
      <c r="EO333" s="105"/>
      <c r="EP333" s="105"/>
      <c r="EQ333" s="105"/>
      <c r="ER333" s="105"/>
      <c r="ES333" s="105"/>
      <c r="ET333" s="105"/>
      <c r="EU333" s="105"/>
      <c r="EV333" s="105"/>
      <c r="EW333" s="105"/>
      <c r="EX333" s="105"/>
      <c r="EY333" s="105"/>
      <c r="EZ333" s="105"/>
      <c r="FA333" s="105"/>
      <c r="FB333" s="105"/>
      <c r="FC333" s="105"/>
      <c r="FD333" s="105"/>
      <c r="FE333" s="105"/>
      <c r="FF333" s="105"/>
      <c r="FG333" s="105"/>
      <c r="FH333" s="105"/>
      <c r="FI333" s="105"/>
      <c r="FJ333" s="105"/>
      <c r="FK333" s="105"/>
      <c r="FL333" s="105"/>
      <c r="FM333" s="105"/>
      <c r="FN333" s="105"/>
      <c r="FO333" s="105"/>
      <c r="FP333" s="105"/>
      <c r="FQ333" s="105"/>
      <c r="FR333" s="105"/>
      <c r="FS333" s="105"/>
      <c r="FT333" s="105"/>
      <c r="FU333" s="105"/>
      <c r="FV333" s="105"/>
      <c r="FW333" s="105"/>
      <c r="FX333" s="105"/>
      <c r="FY333" s="105"/>
      <c r="FZ333" s="105"/>
      <c r="GA333" s="105"/>
      <c r="GB333" s="105"/>
      <c r="GC333" s="105"/>
      <c r="GD333" s="105"/>
      <c r="GE333" s="105"/>
      <c r="GF333" s="105"/>
      <c r="GG333" s="105"/>
      <c r="GH333" s="105"/>
      <c r="GI333" s="105"/>
      <c r="GJ333" s="105"/>
      <c r="GK333" s="105"/>
      <c r="GL333" s="105"/>
      <c r="GM333" s="105"/>
      <c r="GN333" s="105"/>
      <c r="GO333" s="105"/>
      <c r="GP333" s="105"/>
      <c r="GQ333" s="105"/>
      <c r="GR333" s="105"/>
      <c r="GS333" s="105"/>
      <c r="GT333" s="105"/>
      <c r="GU333" s="105"/>
      <c r="GV333" s="105"/>
      <c r="GW333" s="105"/>
      <c r="GX333" s="105"/>
      <c r="GY333" s="105"/>
      <c r="GZ333" s="105"/>
      <c r="HA333" s="105"/>
      <c r="HB333" s="105"/>
      <c r="HC333" s="105"/>
      <c r="HD333" s="105"/>
      <c r="HE333" s="105"/>
      <c r="HF333" s="105"/>
      <c r="HG333" s="105"/>
      <c r="HH333" s="105"/>
      <c r="HI333" s="105"/>
      <c r="HJ333" s="105"/>
      <c r="HK333" s="105"/>
      <c r="HL333" s="105"/>
      <c r="HM333" s="105"/>
      <c r="HN333" s="105"/>
      <c r="HO333" s="105"/>
      <c r="HP333" s="105"/>
      <c r="HQ333" s="105"/>
      <c r="HR333" s="105"/>
      <c r="HS333" s="105"/>
      <c r="HT333" s="105"/>
      <c r="HU333" s="105"/>
      <c r="HV333" s="105"/>
      <c r="HW333" s="105"/>
      <c r="HX333" s="105"/>
      <c r="HY333" s="105"/>
      <c r="HZ333" s="105"/>
      <c r="IA333" s="105"/>
      <c r="IB333" s="105"/>
      <c r="IC333" s="105"/>
      <c r="ID333" s="105"/>
      <c r="IE333" s="105"/>
      <c r="IF333" s="105"/>
      <c r="IG333" s="105"/>
      <c r="IH333" s="105"/>
      <c r="II333" s="105"/>
      <c r="IJ333" s="105"/>
      <c r="IK333" s="105"/>
      <c r="IL333" s="105"/>
      <c r="IM333" s="105"/>
      <c r="IN333" s="105"/>
      <c r="IO333" s="105"/>
      <c r="IP333" s="105"/>
      <c r="IQ333" s="105"/>
      <c r="IR333" s="105"/>
      <c r="IS333" s="105"/>
      <c r="IT333" s="105"/>
      <c r="IU333" s="105"/>
      <c r="IV333" s="105"/>
    </row>
    <row r="334" spans="1:256" ht="15.5" x14ac:dyDescent="0.25">
      <c r="A334" s="306"/>
      <c r="B334" s="307"/>
      <c r="C334" s="308"/>
      <c r="D334" s="309"/>
      <c r="E334" s="303"/>
      <c r="F334" s="110"/>
      <c r="G334" s="303"/>
      <c r="H334" s="310"/>
      <c r="I334" s="303"/>
      <c r="J334" s="311"/>
      <c r="K334" s="306"/>
      <c r="L334" s="105"/>
      <c r="M334" s="105"/>
      <c r="N334" s="105"/>
      <c r="O334" s="105"/>
      <c r="P334" s="105"/>
      <c r="Q334" s="105"/>
      <c r="R334" s="105"/>
      <c r="S334" s="105"/>
      <c r="T334" s="105"/>
      <c r="U334" s="105"/>
      <c r="V334" s="105"/>
      <c r="W334" s="105"/>
      <c r="X334" s="105"/>
      <c r="Y334" s="105"/>
      <c r="Z334" s="105"/>
      <c r="AA334" s="105"/>
      <c r="AB334" s="105"/>
      <c r="AC334" s="105"/>
      <c r="AD334" s="105"/>
      <c r="AE334" s="105"/>
      <c r="AF334" s="105"/>
      <c r="AG334" s="105"/>
      <c r="AH334" s="105"/>
      <c r="AI334" s="105"/>
      <c r="AJ334" s="105"/>
      <c r="AK334" s="105"/>
      <c r="AL334" s="105"/>
      <c r="AM334" s="105"/>
      <c r="AN334" s="105"/>
      <c r="AO334" s="105"/>
      <c r="AP334" s="105"/>
      <c r="AQ334" s="105"/>
      <c r="AR334" s="105"/>
      <c r="AS334" s="105"/>
      <c r="AT334" s="105"/>
      <c r="AU334" s="105"/>
      <c r="AV334" s="105"/>
      <c r="AW334" s="105"/>
      <c r="AX334" s="105"/>
      <c r="AY334" s="105"/>
      <c r="AZ334" s="105"/>
      <c r="BA334" s="105"/>
      <c r="BB334" s="105"/>
      <c r="BC334" s="105"/>
      <c r="BD334" s="105"/>
      <c r="BE334" s="105"/>
      <c r="BF334" s="105"/>
      <c r="BG334" s="105"/>
      <c r="BH334" s="105"/>
      <c r="BI334" s="105"/>
      <c r="BJ334" s="105"/>
      <c r="BK334" s="105"/>
      <c r="BL334" s="105"/>
      <c r="BM334" s="105"/>
      <c r="BN334" s="105"/>
      <c r="BO334" s="105"/>
      <c r="BP334" s="105"/>
      <c r="BQ334" s="105"/>
      <c r="BR334" s="105"/>
      <c r="BS334" s="105"/>
      <c r="BT334" s="105"/>
      <c r="BU334" s="105"/>
      <c r="BV334" s="105"/>
      <c r="BW334" s="105"/>
      <c r="BX334" s="105"/>
      <c r="BY334" s="105"/>
      <c r="BZ334" s="105"/>
      <c r="CA334" s="105"/>
      <c r="CB334" s="105"/>
      <c r="CC334" s="105"/>
      <c r="CD334" s="105"/>
      <c r="CE334" s="105"/>
      <c r="CF334" s="105"/>
      <c r="CG334" s="105"/>
      <c r="CH334" s="105"/>
      <c r="CI334" s="105"/>
      <c r="CJ334" s="105"/>
      <c r="CK334" s="105"/>
      <c r="CL334" s="105"/>
      <c r="CM334" s="105"/>
      <c r="CN334" s="105"/>
      <c r="CO334" s="105"/>
      <c r="CP334" s="105"/>
      <c r="CQ334" s="105"/>
      <c r="CR334" s="105"/>
      <c r="CS334" s="105"/>
      <c r="CT334" s="105"/>
      <c r="CU334" s="105"/>
      <c r="CV334" s="105"/>
      <c r="CW334" s="105"/>
      <c r="CX334" s="105"/>
      <c r="CY334" s="105"/>
      <c r="CZ334" s="105"/>
      <c r="DA334" s="105"/>
      <c r="DB334" s="105"/>
      <c r="DC334" s="105"/>
      <c r="DD334" s="105"/>
      <c r="DE334" s="105"/>
      <c r="DF334" s="105"/>
      <c r="DG334" s="105"/>
      <c r="DH334" s="105"/>
      <c r="DI334" s="105"/>
      <c r="DJ334" s="105"/>
      <c r="DK334" s="105"/>
      <c r="DL334" s="105"/>
      <c r="DM334" s="105"/>
      <c r="DN334" s="105"/>
      <c r="DO334" s="105"/>
      <c r="DP334" s="105"/>
      <c r="DQ334" s="105"/>
      <c r="DR334" s="105"/>
      <c r="DS334" s="105"/>
      <c r="DT334" s="105"/>
      <c r="DU334" s="105"/>
      <c r="DV334" s="105"/>
      <c r="DW334" s="105"/>
      <c r="DX334" s="105"/>
      <c r="DY334" s="105"/>
      <c r="DZ334" s="105"/>
      <c r="EA334" s="105"/>
      <c r="EB334" s="105"/>
      <c r="EC334" s="105"/>
      <c r="ED334" s="105"/>
      <c r="EE334" s="105"/>
      <c r="EF334" s="105"/>
      <c r="EG334" s="105"/>
      <c r="EH334" s="105"/>
      <c r="EI334" s="105"/>
      <c r="EJ334" s="105"/>
      <c r="EK334" s="105"/>
      <c r="EL334" s="105"/>
      <c r="EM334" s="105"/>
      <c r="EN334" s="105"/>
      <c r="EO334" s="105"/>
      <c r="EP334" s="105"/>
      <c r="EQ334" s="105"/>
      <c r="ER334" s="105"/>
      <c r="ES334" s="105"/>
      <c r="ET334" s="105"/>
      <c r="EU334" s="105"/>
      <c r="EV334" s="105"/>
      <c r="EW334" s="105"/>
      <c r="EX334" s="105"/>
      <c r="EY334" s="105"/>
      <c r="EZ334" s="105"/>
      <c r="FA334" s="105"/>
      <c r="FB334" s="105"/>
      <c r="FC334" s="105"/>
      <c r="FD334" s="105"/>
      <c r="FE334" s="105"/>
      <c r="FF334" s="105"/>
      <c r="FG334" s="105"/>
      <c r="FH334" s="105"/>
      <c r="FI334" s="105"/>
      <c r="FJ334" s="105"/>
      <c r="FK334" s="105"/>
      <c r="FL334" s="105"/>
      <c r="FM334" s="105"/>
      <c r="FN334" s="105"/>
      <c r="FO334" s="105"/>
      <c r="FP334" s="105"/>
      <c r="FQ334" s="105"/>
      <c r="FR334" s="105"/>
      <c r="FS334" s="105"/>
      <c r="FT334" s="105"/>
      <c r="FU334" s="105"/>
      <c r="FV334" s="105"/>
      <c r="FW334" s="105"/>
      <c r="FX334" s="105"/>
      <c r="FY334" s="105"/>
      <c r="FZ334" s="105"/>
      <c r="GA334" s="105"/>
      <c r="GB334" s="105"/>
      <c r="GC334" s="105"/>
      <c r="GD334" s="105"/>
      <c r="GE334" s="105"/>
      <c r="GF334" s="105"/>
      <c r="GG334" s="105"/>
      <c r="GH334" s="105"/>
      <c r="GI334" s="105"/>
      <c r="GJ334" s="105"/>
      <c r="GK334" s="105"/>
      <c r="GL334" s="105"/>
      <c r="GM334" s="105"/>
      <c r="GN334" s="105"/>
      <c r="GO334" s="105"/>
      <c r="GP334" s="105"/>
      <c r="GQ334" s="105"/>
      <c r="GR334" s="105"/>
      <c r="GS334" s="105"/>
      <c r="GT334" s="105"/>
      <c r="GU334" s="105"/>
      <c r="GV334" s="105"/>
      <c r="GW334" s="105"/>
      <c r="GX334" s="105"/>
      <c r="GY334" s="105"/>
      <c r="GZ334" s="105"/>
      <c r="HA334" s="105"/>
      <c r="HB334" s="105"/>
      <c r="HC334" s="105"/>
      <c r="HD334" s="105"/>
      <c r="HE334" s="105"/>
      <c r="HF334" s="105"/>
      <c r="HG334" s="105"/>
      <c r="HH334" s="105"/>
      <c r="HI334" s="105"/>
      <c r="HJ334" s="105"/>
      <c r="HK334" s="105"/>
      <c r="HL334" s="105"/>
      <c r="HM334" s="105"/>
      <c r="HN334" s="105"/>
      <c r="HO334" s="105"/>
      <c r="HP334" s="105"/>
      <c r="HQ334" s="105"/>
      <c r="HR334" s="105"/>
      <c r="HS334" s="105"/>
      <c r="HT334" s="105"/>
      <c r="HU334" s="105"/>
      <c r="HV334" s="105"/>
      <c r="HW334" s="105"/>
      <c r="HX334" s="105"/>
      <c r="HY334" s="105"/>
      <c r="HZ334" s="105"/>
      <c r="IA334" s="105"/>
      <c r="IB334" s="105"/>
      <c r="IC334" s="105"/>
      <c r="ID334" s="105"/>
      <c r="IE334" s="105"/>
      <c r="IF334" s="105"/>
      <c r="IG334" s="105"/>
      <c r="IH334" s="105"/>
      <c r="II334" s="105"/>
      <c r="IJ334" s="105"/>
      <c r="IK334" s="105"/>
      <c r="IL334" s="105"/>
      <c r="IM334" s="105"/>
      <c r="IN334" s="105"/>
      <c r="IO334" s="105"/>
      <c r="IP334" s="105"/>
      <c r="IQ334" s="105"/>
      <c r="IR334" s="105"/>
      <c r="IS334" s="105"/>
      <c r="IT334" s="105"/>
      <c r="IU334" s="105"/>
      <c r="IV334" s="105"/>
    </row>
    <row r="335" spans="1:256" ht="15.5" x14ac:dyDescent="0.25">
      <c r="A335" s="306"/>
      <c r="B335" s="307"/>
      <c r="C335" s="308"/>
      <c r="D335" s="309"/>
      <c r="E335" s="303"/>
      <c r="F335" s="110"/>
      <c r="G335" s="303"/>
      <c r="H335" s="310"/>
      <c r="I335" s="303"/>
      <c r="J335" s="311"/>
      <c r="K335" s="306"/>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5"/>
      <c r="AL335" s="105"/>
      <c r="AM335" s="105"/>
      <c r="AN335" s="105"/>
      <c r="AO335" s="105"/>
      <c r="AP335" s="105"/>
      <c r="AQ335" s="105"/>
      <c r="AR335" s="105"/>
      <c r="AS335" s="105"/>
      <c r="AT335" s="105"/>
      <c r="AU335" s="105"/>
      <c r="AV335" s="105"/>
      <c r="AW335" s="105"/>
      <c r="AX335" s="105"/>
      <c r="AY335" s="105"/>
      <c r="AZ335" s="105"/>
      <c r="BA335" s="105"/>
      <c r="BB335" s="105"/>
      <c r="BC335" s="105"/>
      <c r="BD335" s="105"/>
      <c r="BE335" s="105"/>
      <c r="BF335" s="105"/>
      <c r="BG335" s="105"/>
      <c r="BH335" s="105"/>
      <c r="BI335" s="105"/>
      <c r="BJ335" s="105"/>
      <c r="BK335" s="105"/>
      <c r="BL335" s="105"/>
      <c r="BM335" s="105"/>
      <c r="BN335" s="105"/>
      <c r="BO335" s="105"/>
      <c r="BP335" s="105"/>
      <c r="BQ335" s="105"/>
      <c r="BR335" s="105"/>
      <c r="BS335" s="105"/>
      <c r="BT335" s="105"/>
      <c r="BU335" s="105"/>
      <c r="BV335" s="105"/>
      <c r="BW335" s="105"/>
      <c r="BX335" s="105"/>
      <c r="BY335" s="105"/>
      <c r="BZ335" s="105"/>
      <c r="CA335" s="105"/>
      <c r="CB335" s="105"/>
      <c r="CC335" s="105"/>
      <c r="CD335" s="105"/>
      <c r="CE335" s="105"/>
      <c r="CF335" s="105"/>
      <c r="CG335" s="105"/>
      <c r="CH335" s="105"/>
      <c r="CI335" s="105"/>
      <c r="CJ335" s="105"/>
      <c r="CK335" s="105"/>
      <c r="CL335" s="105"/>
      <c r="CM335" s="105"/>
      <c r="CN335" s="105"/>
      <c r="CO335" s="105"/>
      <c r="CP335" s="105"/>
      <c r="CQ335" s="105"/>
      <c r="CR335" s="105"/>
      <c r="CS335" s="105"/>
      <c r="CT335" s="105"/>
      <c r="CU335" s="105"/>
      <c r="CV335" s="105"/>
      <c r="CW335" s="105"/>
      <c r="CX335" s="105"/>
      <c r="CY335" s="105"/>
      <c r="CZ335" s="105"/>
      <c r="DA335" s="105"/>
      <c r="DB335" s="105"/>
      <c r="DC335" s="105"/>
      <c r="DD335" s="105"/>
      <c r="DE335" s="105"/>
      <c r="DF335" s="105"/>
      <c r="DG335" s="105"/>
      <c r="DH335" s="105"/>
      <c r="DI335" s="105"/>
      <c r="DJ335" s="105"/>
      <c r="DK335" s="105"/>
      <c r="DL335" s="105"/>
      <c r="DM335" s="105"/>
      <c r="DN335" s="105"/>
      <c r="DO335" s="105"/>
      <c r="DP335" s="105"/>
      <c r="DQ335" s="105"/>
      <c r="DR335" s="105"/>
      <c r="DS335" s="105"/>
      <c r="DT335" s="105"/>
      <c r="DU335" s="105"/>
      <c r="DV335" s="105"/>
      <c r="DW335" s="105"/>
      <c r="DX335" s="105"/>
      <c r="DY335" s="105"/>
      <c r="DZ335" s="105"/>
      <c r="EA335" s="105"/>
      <c r="EB335" s="105"/>
      <c r="EC335" s="105"/>
      <c r="ED335" s="105"/>
      <c r="EE335" s="105"/>
      <c r="EF335" s="105"/>
      <c r="EG335" s="105"/>
      <c r="EH335" s="105"/>
      <c r="EI335" s="105"/>
      <c r="EJ335" s="105"/>
      <c r="EK335" s="105"/>
      <c r="EL335" s="105"/>
      <c r="EM335" s="105"/>
      <c r="EN335" s="105"/>
      <c r="EO335" s="105"/>
      <c r="EP335" s="105"/>
      <c r="EQ335" s="105"/>
      <c r="ER335" s="105"/>
      <c r="ES335" s="105"/>
      <c r="ET335" s="105"/>
      <c r="EU335" s="105"/>
      <c r="EV335" s="105"/>
      <c r="EW335" s="105"/>
      <c r="EX335" s="105"/>
      <c r="EY335" s="105"/>
      <c r="EZ335" s="105"/>
      <c r="FA335" s="105"/>
      <c r="FB335" s="105"/>
      <c r="FC335" s="105"/>
      <c r="FD335" s="105"/>
      <c r="FE335" s="105"/>
      <c r="FF335" s="105"/>
      <c r="FG335" s="105"/>
      <c r="FH335" s="105"/>
      <c r="FI335" s="105"/>
      <c r="FJ335" s="105"/>
      <c r="FK335" s="105"/>
      <c r="FL335" s="105"/>
      <c r="FM335" s="105"/>
      <c r="FN335" s="105"/>
      <c r="FO335" s="105"/>
      <c r="FP335" s="105"/>
      <c r="FQ335" s="105"/>
      <c r="FR335" s="105"/>
      <c r="FS335" s="105"/>
      <c r="FT335" s="105"/>
      <c r="FU335" s="105"/>
      <c r="FV335" s="105"/>
      <c r="FW335" s="105"/>
      <c r="FX335" s="105"/>
      <c r="FY335" s="105"/>
      <c r="FZ335" s="105"/>
      <c r="GA335" s="105"/>
      <c r="GB335" s="105"/>
      <c r="GC335" s="105"/>
      <c r="GD335" s="105"/>
      <c r="GE335" s="105"/>
      <c r="GF335" s="105"/>
      <c r="GG335" s="105"/>
      <c r="GH335" s="105"/>
      <c r="GI335" s="105"/>
      <c r="GJ335" s="105"/>
      <c r="GK335" s="105"/>
      <c r="GL335" s="105"/>
      <c r="GM335" s="105"/>
      <c r="GN335" s="105"/>
      <c r="GO335" s="105"/>
      <c r="GP335" s="105"/>
      <c r="GQ335" s="105"/>
      <c r="GR335" s="105"/>
      <c r="GS335" s="105"/>
      <c r="GT335" s="105"/>
      <c r="GU335" s="105"/>
      <c r="GV335" s="105"/>
      <c r="GW335" s="105"/>
      <c r="GX335" s="105"/>
      <c r="GY335" s="105"/>
      <c r="GZ335" s="105"/>
      <c r="HA335" s="105"/>
      <c r="HB335" s="105"/>
      <c r="HC335" s="105"/>
      <c r="HD335" s="105"/>
      <c r="HE335" s="105"/>
      <c r="HF335" s="105"/>
      <c r="HG335" s="105"/>
      <c r="HH335" s="105"/>
      <c r="HI335" s="105"/>
      <c r="HJ335" s="105"/>
      <c r="HK335" s="105"/>
      <c r="HL335" s="105"/>
      <c r="HM335" s="105"/>
      <c r="HN335" s="105"/>
      <c r="HO335" s="105"/>
      <c r="HP335" s="105"/>
      <c r="HQ335" s="105"/>
      <c r="HR335" s="105"/>
      <c r="HS335" s="105"/>
      <c r="HT335" s="105"/>
      <c r="HU335" s="105"/>
      <c r="HV335" s="105"/>
      <c r="HW335" s="105"/>
      <c r="HX335" s="105"/>
      <c r="HY335" s="105"/>
      <c r="HZ335" s="105"/>
      <c r="IA335" s="105"/>
      <c r="IB335" s="105"/>
      <c r="IC335" s="105"/>
      <c r="ID335" s="105"/>
      <c r="IE335" s="105"/>
      <c r="IF335" s="105"/>
      <c r="IG335" s="105"/>
      <c r="IH335" s="105"/>
      <c r="II335" s="105"/>
      <c r="IJ335" s="105"/>
      <c r="IK335" s="105"/>
      <c r="IL335" s="105"/>
      <c r="IM335" s="105"/>
      <c r="IN335" s="105"/>
      <c r="IO335" s="105"/>
      <c r="IP335" s="105"/>
      <c r="IQ335" s="105"/>
      <c r="IR335" s="105"/>
      <c r="IS335" s="105"/>
      <c r="IT335" s="105"/>
      <c r="IU335" s="105"/>
      <c r="IV335" s="105"/>
    </row>
    <row r="336" spans="1:256" ht="15.5" x14ac:dyDescent="0.25">
      <c r="A336" s="306"/>
      <c r="B336" s="307"/>
      <c r="C336" s="308"/>
      <c r="D336" s="309"/>
      <c r="E336" s="303"/>
      <c r="F336" s="110"/>
      <c r="G336" s="303"/>
      <c r="H336" s="310"/>
      <c r="I336" s="303"/>
      <c r="J336" s="311"/>
      <c r="K336" s="306"/>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5"/>
      <c r="AL336" s="105"/>
      <c r="AM336" s="105"/>
      <c r="AN336" s="105"/>
      <c r="AO336" s="105"/>
      <c r="AP336" s="105"/>
      <c r="AQ336" s="105"/>
      <c r="AR336" s="105"/>
      <c r="AS336" s="105"/>
      <c r="AT336" s="105"/>
      <c r="AU336" s="105"/>
      <c r="AV336" s="105"/>
      <c r="AW336" s="105"/>
      <c r="AX336" s="105"/>
      <c r="AY336" s="105"/>
      <c r="AZ336" s="105"/>
      <c r="BA336" s="105"/>
      <c r="BB336" s="105"/>
      <c r="BC336" s="105"/>
      <c r="BD336" s="105"/>
      <c r="BE336" s="105"/>
      <c r="BF336" s="105"/>
      <c r="BG336" s="105"/>
      <c r="BH336" s="105"/>
      <c r="BI336" s="105"/>
      <c r="BJ336" s="105"/>
      <c r="BK336" s="105"/>
      <c r="BL336" s="105"/>
      <c r="BM336" s="105"/>
      <c r="BN336" s="105"/>
      <c r="BO336" s="105"/>
      <c r="BP336" s="105"/>
      <c r="BQ336" s="105"/>
      <c r="BR336" s="105"/>
      <c r="BS336" s="105"/>
      <c r="BT336" s="105"/>
      <c r="BU336" s="105"/>
      <c r="BV336" s="105"/>
      <c r="BW336" s="105"/>
      <c r="BX336" s="105"/>
      <c r="BY336" s="105"/>
      <c r="BZ336" s="105"/>
      <c r="CA336" s="105"/>
      <c r="CB336" s="105"/>
      <c r="CC336" s="105"/>
      <c r="CD336" s="105"/>
      <c r="CE336" s="105"/>
      <c r="CF336" s="105"/>
      <c r="CG336" s="105"/>
      <c r="CH336" s="105"/>
      <c r="CI336" s="105"/>
      <c r="CJ336" s="105"/>
      <c r="CK336" s="105"/>
      <c r="CL336" s="105"/>
      <c r="CM336" s="105"/>
      <c r="CN336" s="105"/>
      <c r="CO336" s="105"/>
      <c r="CP336" s="105"/>
      <c r="CQ336" s="105"/>
      <c r="CR336" s="105"/>
      <c r="CS336" s="105"/>
      <c r="CT336" s="105"/>
      <c r="CU336" s="105"/>
      <c r="CV336" s="105"/>
      <c r="CW336" s="105"/>
      <c r="CX336" s="105"/>
      <c r="CY336" s="105"/>
      <c r="CZ336" s="105"/>
      <c r="DA336" s="105"/>
      <c r="DB336" s="105"/>
      <c r="DC336" s="105"/>
      <c r="DD336" s="105"/>
      <c r="DE336" s="105"/>
      <c r="DF336" s="105"/>
      <c r="DG336" s="105"/>
      <c r="DH336" s="105"/>
      <c r="DI336" s="105"/>
      <c r="DJ336" s="105"/>
      <c r="DK336" s="105"/>
      <c r="DL336" s="105"/>
      <c r="DM336" s="105"/>
      <c r="DN336" s="105"/>
      <c r="DO336" s="105"/>
      <c r="DP336" s="105"/>
      <c r="DQ336" s="105"/>
      <c r="DR336" s="105"/>
      <c r="DS336" s="105"/>
      <c r="DT336" s="105"/>
      <c r="DU336" s="105"/>
      <c r="DV336" s="105"/>
      <c r="DW336" s="105"/>
      <c r="DX336" s="105"/>
      <c r="DY336" s="105"/>
      <c r="DZ336" s="105"/>
      <c r="EA336" s="105"/>
      <c r="EB336" s="105"/>
      <c r="EC336" s="105"/>
      <c r="ED336" s="105"/>
      <c r="EE336" s="105"/>
      <c r="EF336" s="105"/>
      <c r="EG336" s="105"/>
      <c r="EH336" s="105"/>
      <c r="EI336" s="105"/>
      <c r="EJ336" s="105"/>
      <c r="EK336" s="105"/>
      <c r="EL336" s="105"/>
      <c r="EM336" s="105"/>
      <c r="EN336" s="105"/>
      <c r="EO336" s="105"/>
      <c r="EP336" s="105"/>
      <c r="EQ336" s="105"/>
      <c r="ER336" s="105"/>
      <c r="ES336" s="105"/>
      <c r="ET336" s="105"/>
      <c r="EU336" s="105"/>
      <c r="EV336" s="105"/>
      <c r="EW336" s="105"/>
      <c r="EX336" s="105"/>
      <c r="EY336" s="105"/>
      <c r="EZ336" s="105"/>
      <c r="FA336" s="105"/>
      <c r="FB336" s="105"/>
      <c r="FC336" s="105"/>
      <c r="FD336" s="105"/>
      <c r="FE336" s="105"/>
      <c r="FF336" s="105"/>
      <c r="FG336" s="105"/>
      <c r="FH336" s="105"/>
      <c r="FI336" s="105"/>
      <c r="FJ336" s="105"/>
      <c r="FK336" s="105"/>
      <c r="FL336" s="105"/>
      <c r="FM336" s="105"/>
      <c r="FN336" s="105"/>
      <c r="FO336" s="105"/>
      <c r="FP336" s="105"/>
      <c r="FQ336" s="105"/>
      <c r="FR336" s="105"/>
      <c r="FS336" s="105"/>
      <c r="FT336" s="105"/>
      <c r="FU336" s="105"/>
      <c r="FV336" s="105"/>
      <c r="FW336" s="105"/>
      <c r="FX336" s="105"/>
      <c r="FY336" s="105"/>
      <c r="FZ336" s="105"/>
      <c r="GA336" s="105"/>
      <c r="GB336" s="105"/>
      <c r="GC336" s="105"/>
      <c r="GD336" s="105"/>
      <c r="GE336" s="105"/>
      <c r="GF336" s="105"/>
      <c r="GG336" s="105"/>
      <c r="GH336" s="105"/>
      <c r="GI336" s="105"/>
      <c r="GJ336" s="105"/>
      <c r="GK336" s="105"/>
      <c r="GL336" s="105"/>
      <c r="GM336" s="105"/>
      <c r="GN336" s="105"/>
      <c r="GO336" s="105"/>
      <c r="GP336" s="105"/>
      <c r="GQ336" s="105"/>
      <c r="GR336" s="105"/>
      <c r="GS336" s="105"/>
      <c r="GT336" s="105"/>
      <c r="GU336" s="105"/>
      <c r="GV336" s="105"/>
      <c r="GW336" s="105"/>
      <c r="GX336" s="105"/>
      <c r="GY336" s="105"/>
      <c r="GZ336" s="105"/>
      <c r="HA336" s="105"/>
      <c r="HB336" s="105"/>
      <c r="HC336" s="105"/>
      <c r="HD336" s="105"/>
      <c r="HE336" s="105"/>
      <c r="HF336" s="105"/>
      <c r="HG336" s="105"/>
      <c r="HH336" s="105"/>
      <c r="HI336" s="105"/>
      <c r="HJ336" s="105"/>
      <c r="HK336" s="105"/>
      <c r="HL336" s="105"/>
      <c r="HM336" s="105"/>
      <c r="HN336" s="105"/>
      <c r="HO336" s="105"/>
      <c r="HP336" s="105"/>
      <c r="HQ336" s="105"/>
      <c r="HR336" s="105"/>
      <c r="HS336" s="105"/>
      <c r="HT336" s="105"/>
      <c r="HU336" s="105"/>
      <c r="HV336" s="105"/>
      <c r="HW336" s="105"/>
      <c r="HX336" s="105"/>
      <c r="HY336" s="105"/>
      <c r="HZ336" s="105"/>
      <c r="IA336" s="105"/>
      <c r="IB336" s="105"/>
      <c r="IC336" s="105"/>
      <c r="ID336" s="105"/>
      <c r="IE336" s="105"/>
      <c r="IF336" s="105"/>
      <c r="IG336" s="105"/>
      <c r="IH336" s="105"/>
      <c r="II336" s="105"/>
      <c r="IJ336" s="105"/>
      <c r="IK336" s="105"/>
      <c r="IL336" s="105"/>
      <c r="IM336" s="105"/>
      <c r="IN336" s="105"/>
      <c r="IO336" s="105"/>
      <c r="IP336" s="105"/>
      <c r="IQ336" s="105"/>
      <c r="IR336" s="105"/>
      <c r="IS336" s="105"/>
      <c r="IT336" s="105"/>
      <c r="IU336" s="105"/>
      <c r="IV336" s="105"/>
    </row>
    <row r="337" spans="1:256" ht="15.5" x14ac:dyDescent="0.25">
      <c r="A337" s="306"/>
      <c r="B337" s="307"/>
      <c r="C337" s="308"/>
      <c r="D337" s="309"/>
      <c r="E337" s="303"/>
      <c r="F337" s="110"/>
      <c r="G337" s="303"/>
      <c r="H337" s="310"/>
      <c r="I337" s="303"/>
      <c r="J337" s="311"/>
      <c r="K337" s="306"/>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5"/>
      <c r="AL337" s="105"/>
      <c r="AM337" s="105"/>
      <c r="AN337" s="105"/>
      <c r="AO337" s="105"/>
      <c r="AP337" s="105"/>
      <c r="AQ337" s="105"/>
      <c r="AR337" s="105"/>
      <c r="AS337" s="105"/>
      <c r="AT337" s="105"/>
      <c r="AU337" s="105"/>
      <c r="AV337" s="105"/>
      <c r="AW337" s="105"/>
      <c r="AX337" s="105"/>
      <c r="AY337" s="105"/>
      <c r="AZ337" s="105"/>
      <c r="BA337" s="105"/>
      <c r="BB337" s="105"/>
      <c r="BC337" s="105"/>
      <c r="BD337" s="105"/>
      <c r="BE337" s="105"/>
      <c r="BF337" s="105"/>
      <c r="BG337" s="105"/>
      <c r="BH337" s="105"/>
      <c r="BI337" s="105"/>
      <c r="BJ337" s="105"/>
      <c r="BK337" s="105"/>
      <c r="BL337" s="105"/>
      <c r="BM337" s="105"/>
      <c r="BN337" s="105"/>
      <c r="BO337" s="105"/>
      <c r="BP337" s="105"/>
      <c r="BQ337" s="105"/>
      <c r="BR337" s="105"/>
      <c r="BS337" s="105"/>
      <c r="BT337" s="105"/>
      <c r="BU337" s="105"/>
      <c r="BV337" s="105"/>
      <c r="BW337" s="105"/>
      <c r="BX337" s="105"/>
      <c r="BY337" s="105"/>
      <c r="BZ337" s="105"/>
      <c r="CA337" s="105"/>
      <c r="CB337" s="105"/>
      <c r="CC337" s="105"/>
      <c r="CD337" s="105"/>
      <c r="CE337" s="105"/>
      <c r="CF337" s="105"/>
      <c r="CG337" s="105"/>
      <c r="CH337" s="105"/>
      <c r="CI337" s="105"/>
      <c r="CJ337" s="105"/>
      <c r="CK337" s="105"/>
      <c r="CL337" s="105"/>
      <c r="CM337" s="105"/>
      <c r="CN337" s="105"/>
      <c r="CO337" s="105"/>
      <c r="CP337" s="105"/>
      <c r="CQ337" s="105"/>
      <c r="CR337" s="105"/>
      <c r="CS337" s="105"/>
      <c r="CT337" s="105"/>
      <c r="CU337" s="105"/>
      <c r="CV337" s="105"/>
      <c r="CW337" s="105"/>
      <c r="CX337" s="105"/>
      <c r="CY337" s="105"/>
      <c r="CZ337" s="105"/>
      <c r="DA337" s="105"/>
      <c r="DB337" s="105"/>
      <c r="DC337" s="105"/>
      <c r="DD337" s="105"/>
      <c r="DE337" s="105"/>
      <c r="DF337" s="105"/>
      <c r="DG337" s="105"/>
      <c r="DH337" s="105"/>
      <c r="DI337" s="105"/>
      <c r="DJ337" s="105"/>
      <c r="DK337" s="105"/>
      <c r="DL337" s="105"/>
      <c r="DM337" s="105"/>
      <c r="DN337" s="105"/>
      <c r="DO337" s="105"/>
      <c r="DP337" s="105"/>
      <c r="DQ337" s="105"/>
      <c r="DR337" s="105"/>
      <c r="DS337" s="105"/>
      <c r="DT337" s="105"/>
      <c r="DU337" s="105"/>
      <c r="DV337" s="105"/>
      <c r="DW337" s="105"/>
      <c r="DX337" s="105"/>
      <c r="DY337" s="105"/>
      <c r="DZ337" s="105"/>
      <c r="EA337" s="105"/>
      <c r="EB337" s="105"/>
      <c r="EC337" s="105"/>
      <c r="ED337" s="105"/>
      <c r="EE337" s="105"/>
      <c r="EF337" s="105"/>
      <c r="EG337" s="105"/>
      <c r="EH337" s="105"/>
      <c r="EI337" s="105"/>
      <c r="EJ337" s="105"/>
      <c r="EK337" s="105"/>
      <c r="EL337" s="105"/>
      <c r="EM337" s="105"/>
      <c r="EN337" s="105"/>
      <c r="EO337" s="105"/>
      <c r="EP337" s="105"/>
      <c r="EQ337" s="105"/>
      <c r="ER337" s="105"/>
      <c r="ES337" s="105"/>
      <c r="ET337" s="105"/>
      <c r="EU337" s="105"/>
      <c r="EV337" s="105"/>
      <c r="EW337" s="105"/>
      <c r="EX337" s="105"/>
      <c r="EY337" s="105"/>
      <c r="EZ337" s="105"/>
      <c r="FA337" s="105"/>
      <c r="FB337" s="105"/>
      <c r="FC337" s="105"/>
      <c r="FD337" s="105"/>
      <c r="FE337" s="105"/>
      <c r="FF337" s="105"/>
      <c r="FG337" s="105"/>
      <c r="FH337" s="105"/>
      <c r="FI337" s="105"/>
      <c r="FJ337" s="105"/>
      <c r="FK337" s="105"/>
      <c r="FL337" s="105"/>
      <c r="FM337" s="105"/>
      <c r="FN337" s="105"/>
      <c r="FO337" s="105"/>
      <c r="FP337" s="105"/>
      <c r="FQ337" s="105"/>
      <c r="FR337" s="105"/>
      <c r="FS337" s="105"/>
      <c r="FT337" s="105"/>
      <c r="FU337" s="105"/>
      <c r="FV337" s="105"/>
      <c r="FW337" s="105"/>
      <c r="FX337" s="105"/>
      <c r="FY337" s="105"/>
      <c r="FZ337" s="105"/>
      <c r="GA337" s="105"/>
      <c r="GB337" s="105"/>
      <c r="GC337" s="105"/>
      <c r="GD337" s="105"/>
      <c r="GE337" s="105"/>
      <c r="GF337" s="105"/>
      <c r="GG337" s="105"/>
      <c r="GH337" s="105"/>
      <c r="GI337" s="105"/>
      <c r="GJ337" s="105"/>
      <c r="GK337" s="105"/>
      <c r="GL337" s="105"/>
      <c r="GM337" s="105"/>
      <c r="GN337" s="105"/>
      <c r="GO337" s="105"/>
      <c r="GP337" s="105"/>
      <c r="GQ337" s="105"/>
      <c r="GR337" s="105"/>
      <c r="GS337" s="105"/>
      <c r="GT337" s="105"/>
      <c r="GU337" s="105"/>
      <c r="GV337" s="105"/>
      <c r="GW337" s="105"/>
      <c r="GX337" s="105"/>
      <c r="GY337" s="105"/>
      <c r="GZ337" s="105"/>
      <c r="HA337" s="105"/>
      <c r="HB337" s="105"/>
      <c r="HC337" s="105"/>
      <c r="HD337" s="105"/>
      <c r="HE337" s="105"/>
      <c r="HF337" s="105"/>
      <c r="HG337" s="105"/>
      <c r="HH337" s="105"/>
      <c r="HI337" s="105"/>
      <c r="HJ337" s="105"/>
      <c r="HK337" s="105"/>
      <c r="HL337" s="105"/>
      <c r="HM337" s="105"/>
      <c r="HN337" s="105"/>
      <c r="HO337" s="105"/>
      <c r="HP337" s="105"/>
      <c r="HQ337" s="105"/>
      <c r="HR337" s="105"/>
      <c r="HS337" s="105"/>
      <c r="HT337" s="105"/>
      <c r="HU337" s="105"/>
      <c r="HV337" s="105"/>
      <c r="HW337" s="105"/>
      <c r="HX337" s="105"/>
      <c r="HY337" s="105"/>
      <c r="HZ337" s="105"/>
      <c r="IA337" s="105"/>
      <c r="IB337" s="105"/>
      <c r="IC337" s="105"/>
      <c r="ID337" s="105"/>
      <c r="IE337" s="105"/>
      <c r="IF337" s="105"/>
      <c r="IG337" s="105"/>
      <c r="IH337" s="105"/>
      <c r="II337" s="105"/>
      <c r="IJ337" s="105"/>
      <c r="IK337" s="105"/>
      <c r="IL337" s="105"/>
      <c r="IM337" s="105"/>
      <c r="IN337" s="105"/>
      <c r="IO337" s="105"/>
      <c r="IP337" s="105"/>
      <c r="IQ337" s="105"/>
      <c r="IR337" s="105"/>
      <c r="IS337" s="105"/>
      <c r="IT337" s="105"/>
      <c r="IU337" s="105"/>
      <c r="IV337" s="105"/>
    </row>
    <row r="338" spans="1:256" ht="15.5" x14ac:dyDescent="0.25">
      <c r="A338" s="306"/>
      <c r="B338" s="307"/>
      <c r="C338" s="308"/>
      <c r="D338" s="309"/>
      <c r="E338" s="303"/>
      <c r="F338" s="110"/>
      <c r="G338" s="303"/>
      <c r="H338" s="310"/>
      <c r="I338" s="303"/>
      <c r="J338" s="311"/>
      <c r="K338" s="306"/>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5"/>
      <c r="AR338" s="105"/>
      <c r="AS338" s="105"/>
      <c r="AT338" s="105"/>
      <c r="AU338" s="105"/>
      <c r="AV338" s="105"/>
      <c r="AW338" s="105"/>
      <c r="AX338" s="105"/>
      <c r="AY338" s="105"/>
      <c r="AZ338" s="105"/>
      <c r="BA338" s="105"/>
      <c r="BB338" s="105"/>
      <c r="BC338" s="105"/>
      <c r="BD338" s="105"/>
      <c r="BE338" s="105"/>
      <c r="BF338" s="105"/>
      <c r="BG338" s="105"/>
      <c r="BH338" s="105"/>
      <c r="BI338" s="105"/>
      <c r="BJ338" s="105"/>
      <c r="BK338" s="105"/>
      <c r="BL338" s="105"/>
      <c r="BM338" s="105"/>
      <c r="BN338" s="105"/>
      <c r="BO338" s="105"/>
      <c r="BP338" s="105"/>
      <c r="BQ338" s="105"/>
      <c r="BR338" s="105"/>
      <c r="BS338" s="105"/>
      <c r="BT338" s="105"/>
      <c r="BU338" s="105"/>
      <c r="BV338" s="105"/>
      <c r="BW338" s="105"/>
      <c r="BX338" s="105"/>
      <c r="BY338" s="105"/>
      <c r="BZ338" s="105"/>
      <c r="CA338" s="105"/>
      <c r="CB338" s="105"/>
      <c r="CC338" s="105"/>
      <c r="CD338" s="105"/>
      <c r="CE338" s="105"/>
      <c r="CF338" s="105"/>
      <c r="CG338" s="105"/>
      <c r="CH338" s="105"/>
      <c r="CI338" s="105"/>
      <c r="CJ338" s="105"/>
      <c r="CK338" s="105"/>
      <c r="CL338" s="105"/>
      <c r="CM338" s="105"/>
      <c r="CN338" s="105"/>
      <c r="CO338" s="105"/>
      <c r="CP338" s="105"/>
      <c r="CQ338" s="105"/>
      <c r="CR338" s="105"/>
      <c r="CS338" s="105"/>
      <c r="CT338" s="105"/>
      <c r="CU338" s="105"/>
      <c r="CV338" s="105"/>
      <c r="CW338" s="105"/>
      <c r="CX338" s="105"/>
      <c r="CY338" s="105"/>
      <c r="CZ338" s="105"/>
      <c r="DA338" s="105"/>
      <c r="DB338" s="105"/>
      <c r="DC338" s="105"/>
      <c r="DD338" s="105"/>
      <c r="DE338" s="105"/>
      <c r="DF338" s="105"/>
      <c r="DG338" s="105"/>
      <c r="DH338" s="105"/>
      <c r="DI338" s="105"/>
      <c r="DJ338" s="105"/>
      <c r="DK338" s="105"/>
      <c r="DL338" s="105"/>
      <c r="DM338" s="105"/>
      <c r="DN338" s="105"/>
      <c r="DO338" s="105"/>
      <c r="DP338" s="105"/>
      <c r="DQ338" s="105"/>
      <c r="DR338" s="105"/>
      <c r="DS338" s="105"/>
      <c r="DT338" s="105"/>
      <c r="DU338" s="105"/>
      <c r="DV338" s="105"/>
      <c r="DW338" s="105"/>
      <c r="DX338" s="105"/>
      <c r="DY338" s="105"/>
      <c r="DZ338" s="105"/>
      <c r="EA338" s="105"/>
      <c r="EB338" s="105"/>
      <c r="EC338" s="105"/>
      <c r="ED338" s="105"/>
      <c r="EE338" s="105"/>
      <c r="EF338" s="105"/>
      <c r="EG338" s="105"/>
      <c r="EH338" s="105"/>
      <c r="EI338" s="105"/>
      <c r="EJ338" s="105"/>
      <c r="EK338" s="105"/>
      <c r="EL338" s="105"/>
      <c r="EM338" s="105"/>
      <c r="EN338" s="105"/>
      <c r="EO338" s="105"/>
      <c r="EP338" s="105"/>
      <c r="EQ338" s="105"/>
      <c r="ER338" s="105"/>
      <c r="ES338" s="105"/>
      <c r="ET338" s="105"/>
      <c r="EU338" s="105"/>
      <c r="EV338" s="105"/>
      <c r="EW338" s="105"/>
      <c r="EX338" s="105"/>
      <c r="EY338" s="105"/>
      <c r="EZ338" s="105"/>
      <c r="FA338" s="105"/>
      <c r="FB338" s="105"/>
      <c r="FC338" s="105"/>
      <c r="FD338" s="105"/>
      <c r="FE338" s="105"/>
      <c r="FF338" s="105"/>
      <c r="FG338" s="105"/>
      <c r="FH338" s="105"/>
      <c r="FI338" s="105"/>
      <c r="FJ338" s="105"/>
      <c r="FK338" s="105"/>
      <c r="FL338" s="105"/>
      <c r="FM338" s="105"/>
      <c r="FN338" s="105"/>
      <c r="FO338" s="105"/>
      <c r="FP338" s="105"/>
      <c r="FQ338" s="105"/>
      <c r="FR338" s="105"/>
      <c r="FS338" s="105"/>
      <c r="FT338" s="105"/>
      <c r="FU338" s="105"/>
      <c r="FV338" s="105"/>
      <c r="FW338" s="105"/>
      <c r="FX338" s="105"/>
      <c r="FY338" s="105"/>
      <c r="FZ338" s="105"/>
      <c r="GA338" s="105"/>
      <c r="GB338" s="105"/>
      <c r="GC338" s="105"/>
      <c r="GD338" s="105"/>
      <c r="GE338" s="105"/>
      <c r="GF338" s="105"/>
      <c r="GG338" s="105"/>
      <c r="GH338" s="105"/>
      <c r="GI338" s="105"/>
      <c r="GJ338" s="105"/>
      <c r="GK338" s="105"/>
      <c r="GL338" s="105"/>
      <c r="GM338" s="105"/>
      <c r="GN338" s="105"/>
      <c r="GO338" s="105"/>
      <c r="GP338" s="105"/>
      <c r="GQ338" s="105"/>
      <c r="GR338" s="105"/>
      <c r="GS338" s="105"/>
      <c r="GT338" s="105"/>
      <c r="GU338" s="105"/>
      <c r="GV338" s="105"/>
      <c r="GW338" s="105"/>
      <c r="GX338" s="105"/>
      <c r="GY338" s="105"/>
      <c r="GZ338" s="105"/>
      <c r="HA338" s="105"/>
      <c r="HB338" s="105"/>
      <c r="HC338" s="105"/>
      <c r="HD338" s="105"/>
      <c r="HE338" s="105"/>
      <c r="HF338" s="105"/>
      <c r="HG338" s="105"/>
      <c r="HH338" s="105"/>
      <c r="HI338" s="105"/>
      <c r="HJ338" s="105"/>
      <c r="HK338" s="105"/>
      <c r="HL338" s="105"/>
      <c r="HM338" s="105"/>
      <c r="HN338" s="105"/>
      <c r="HO338" s="105"/>
      <c r="HP338" s="105"/>
      <c r="HQ338" s="105"/>
      <c r="HR338" s="105"/>
      <c r="HS338" s="105"/>
      <c r="HT338" s="105"/>
      <c r="HU338" s="105"/>
      <c r="HV338" s="105"/>
      <c r="HW338" s="105"/>
      <c r="HX338" s="105"/>
      <c r="HY338" s="105"/>
      <c r="HZ338" s="105"/>
      <c r="IA338" s="105"/>
      <c r="IB338" s="105"/>
      <c r="IC338" s="105"/>
      <c r="ID338" s="105"/>
      <c r="IE338" s="105"/>
      <c r="IF338" s="105"/>
      <c r="IG338" s="105"/>
      <c r="IH338" s="105"/>
      <c r="II338" s="105"/>
      <c r="IJ338" s="105"/>
      <c r="IK338" s="105"/>
      <c r="IL338" s="105"/>
      <c r="IM338" s="105"/>
      <c r="IN338" s="105"/>
      <c r="IO338" s="105"/>
      <c r="IP338" s="105"/>
      <c r="IQ338" s="105"/>
      <c r="IR338" s="105"/>
      <c r="IS338" s="105"/>
      <c r="IT338" s="105"/>
      <c r="IU338" s="105"/>
      <c r="IV338" s="105"/>
    </row>
    <row r="339" spans="1:256" ht="15.5" x14ac:dyDescent="0.25">
      <c r="A339" s="306"/>
      <c r="B339" s="307"/>
      <c r="C339" s="308"/>
      <c r="D339" s="309"/>
      <c r="E339" s="303"/>
      <c r="F339" s="110"/>
      <c r="G339" s="303"/>
      <c r="H339" s="310"/>
      <c r="I339" s="303"/>
      <c r="J339" s="311"/>
      <c r="K339" s="306"/>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5"/>
      <c r="AR339" s="105"/>
      <c r="AS339" s="105"/>
      <c r="AT339" s="105"/>
      <c r="AU339" s="105"/>
      <c r="AV339" s="105"/>
      <c r="AW339" s="105"/>
      <c r="AX339" s="105"/>
      <c r="AY339" s="105"/>
      <c r="AZ339" s="105"/>
      <c r="BA339" s="105"/>
      <c r="BB339" s="105"/>
      <c r="BC339" s="105"/>
      <c r="BD339" s="105"/>
      <c r="BE339" s="105"/>
      <c r="BF339" s="105"/>
      <c r="BG339" s="105"/>
      <c r="BH339" s="105"/>
      <c r="BI339" s="105"/>
      <c r="BJ339" s="105"/>
      <c r="BK339" s="105"/>
      <c r="BL339" s="105"/>
      <c r="BM339" s="105"/>
      <c r="BN339" s="105"/>
      <c r="BO339" s="105"/>
      <c r="BP339" s="105"/>
      <c r="BQ339" s="105"/>
      <c r="BR339" s="105"/>
      <c r="BS339" s="105"/>
      <c r="BT339" s="105"/>
      <c r="BU339" s="105"/>
      <c r="BV339" s="105"/>
      <c r="BW339" s="105"/>
      <c r="BX339" s="105"/>
      <c r="BY339" s="105"/>
      <c r="BZ339" s="105"/>
      <c r="CA339" s="105"/>
      <c r="CB339" s="105"/>
      <c r="CC339" s="105"/>
      <c r="CD339" s="105"/>
      <c r="CE339" s="105"/>
      <c r="CF339" s="105"/>
      <c r="CG339" s="105"/>
      <c r="CH339" s="105"/>
      <c r="CI339" s="105"/>
      <c r="CJ339" s="105"/>
      <c r="CK339" s="105"/>
      <c r="CL339" s="105"/>
      <c r="CM339" s="105"/>
      <c r="CN339" s="105"/>
      <c r="CO339" s="105"/>
      <c r="CP339" s="105"/>
      <c r="CQ339" s="105"/>
      <c r="CR339" s="105"/>
      <c r="CS339" s="105"/>
      <c r="CT339" s="105"/>
      <c r="CU339" s="105"/>
      <c r="CV339" s="105"/>
      <c r="CW339" s="105"/>
      <c r="CX339" s="105"/>
      <c r="CY339" s="105"/>
      <c r="CZ339" s="105"/>
      <c r="DA339" s="105"/>
      <c r="DB339" s="105"/>
      <c r="DC339" s="105"/>
      <c r="DD339" s="105"/>
      <c r="DE339" s="105"/>
      <c r="DF339" s="105"/>
      <c r="DG339" s="105"/>
      <c r="DH339" s="105"/>
      <c r="DI339" s="105"/>
      <c r="DJ339" s="105"/>
      <c r="DK339" s="105"/>
      <c r="DL339" s="105"/>
      <c r="DM339" s="105"/>
      <c r="DN339" s="105"/>
      <c r="DO339" s="105"/>
      <c r="DP339" s="105"/>
      <c r="DQ339" s="105"/>
      <c r="DR339" s="105"/>
      <c r="DS339" s="105"/>
      <c r="DT339" s="105"/>
      <c r="DU339" s="105"/>
      <c r="DV339" s="105"/>
      <c r="DW339" s="105"/>
      <c r="DX339" s="105"/>
      <c r="DY339" s="105"/>
      <c r="DZ339" s="105"/>
      <c r="EA339" s="105"/>
      <c r="EB339" s="105"/>
      <c r="EC339" s="105"/>
      <c r="ED339" s="105"/>
      <c r="EE339" s="105"/>
      <c r="EF339" s="105"/>
      <c r="EG339" s="105"/>
      <c r="EH339" s="105"/>
      <c r="EI339" s="105"/>
      <c r="EJ339" s="105"/>
      <c r="EK339" s="105"/>
      <c r="EL339" s="105"/>
      <c r="EM339" s="105"/>
      <c r="EN339" s="105"/>
      <c r="EO339" s="105"/>
      <c r="EP339" s="105"/>
      <c r="EQ339" s="105"/>
      <c r="ER339" s="105"/>
      <c r="ES339" s="105"/>
      <c r="ET339" s="105"/>
      <c r="EU339" s="105"/>
      <c r="EV339" s="105"/>
      <c r="EW339" s="105"/>
      <c r="EX339" s="105"/>
      <c r="EY339" s="105"/>
      <c r="EZ339" s="105"/>
      <c r="FA339" s="105"/>
      <c r="FB339" s="105"/>
      <c r="FC339" s="105"/>
      <c r="FD339" s="105"/>
      <c r="FE339" s="105"/>
      <c r="FF339" s="105"/>
      <c r="FG339" s="105"/>
      <c r="FH339" s="105"/>
      <c r="FI339" s="105"/>
      <c r="FJ339" s="105"/>
      <c r="FK339" s="105"/>
      <c r="FL339" s="105"/>
      <c r="FM339" s="105"/>
      <c r="FN339" s="105"/>
      <c r="FO339" s="105"/>
      <c r="FP339" s="105"/>
      <c r="FQ339" s="105"/>
      <c r="FR339" s="105"/>
      <c r="FS339" s="105"/>
      <c r="FT339" s="105"/>
      <c r="FU339" s="105"/>
      <c r="FV339" s="105"/>
      <c r="FW339" s="105"/>
      <c r="FX339" s="105"/>
      <c r="FY339" s="105"/>
      <c r="FZ339" s="105"/>
      <c r="GA339" s="105"/>
      <c r="GB339" s="105"/>
      <c r="GC339" s="105"/>
      <c r="GD339" s="105"/>
      <c r="GE339" s="105"/>
      <c r="GF339" s="105"/>
      <c r="GG339" s="105"/>
      <c r="GH339" s="105"/>
      <c r="GI339" s="105"/>
      <c r="GJ339" s="105"/>
      <c r="GK339" s="105"/>
      <c r="GL339" s="105"/>
      <c r="GM339" s="105"/>
      <c r="GN339" s="105"/>
      <c r="GO339" s="105"/>
      <c r="GP339" s="105"/>
      <c r="GQ339" s="105"/>
      <c r="GR339" s="105"/>
      <c r="GS339" s="105"/>
      <c r="GT339" s="105"/>
      <c r="GU339" s="105"/>
      <c r="GV339" s="105"/>
      <c r="GW339" s="105"/>
      <c r="GX339" s="105"/>
      <c r="GY339" s="105"/>
      <c r="GZ339" s="105"/>
      <c r="HA339" s="105"/>
      <c r="HB339" s="105"/>
      <c r="HC339" s="105"/>
      <c r="HD339" s="105"/>
      <c r="HE339" s="105"/>
      <c r="HF339" s="105"/>
      <c r="HG339" s="105"/>
      <c r="HH339" s="105"/>
      <c r="HI339" s="105"/>
      <c r="HJ339" s="105"/>
      <c r="HK339" s="105"/>
      <c r="HL339" s="105"/>
      <c r="HM339" s="105"/>
      <c r="HN339" s="105"/>
      <c r="HO339" s="105"/>
      <c r="HP339" s="105"/>
      <c r="HQ339" s="105"/>
      <c r="HR339" s="105"/>
      <c r="HS339" s="105"/>
      <c r="HT339" s="105"/>
      <c r="HU339" s="105"/>
      <c r="HV339" s="105"/>
      <c r="HW339" s="105"/>
      <c r="HX339" s="105"/>
      <c r="HY339" s="105"/>
      <c r="HZ339" s="105"/>
      <c r="IA339" s="105"/>
      <c r="IB339" s="105"/>
      <c r="IC339" s="105"/>
      <c r="ID339" s="105"/>
      <c r="IE339" s="105"/>
      <c r="IF339" s="105"/>
      <c r="IG339" s="105"/>
      <c r="IH339" s="105"/>
      <c r="II339" s="105"/>
      <c r="IJ339" s="105"/>
      <c r="IK339" s="105"/>
      <c r="IL339" s="105"/>
      <c r="IM339" s="105"/>
      <c r="IN339" s="105"/>
      <c r="IO339" s="105"/>
      <c r="IP339" s="105"/>
      <c r="IQ339" s="105"/>
      <c r="IR339" s="105"/>
      <c r="IS339" s="105"/>
      <c r="IT339" s="105"/>
      <c r="IU339" s="105"/>
      <c r="IV339" s="105"/>
    </row>
    <row r="340" spans="1:256" ht="15.5" x14ac:dyDescent="0.25">
      <c r="A340" s="306"/>
      <c r="B340" s="307"/>
      <c r="C340" s="308"/>
      <c r="D340" s="309"/>
      <c r="E340" s="303"/>
      <c r="F340" s="110"/>
      <c r="G340" s="303"/>
      <c r="H340" s="310"/>
      <c r="I340" s="303"/>
      <c r="J340" s="311"/>
      <c r="K340" s="306"/>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5"/>
      <c r="AN340" s="105"/>
      <c r="AO340" s="105"/>
      <c r="AP340" s="105"/>
      <c r="AQ340" s="105"/>
      <c r="AR340" s="105"/>
      <c r="AS340" s="105"/>
      <c r="AT340" s="105"/>
      <c r="AU340" s="105"/>
      <c r="AV340" s="105"/>
      <c r="AW340" s="105"/>
      <c r="AX340" s="105"/>
      <c r="AY340" s="105"/>
      <c r="AZ340" s="105"/>
      <c r="BA340" s="105"/>
      <c r="BB340" s="105"/>
      <c r="BC340" s="105"/>
      <c r="BD340" s="105"/>
      <c r="BE340" s="105"/>
      <c r="BF340" s="105"/>
      <c r="BG340" s="105"/>
      <c r="BH340" s="105"/>
      <c r="BI340" s="105"/>
      <c r="BJ340" s="105"/>
      <c r="BK340" s="105"/>
      <c r="BL340" s="105"/>
      <c r="BM340" s="105"/>
      <c r="BN340" s="105"/>
      <c r="BO340" s="105"/>
      <c r="BP340" s="105"/>
      <c r="BQ340" s="105"/>
      <c r="BR340" s="105"/>
      <c r="BS340" s="105"/>
      <c r="BT340" s="105"/>
      <c r="BU340" s="105"/>
      <c r="BV340" s="105"/>
      <c r="BW340" s="105"/>
      <c r="BX340" s="105"/>
      <c r="BY340" s="105"/>
      <c r="BZ340" s="105"/>
      <c r="CA340" s="105"/>
      <c r="CB340" s="105"/>
      <c r="CC340" s="105"/>
      <c r="CD340" s="105"/>
      <c r="CE340" s="105"/>
      <c r="CF340" s="105"/>
      <c r="CG340" s="105"/>
      <c r="CH340" s="105"/>
      <c r="CI340" s="105"/>
      <c r="CJ340" s="105"/>
      <c r="CK340" s="105"/>
      <c r="CL340" s="105"/>
      <c r="CM340" s="105"/>
      <c r="CN340" s="105"/>
      <c r="CO340" s="105"/>
      <c r="CP340" s="105"/>
      <c r="CQ340" s="105"/>
      <c r="CR340" s="105"/>
      <c r="CS340" s="105"/>
      <c r="CT340" s="105"/>
      <c r="CU340" s="105"/>
      <c r="CV340" s="105"/>
      <c r="CW340" s="105"/>
      <c r="CX340" s="105"/>
      <c r="CY340" s="105"/>
      <c r="CZ340" s="105"/>
      <c r="DA340" s="105"/>
      <c r="DB340" s="105"/>
      <c r="DC340" s="105"/>
      <c r="DD340" s="105"/>
      <c r="DE340" s="105"/>
      <c r="DF340" s="105"/>
      <c r="DG340" s="105"/>
      <c r="DH340" s="105"/>
      <c r="DI340" s="105"/>
      <c r="DJ340" s="105"/>
      <c r="DK340" s="105"/>
      <c r="DL340" s="105"/>
      <c r="DM340" s="105"/>
      <c r="DN340" s="105"/>
      <c r="DO340" s="105"/>
      <c r="DP340" s="105"/>
      <c r="DQ340" s="105"/>
      <c r="DR340" s="105"/>
      <c r="DS340" s="105"/>
      <c r="DT340" s="105"/>
      <c r="DU340" s="105"/>
      <c r="DV340" s="105"/>
      <c r="DW340" s="105"/>
      <c r="DX340" s="105"/>
      <c r="DY340" s="105"/>
      <c r="DZ340" s="105"/>
      <c r="EA340" s="105"/>
      <c r="EB340" s="105"/>
      <c r="EC340" s="105"/>
      <c r="ED340" s="105"/>
      <c r="EE340" s="105"/>
      <c r="EF340" s="105"/>
      <c r="EG340" s="105"/>
      <c r="EH340" s="105"/>
      <c r="EI340" s="105"/>
      <c r="EJ340" s="105"/>
      <c r="EK340" s="105"/>
      <c r="EL340" s="105"/>
      <c r="EM340" s="105"/>
      <c r="EN340" s="105"/>
      <c r="EO340" s="105"/>
      <c r="EP340" s="105"/>
      <c r="EQ340" s="105"/>
      <c r="ER340" s="105"/>
      <c r="ES340" s="105"/>
      <c r="ET340" s="105"/>
      <c r="EU340" s="105"/>
      <c r="EV340" s="105"/>
      <c r="EW340" s="105"/>
      <c r="EX340" s="105"/>
      <c r="EY340" s="105"/>
      <c r="EZ340" s="105"/>
      <c r="FA340" s="105"/>
      <c r="FB340" s="105"/>
      <c r="FC340" s="105"/>
      <c r="FD340" s="105"/>
      <c r="FE340" s="105"/>
      <c r="FF340" s="105"/>
      <c r="FG340" s="105"/>
      <c r="FH340" s="105"/>
      <c r="FI340" s="105"/>
      <c r="FJ340" s="105"/>
      <c r="FK340" s="105"/>
      <c r="FL340" s="105"/>
      <c r="FM340" s="105"/>
      <c r="FN340" s="105"/>
      <c r="FO340" s="105"/>
      <c r="FP340" s="105"/>
      <c r="FQ340" s="105"/>
      <c r="FR340" s="105"/>
      <c r="FS340" s="105"/>
      <c r="FT340" s="105"/>
      <c r="FU340" s="105"/>
      <c r="FV340" s="105"/>
      <c r="FW340" s="105"/>
      <c r="FX340" s="105"/>
      <c r="FY340" s="105"/>
      <c r="FZ340" s="105"/>
      <c r="GA340" s="105"/>
      <c r="GB340" s="105"/>
      <c r="GC340" s="105"/>
      <c r="GD340" s="105"/>
      <c r="GE340" s="105"/>
      <c r="GF340" s="105"/>
      <c r="GG340" s="105"/>
      <c r="GH340" s="105"/>
      <c r="GI340" s="105"/>
      <c r="GJ340" s="105"/>
      <c r="GK340" s="105"/>
      <c r="GL340" s="105"/>
      <c r="GM340" s="105"/>
      <c r="GN340" s="105"/>
      <c r="GO340" s="105"/>
      <c r="GP340" s="105"/>
      <c r="GQ340" s="105"/>
      <c r="GR340" s="105"/>
      <c r="GS340" s="105"/>
      <c r="GT340" s="105"/>
      <c r="GU340" s="105"/>
      <c r="GV340" s="105"/>
      <c r="GW340" s="105"/>
      <c r="GX340" s="105"/>
      <c r="GY340" s="105"/>
      <c r="GZ340" s="105"/>
      <c r="HA340" s="105"/>
      <c r="HB340" s="105"/>
      <c r="HC340" s="105"/>
      <c r="HD340" s="105"/>
      <c r="HE340" s="105"/>
      <c r="HF340" s="105"/>
      <c r="HG340" s="105"/>
      <c r="HH340" s="105"/>
      <c r="HI340" s="105"/>
      <c r="HJ340" s="105"/>
      <c r="HK340" s="105"/>
      <c r="HL340" s="105"/>
      <c r="HM340" s="105"/>
      <c r="HN340" s="105"/>
      <c r="HO340" s="105"/>
      <c r="HP340" s="105"/>
      <c r="HQ340" s="105"/>
      <c r="HR340" s="105"/>
      <c r="HS340" s="105"/>
      <c r="HT340" s="105"/>
      <c r="HU340" s="105"/>
      <c r="HV340" s="105"/>
      <c r="HW340" s="105"/>
      <c r="HX340" s="105"/>
      <c r="HY340" s="105"/>
      <c r="HZ340" s="105"/>
      <c r="IA340" s="105"/>
      <c r="IB340" s="105"/>
      <c r="IC340" s="105"/>
      <c r="ID340" s="105"/>
      <c r="IE340" s="105"/>
      <c r="IF340" s="105"/>
      <c r="IG340" s="105"/>
      <c r="IH340" s="105"/>
      <c r="II340" s="105"/>
      <c r="IJ340" s="105"/>
      <c r="IK340" s="105"/>
      <c r="IL340" s="105"/>
      <c r="IM340" s="105"/>
      <c r="IN340" s="105"/>
      <c r="IO340" s="105"/>
      <c r="IP340" s="105"/>
      <c r="IQ340" s="105"/>
      <c r="IR340" s="105"/>
      <c r="IS340" s="105"/>
      <c r="IT340" s="105"/>
      <c r="IU340" s="105"/>
      <c r="IV340" s="105"/>
    </row>
    <row r="341" spans="1:256" ht="15.5" x14ac:dyDescent="0.25">
      <c r="A341" s="306"/>
      <c r="B341" s="307"/>
      <c r="C341" s="308"/>
      <c r="D341" s="309"/>
      <c r="E341" s="303"/>
      <c r="F341" s="110"/>
      <c r="G341" s="303"/>
      <c r="H341" s="310"/>
      <c r="I341" s="303"/>
      <c r="J341" s="311"/>
      <c r="K341" s="306"/>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5"/>
      <c r="AL341" s="105"/>
      <c r="AM341" s="105"/>
      <c r="AN341" s="105"/>
      <c r="AO341" s="105"/>
      <c r="AP341" s="105"/>
      <c r="AQ341" s="105"/>
      <c r="AR341" s="105"/>
      <c r="AS341" s="105"/>
      <c r="AT341" s="105"/>
      <c r="AU341" s="105"/>
      <c r="AV341" s="105"/>
      <c r="AW341" s="105"/>
      <c r="AX341" s="105"/>
      <c r="AY341" s="105"/>
      <c r="AZ341" s="105"/>
      <c r="BA341" s="105"/>
      <c r="BB341" s="105"/>
      <c r="BC341" s="105"/>
      <c r="BD341" s="105"/>
      <c r="BE341" s="105"/>
      <c r="BF341" s="105"/>
      <c r="BG341" s="105"/>
      <c r="BH341" s="105"/>
      <c r="BI341" s="105"/>
      <c r="BJ341" s="105"/>
      <c r="BK341" s="105"/>
      <c r="BL341" s="105"/>
      <c r="BM341" s="105"/>
      <c r="BN341" s="105"/>
      <c r="BO341" s="105"/>
      <c r="BP341" s="105"/>
      <c r="BQ341" s="105"/>
      <c r="BR341" s="105"/>
      <c r="BS341" s="105"/>
      <c r="BT341" s="105"/>
      <c r="BU341" s="105"/>
      <c r="BV341" s="105"/>
      <c r="BW341" s="105"/>
      <c r="BX341" s="105"/>
      <c r="BY341" s="105"/>
      <c r="BZ341" s="105"/>
      <c r="CA341" s="105"/>
      <c r="CB341" s="105"/>
      <c r="CC341" s="105"/>
      <c r="CD341" s="105"/>
      <c r="CE341" s="105"/>
      <c r="CF341" s="105"/>
      <c r="CG341" s="105"/>
      <c r="CH341" s="105"/>
      <c r="CI341" s="105"/>
      <c r="CJ341" s="105"/>
      <c r="CK341" s="105"/>
      <c r="CL341" s="105"/>
      <c r="CM341" s="105"/>
      <c r="CN341" s="105"/>
      <c r="CO341" s="105"/>
      <c r="CP341" s="105"/>
      <c r="CQ341" s="105"/>
      <c r="CR341" s="105"/>
      <c r="CS341" s="105"/>
      <c r="CT341" s="105"/>
      <c r="CU341" s="105"/>
      <c r="CV341" s="105"/>
      <c r="CW341" s="105"/>
      <c r="CX341" s="105"/>
      <c r="CY341" s="105"/>
      <c r="CZ341" s="105"/>
      <c r="DA341" s="105"/>
      <c r="DB341" s="105"/>
      <c r="DC341" s="105"/>
      <c r="DD341" s="105"/>
      <c r="DE341" s="105"/>
      <c r="DF341" s="105"/>
      <c r="DG341" s="105"/>
      <c r="DH341" s="105"/>
      <c r="DI341" s="105"/>
      <c r="DJ341" s="105"/>
      <c r="DK341" s="105"/>
      <c r="DL341" s="105"/>
      <c r="DM341" s="105"/>
      <c r="DN341" s="105"/>
      <c r="DO341" s="105"/>
      <c r="DP341" s="105"/>
      <c r="DQ341" s="105"/>
      <c r="DR341" s="105"/>
      <c r="DS341" s="105"/>
      <c r="DT341" s="105"/>
      <c r="DU341" s="105"/>
      <c r="DV341" s="105"/>
      <c r="DW341" s="105"/>
      <c r="DX341" s="105"/>
      <c r="DY341" s="105"/>
      <c r="DZ341" s="105"/>
      <c r="EA341" s="105"/>
      <c r="EB341" s="105"/>
      <c r="EC341" s="105"/>
      <c r="ED341" s="105"/>
      <c r="EE341" s="105"/>
      <c r="EF341" s="105"/>
      <c r="EG341" s="105"/>
      <c r="EH341" s="105"/>
      <c r="EI341" s="105"/>
      <c r="EJ341" s="105"/>
      <c r="EK341" s="105"/>
      <c r="EL341" s="105"/>
      <c r="EM341" s="105"/>
      <c r="EN341" s="105"/>
      <c r="EO341" s="105"/>
      <c r="EP341" s="105"/>
      <c r="EQ341" s="105"/>
      <c r="ER341" s="105"/>
      <c r="ES341" s="105"/>
      <c r="ET341" s="105"/>
      <c r="EU341" s="105"/>
      <c r="EV341" s="105"/>
      <c r="EW341" s="105"/>
      <c r="EX341" s="105"/>
      <c r="EY341" s="105"/>
      <c r="EZ341" s="105"/>
      <c r="FA341" s="105"/>
      <c r="FB341" s="105"/>
      <c r="FC341" s="105"/>
      <c r="FD341" s="105"/>
      <c r="FE341" s="105"/>
      <c r="FF341" s="105"/>
      <c r="FG341" s="105"/>
      <c r="FH341" s="105"/>
      <c r="FI341" s="105"/>
      <c r="FJ341" s="105"/>
      <c r="FK341" s="105"/>
      <c r="FL341" s="105"/>
      <c r="FM341" s="105"/>
      <c r="FN341" s="105"/>
      <c r="FO341" s="105"/>
      <c r="FP341" s="105"/>
      <c r="FQ341" s="105"/>
      <c r="FR341" s="105"/>
      <c r="FS341" s="105"/>
      <c r="FT341" s="105"/>
      <c r="FU341" s="105"/>
      <c r="FV341" s="105"/>
      <c r="FW341" s="105"/>
      <c r="FX341" s="105"/>
      <c r="FY341" s="105"/>
      <c r="FZ341" s="105"/>
      <c r="GA341" s="105"/>
      <c r="GB341" s="105"/>
      <c r="GC341" s="105"/>
      <c r="GD341" s="105"/>
      <c r="GE341" s="105"/>
      <c r="GF341" s="105"/>
      <c r="GG341" s="105"/>
      <c r="GH341" s="105"/>
      <c r="GI341" s="105"/>
      <c r="GJ341" s="105"/>
      <c r="GK341" s="105"/>
      <c r="GL341" s="105"/>
      <c r="GM341" s="105"/>
      <c r="GN341" s="105"/>
      <c r="GO341" s="105"/>
      <c r="GP341" s="105"/>
      <c r="GQ341" s="105"/>
      <c r="GR341" s="105"/>
      <c r="GS341" s="105"/>
      <c r="GT341" s="105"/>
      <c r="GU341" s="105"/>
      <c r="GV341" s="105"/>
      <c r="GW341" s="105"/>
      <c r="GX341" s="105"/>
      <c r="GY341" s="105"/>
      <c r="GZ341" s="105"/>
      <c r="HA341" s="105"/>
      <c r="HB341" s="105"/>
      <c r="HC341" s="105"/>
      <c r="HD341" s="105"/>
      <c r="HE341" s="105"/>
      <c r="HF341" s="105"/>
      <c r="HG341" s="105"/>
      <c r="HH341" s="105"/>
      <c r="HI341" s="105"/>
      <c r="HJ341" s="105"/>
      <c r="HK341" s="105"/>
      <c r="HL341" s="105"/>
      <c r="HM341" s="105"/>
      <c r="HN341" s="105"/>
      <c r="HO341" s="105"/>
      <c r="HP341" s="105"/>
      <c r="HQ341" s="105"/>
      <c r="HR341" s="105"/>
      <c r="HS341" s="105"/>
      <c r="HT341" s="105"/>
      <c r="HU341" s="105"/>
      <c r="HV341" s="105"/>
      <c r="HW341" s="105"/>
      <c r="HX341" s="105"/>
      <c r="HY341" s="105"/>
      <c r="HZ341" s="105"/>
      <c r="IA341" s="105"/>
      <c r="IB341" s="105"/>
      <c r="IC341" s="105"/>
      <c r="ID341" s="105"/>
      <c r="IE341" s="105"/>
      <c r="IF341" s="105"/>
      <c r="IG341" s="105"/>
      <c r="IH341" s="105"/>
      <c r="II341" s="105"/>
      <c r="IJ341" s="105"/>
      <c r="IK341" s="105"/>
      <c r="IL341" s="105"/>
      <c r="IM341" s="105"/>
      <c r="IN341" s="105"/>
      <c r="IO341" s="105"/>
      <c r="IP341" s="105"/>
      <c r="IQ341" s="105"/>
      <c r="IR341" s="105"/>
      <c r="IS341" s="105"/>
      <c r="IT341" s="105"/>
      <c r="IU341" s="105"/>
      <c r="IV341" s="105"/>
    </row>
    <row r="342" spans="1:256" ht="15.5" x14ac:dyDescent="0.25">
      <c r="A342" s="306"/>
      <c r="B342" s="307"/>
      <c r="C342" s="308"/>
      <c r="D342" s="309"/>
      <c r="E342" s="303"/>
      <c r="F342" s="110"/>
      <c r="G342" s="303"/>
      <c r="H342" s="310"/>
      <c r="I342" s="303"/>
      <c r="J342" s="311"/>
      <c r="K342" s="306"/>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5"/>
      <c r="AN342" s="105"/>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05"/>
      <c r="CQ342" s="105"/>
      <c r="CR342" s="105"/>
      <c r="CS342" s="105"/>
      <c r="CT342" s="105"/>
      <c r="CU342" s="105"/>
      <c r="CV342" s="105"/>
      <c r="CW342" s="105"/>
      <c r="CX342" s="105"/>
      <c r="CY342" s="105"/>
      <c r="CZ342" s="105"/>
      <c r="DA342" s="105"/>
      <c r="DB342" s="105"/>
      <c r="DC342" s="105"/>
      <c r="DD342" s="105"/>
      <c r="DE342" s="105"/>
      <c r="DF342" s="105"/>
      <c r="DG342" s="105"/>
      <c r="DH342" s="105"/>
      <c r="DI342" s="105"/>
      <c r="DJ342" s="105"/>
      <c r="DK342" s="105"/>
      <c r="DL342" s="105"/>
      <c r="DM342" s="105"/>
      <c r="DN342" s="105"/>
      <c r="DO342" s="105"/>
      <c r="DP342" s="105"/>
      <c r="DQ342" s="105"/>
      <c r="DR342" s="105"/>
      <c r="DS342" s="105"/>
      <c r="DT342" s="105"/>
      <c r="DU342" s="105"/>
      <c r="DV342" s="105"/>
      <c r="DW342" s="105"/>
      <c r="DX342" s="105"/>
      <c r="DY342" s="105"/>
      <c r="DZ342" s="105"/>
      <c r="EA342" s="105"/>
      <c r="EB342" s="105"/>
      <c r="EC342" s="105"/>
      <c r="ED342" s="105"/>
      <c r="EE342" s="105"/>
      <c r="EF342" s="105"/>
      <c r="EG342" s="105"/>
      <c r="EH342" s="105"/>
      <c r="EI342" s="105"/>
      <c r="EJ342" s="105"/>
      <c r="EK342" s="105"/>
      <c r="EL342" s="105"/>
      <c r="EM342" s="105"/>
      <c r="EN342" s="105"/>
      <c r="EO342" s="105"/>
      <c r="EP342" s="105"/>
      <c r="EQ342" s="105"/>
      <c r="ER342" s="105"/>
      <c r="ES342" s="105"/>
      <c r="ET342" s="105"/>
      <c r="EU342" s="105"/>
      <c r="EV342" s="105"/>
      <c r="EW342" s="105"/>
      <c r="EX342" s="105"/>
      <c r="EY342" s="105"/>
      <c r="EZ342" s="105"/>
      <c r="FA342" s="105"/>
      <c r="FB342" s="105"/>
      <c r="FC342" s="105"/>
      <c r="FD342" s="105"/>
      <c r="FE342" s="105"/>
      <c r="FF342" s="105"/>
      <c r="FG342" s="105"/>
      <c r="FH342" s="105"/>
      <c r="FI342" s="105"/>
      <c r="FJ342" s="105"/>
      <c r="FK342" s="105"/>
      <c r="FL342" s="105"/>
      <c r="FM342" s="105"/>
      <c r="FN342" s="105"/>
      <c r="FO342" s="105"/>
      <c r="FP342" s="105"/>
      <c r="FQ342" s="105"/>
      <c r="FR342" s="105"/>
      <c r="FS342" s="105"/>
      <c r="FT342" s="105"/>
      <c r="FU342" s="105"/>
      <c r="FV342" s="105"/>
      <c r="FW342" s="105"/>
      <c r="FX342" s="105"/>
      <c r="FY342" s="105"/>
      <c r="FZ342" s="105"/>
      <c r="GA342" s="105"/>
      <c r="GB342" s="105"/>
      <c r="GC342" s="105"/>
      <c r="GD342" s="105"/>
      <c r="GE342" s="105"/>
      <c r="GF342" s="105"/>
      <c r="GG342" s="105"/>
      <c r="GH342" s="105"/>
      <c r="GI342" s="105"/>
      <c r="GJ342" s="105"/>
      <c r="GK342" s="105"/>
      <c r="GL342" s="105"/>
      <c r="GM342" s="105"/>
      <c r="GN342" s="105"/>
      <c r="GO342" s="105"/>
      <c r="GP342" s="105"/>
      <c r="GQ342" s="105"/>
      <c r="GR342" s="105"/>
      <c r="GS342" s="105"/>
      <c r="GT342" s="105"/>
      <c r="GU342" s="105"/>
      <c r="GV342" s="105"/>
      <c r="GW342" s="105"/>
      <c r="GX342" s="105"/>
      <c r="GY342" s="105"/>
      <c r="GZ342" s="105"/>
      <c r="HA342" s="105"/>
      <c r="HB342" s="105"/>
      <c r="HC342" s="105"/>
      <c r="HD342" s="105"/>
      <c r="HE342" s="105"/>
      <c r="HF342" s="105"/>
      <c r="HG342" s="105"/>
      <c r="HH342" s="105"/>
      <c r="HI342" s="105"/>
      <c r="HJ342" s="105"/>
      <c r="HK342" s="105"/>
      <c r="HL342" s="105"/>
      <c r="HM342" s="105"/>
      <c r="HN342" s="105"/>
      <c r="HO342" s="105"/>
      <c r="HP342" s="105"/>
      <c r="HQ342" s="105"/>
      <c r="HR342" s="105"/>
      <c r="HS342" s="105"/>
      <c r="HT342" s="105"/>
      <c r="HU342" s="105"/>
      <c r="HV342" s="105"/>
      <c r="HW342" s="105"/>
      <c r="HX342" s="105"/>
      <c r="HY342" s="105"/>
      <c r="HZ342" s="105"/>
      <c r="IA342" s="105"/>
      <c r="IB342" s="105"/>
      <c r="IC342" s="105"/>
      <c r="ID342" s="105"/>
      <c r="IE342" s="105"/>
      <c r="IF342" s="105"/>
      <c r="IG342" s="105"/>
      <c r="IH342" s="105"/>
      <c r="II342" s="105"/>
      <c r="IJ342" s="105"/>
      <c r="IK342" s="105"/>
      <c r="IL342" s="105"/>
      <c r="IM342" s="105"/>
      <c r="IN342" s="105"/>
      <c r="IO342" s="105"/>
      <c r="IP342" s="105"/>
      <c r="IQ342" s="105"/>
      <c r="IR342" s="105"/>
      <c r="IS342" s="105"/>
      <c r="IT342" s="105"/>
      <c r="IU342" s="105"/>
      <c r="IV342" s="105"/>
    </row>
    <row r="343" spans="1:256" ht="15.5" x14ac:dyDescent="0.25">
      <c r="A343" s="306"/>
      <c r="B343" s="307"/>
      <c r="C343" s="308"/>
      <c r="D343" s="309"/>
      <c r="E343" s="303"/>
      <c r="F343" s="110"/>
      <c r="G343" s="303"/>
      <c r="H343" s="310"/>
      <c r="I343" s="303"/>
      <c r="J343" s="311"/>
      <c r="K343" s="306"/>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5"/>
      <c r="AL343" s="105"/>
      <c r="AM343" s="105"/>
      <c r="AN343" s="105"/>
      <c r="AO343" s="105"/>
      <c r="AP343" s="105"/>
      <c r="AQ343" s="105"/>
      <c r="AR343" s="105"/>
      <c r="AS343" s="105"/>
      <c r="AT343" s="105"/>
      <c r="AU343" s="105"/>
      <c r="AV343" s="105"/>
      <c r="AW343" s="105"/>
      <c r="AX343" s="105"/>
      <c r="AY343" s="105"/>
      <c r="AZ343" s="105"/>
      <c r="BA343" s="105"/>
      <c r="BB343" s="105"/>
      <c r="BC343" s="105"/>
      <c r="BD343" s="105"/>
      <c r="BE343" s="105"/>
      <c r="BF343" s="105"/>
      <c r="BG343" s="105"/>
      <c r="BH343" s="105"/>
      <c r="BI343" s="105"/>
      <c r="BJ343" s="105"/>
      <c r="BK343" s="105"/>
      <c r="BL343" s="105"/>
      <c r="BM343" s="105"/>
      <c r="BN343" s="105"/>
      <c r="BO343" s="105"/>
      <c r="BP343" s="105"/>
      <c r="BQ343" s="105"/>
      <c r="BR343" s="105"/>
      <c r="BS343" s="105"/>
      <c r="BT343" s="105"/>
      <c r="BU343" s="105"/>
      <c r="BV343" s="105"/>
      <c r="BW343" s="105"/>
      <c r="BX343" s="105"/>
      <c r="BY343" s="105"/>
      <c r="BZ343" s="105"/>
      <c r="CA343" s="105"/>
      <c r="CB343" s="105"/>
      <c r="CC343" s="105"/>
      <c r="CD343" s="105"/>
      <c r="CE343" s="105"/>
      <c r="CF343" s="105"/>
      <c r="CG343" s="105"/>
      <c r="CH343" s="105"/>
      <c r="CI343" s="105"/>
      <c r="CJ343" s="105"/>
      <c r="CK343" s="105"/>
      <c r="CL343" s="105"/>
      <c r="CM343" s="105"/>
      <c r="CN343" s="105"/>
      <c r="CO343" s="105"/>
      <c r="CP343" s="105"/>
      <c r="CQ343" s="105"/>
      <c r="CR343" s="105"/>
      <c r="CS343" s="105"/>
      <c r="CT343" s="105"/>
      <c r="CU343" s="105"/>
      <c r="CV343" s="105"/>
      <c r="CW343" s="105"/>
      <c r="CX343" s="105"/>
      <c r="CY343" s="105"/>
      <c r="CZ343" s="105"/>
      <c r="DA343" s="105"/>
      <c r="DB343" s="105"/>
      <c r="DC343" s="105"/>
      <c r="DD343" s="105"/>
      <c r="DE343" s="105"/>
      <c r="DF343" s="105"/>
      <c r="DG343" s="105"/>
      <c r="DH343" s="105"/>
      <c r="DI343" s="105"/>
      <c r="DJ343" s="105"/>
      <c r="DK343" s="105"/>
      <c r="DL343" s="105"/>
      <c r="DM343" s="105"/>
      <c r="DN343" s="105"/>
      <c r="DO343" s="105"/>
      <c r="DP343" s="105"/>
      <c r="DQ343" s="105"/>
      <c r="DR343" s="105"/>
      <c r="DS343" s="105"/>
      <c r="DT343" s="105"/>
      <c r="DU343" s="105"/>
      <c r="DV343" s="105"/>
      <c r="DW343" s="105"/>
      <c r="DX343" s="105"/>
      <c r="DY343" s="105"/>
      <c r="DZ343" s="105"/>
      <c r="EA343" s="105"/>
      <c r="EB343" s="105"/>
      <c r="EC343" s="105"/>
      <c r="ED343" s="105"/>
      <c r="EE343" s="105"/>
      <c r="EF343" s="105"/>
      <c r="EG343" s="105"/>
      <c r="EH343" s="105"/>
      <c r="EI343" s="105"/>
      <c r="EJ343" s="105"/>
      <c r="EK343" s="105"/>
      <c r="EL343" s="105"/>
      <c r="EM343" s="105"/>
      <c r="EN343" s="105"/>
      <c r="EO343" s="105"/>
      <c r="EP343" s="105"/>
      <c r="EQ343" s="105"/>
      <c r="ER343" s="105"/>
      <c r="ES343" s="105"/>
      <c r="ET343" s="105"/>
      <c r="EU343" s="105"/>
      <c r="EV343" s="105"/>
      <c r="EW343" s="105"/>
      <c r="EX343" s="105"/>
      <c r="EY343" s="105"/>
      <c r="EZ343" s="105"/>
      <c r="FA343" s="105"/>
      <c r="FB343" s="105"/>
      <c r="FC343" s="105"/>
      <c r="FD343" s="105"/>
      <c r="FE343" s="105"/>
      <c r="FF343" s="105"/>
      <c r="FG343" s="105"/>
      <c r="FH343" s="105"/>
      <c r="FI343" s="105"/>
      <c r="FJ343" s="105"/>
      <c r="FK343" s="105"/>
      <c r="FL343" s="105"/>
      <c r="FM343" s="105"/>
      <c r="FN343" s="105"/>
      <c r="FO343" s="105"/>
      <c r="FP343" s="105"/>
      <c r="FQ343" s="105"/>
      <c r="FR343" s="105"/>
      <c r="FS343" s="105"/>
      <c r="FT343" s="105"/>
      <c r="FU343" s="105"/>
      <c r="FV343" s="105"/>
      <c r="FW343" s="105"/>
      <c r="FX343" s="105"/>
      <c r="FY343" s="105"/>
      <c r="FZ343" s="105"/>
      <c r="GA343" s="105"/>
      <c r="GB343" s="105"/>
      <c r="GC343" s="105"/>
      <c r="GD343" s="105"/>
      <c r="GE343" s="105"/>
      <c r="GF343" s="105"/>
      <c r="GG343" s="105"/>
      <c r="GH343" s="105"/>
      <c r="GI343" s="105"/>
      <c r="GJ343" s="105"/>
      <c r="GK343" s="105"/>
      <c r="GL343" s="105"/>
      <c r="GM343" s="105"/>
      <c r="GN343" s="105"/>
      <c r="GO343" s="105"/>
      <c r="GP343" s="105"/>
      <c r="GQ343" s="105"/>
      <c r="GR343" s="105"/>
      <c r="GS343" s="105"/>
      <c r="GT343" s="105"/>
      <c r="GU343" s="105"/>
      <c r="GV343" s="105"/>
      <c r="GW343" s="105"/>
      <c r="GX343" s="105"/>
      <c r="GY343" s="105"/>
      <c r="GZ343" s="105"/>
      <c r="HA343" s="105"/>
      <c r="HB343" s="105"/>
      <c r="HC343" s="105"/>
      <c r="HD343" s="105"/>
      <c r="HE343" s="105"/>
      <c r="HF343" s="105"/>
      <c r="HG343" s="105"/>
      <c r="HH343" s="105"/>
      <c r="HI343" s="105"/>
      <c r="HJ343" s="105"/>
      <c r="HK343" s="105"/>
      <c r="HL343" s="105"/>
      <c r="HM343" s="105"/>
      <c r="HN343" s="105"/>
      <c r="HO343" s="105"/>
      <c r="HP343" s="105"/>
      <c r="HQ343" s="105"/>
      <c r="HR343" s="105"/>
      <c r="HS343" s="105"/>
      <c r="HT343" s="105"/>
      <c r="HU343" s="105"/>
      <c r="HV343" s="105"/>
      <c r="HW343" s="105"/>
      <c r="HX343" s="105"/>
      <c r="HY343" s="105"/>
      <c r="HZ343" s="105"/>
      <c r="IA343" s="105"/>
      <c r="IB343" s="105"/>
      <c r="IC343" s="105"/>
      <c r="ID343" s="105"/>
      <c r="IE343" s="105"/>
      <c r="IF343" s="105"/>
      <c r="IG343" s="105"/>
      <c r="IH343" s="105"/>
      <c r="II343" s="105"/>
      <c r="IJ343" s="105"/>
      <c r="IK343" s="105"/>
      <c r="IL343" s="105"/>
      <c r="IM343" s="105"/>
      <c r="IN343" s="105"/>
      <c r="IO343" s="105"/>
      <c r="IP343" s="105"/>
      <c r="IQ343" s="105"/>
      <c r="IR343" s="105"/>
      <c r="IS343" s="105"/>
      <c r="IT343" s="105"/>
      <c r="IU343" s="105"/>
      <c r="IV343" s="105"/>
    </row>
    <row r="344" spans="1:256" ht="15.5" x14ac:dyDescent="0.25">
      <c r="A344" s="306"/>
      <c r="B344" s="307"/>
      <c r="C344" s="308"/>
      <c r="D344" s="309"/>
      <c r="E344" s="303"/>
      <c r="F344" s="110"/>
      <c r="G344" s="303"/>
      <c r="H344" s="310"/>
      <c r="I344" s="303"/>
      <c r="J344" s="311"/>
      <c r="K344" s="306"/>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5"/>
      <c r="AN344" s="105"/>
      <c r="AO344" s="105"/>
      <c r="AP344" s="105"/>
      <c r="AQ344" s="105"/>
      <c r="AR344" s="105"/>
      <c r="AS344" s="105"/>
      <c r="AT344" s="105"/>
      <c r="AU344" s="105"/>
      <c r="AV344" s="105"/>
      <c r="AW344" s="105"/>
      <c r="AX344" s="105"/>
      <c r="AY344" s="105"/>
      <c r="AZ344" s="105"/>
      <c r="BA344" s="105"/>
      <c r="BB344" s="105"/>
      <c r="BC344" s="105"/>
      <c r="BD344" s="105"/>
      <c r="BE344" s="105"/>
      <c r="BF344" s="105"/>
      <c r="BG344" s="105"/>
      <c r="BH344" s="105"/>
      <c r="BI344" s="105"/>
      <c r="BJ344" s="105"/>
      <c r="BK344" s="105"/>
      <c r="BL344" s="105"/>
      <c r="BM344" s="105"/>
      <c r="BN344" s="105"/>
      <c r="BO344" s="105"/>
      <c r="BP344" s="105"/>
      <c r="BQ344" s="105"/>
      <c r="BR344" s="105"/>
      <c r="BS344" s="105"/>
      <c r="BT344" s="105"/>
      <c r="BU344" s="105"/>
      <c r="BV344" s="105"/>
      <c r="BW344" s="105"/>
      <c r="BX344" s="105"/>
      <c r="BY344" s="105"/>
      <c r="BZ344" s="105"/>
      <c r="CA344" s="105"/>
      <c r="CB344" s="105"/>
      <c r="CC344" s="105"/>
      <c r="CD344" s="105"/>
      <c r="CE344" s="105"/>
      <c r="CF344" s="105"/>
      <c r="CG344" s="105"/>
      <c r="CH344" s="105"/>
      <c r="CI344" s="105"/>
      <c r="CJ344" s="105"/>
      <c r="CK344" s="105"/>
      <c r="CL344" s="105"/>
      <c r="CM344" s="105"/>
      <c r="CN344" s="105"/>
      <c r="CO344" s="105"/>
      <c r="CP344" s="105"/>
      <c r="CQ344" s="105"/>
      <c r="CR344" s="105"/>
      <c r="CS344" s="105"/>
      <c r="CT344" s="105"/>
      <c r="CU344" s="105"/>
      <c r="CV344" s="105"/>
      <c r="CW344" s="105"/>
      <c r="CX344" s="105"/>
      <c r="CY344" s="105"/>
      <c r="CZ344" s="105"/>
      <c r="DA344" s="105"/>
      <c r="DB344" s="105"/>
      <c r="DC344" s="105"/>
      <c r="DD344" s="105"/>
      <c r="DE344" s="105"/>
      <c r="DF344" s="105"/>
      <c r="DG344" s="105"/>
      <c r="DH344" s="105"/>
      <c r="DI344" s="105"/>
      <c r="DJ344" s="105"/>
      <c r="DK344" s="105"/>
      <c r="DL344" s="105"/>
      <c r="DM344" s="105"/>
      <c r="DN344" s="105"/>
      <c r="DO344" s="105"/>
      <c r="DP344" s="105"/>
      <c r="DQ344" s="105"/>
      <c r="DR344" s="105"/>
      <c r="DS344" s="105"/>
      <c r="DT344" s="105"/>
      <c r="DU344" s="105"/>
      <c r="DV344" s="105"/>
      <c r="DW344" s="105"/>
      <c r="DX344" s="105"/>
      <c r="DY344" s="105"/>
      <c r="DZ344" s="105"/>
      <c r="EA344" s="105"/>
      <c r="EB344" s="105"/>
      <c r="EC344" s="105"/>
      <c r="ED344" s="105"/>
      <c r="EE344" s="105"/>
      <c r="EF344" s="105"/>
      <c r="EG344" s="105"/>
      <c r="EH344" s="105"/>
      <c r="EI344" s="105"/>
      <c r="EJ344" s="105"/>
      <c r="EK344" s="105"/>
      <c r="EL344" s="105"/>
      <c r="EM344" s="105"/>
      <c r="EN344" s="105"/>
      <c r="EO344" s="105"/>
      <c r="EP344" s="105"/>
      <c r="EQ344" s="105"/>
      <c r="ER344" s="105"/>
      <c r="ES344" s="105"/>
      <c r="ET344" s="105"/>
      <c r="EU344" s="105"/>
      <c r="EV344" s="105"/>
      <c r="EW344" s="105"/>
      <c r="EX344" s="105"/>
      <c r="EY344" s="105"/>
      <c r="EZ344" s="105"/>
      <c r="FA344" s="105"/>
      <c r="FB344" s="105"/>
      <c r="FC344" s="105"/>
      <c r="FD344" s="105"/>
      <c r="FE344" s="105"/>
      <c r="FF344" s="105"/>
      <c r="FG344" s="105"/>
      <c r="FH344" s="105"/>
      <c r="FI344" s="105"/>
      <c r="FJ344" s="105"/>
      <c r="FK344" s="105"/>
      <c r="FL344" s="105"/>
      <c r="FM344" s="105"/>
      <c r="FN344" s="105"/>
      <c r="FO344" s="105"/>
      <c r="FP344" s="105"/>
      <c r="FQ344" s="105"/>
      <c r="FR344" s="105"/>
      <c r="FS344" s="105"/>
      <c r="FT344" s="105"/>
      <c r="FU344" s="105"/>
      <c r="FV344" s="105"/>
      <c r="FW344" s="105"/>
      <c r="FX344" s="105"/>
      <c r="FY344" s="105"/>
      <c r="FZ344" s="105"/>
      <c r="GA344" s="105"/>
      <c r="GB344" s="105"/>
      <c r="GC344" s="105"/>
      <c r="GD344" s="105"/>
      <c r="GE344" s="105"/>
      <c r="GF344" s="105"/>
      <c r="GG344" s="105"/>
      <c r="GH344" s="105"/>
      <c r="GI344" s="105"/>
      <c r="GJ344" s="105"/>
      <c r="GK344" s="105"/>
      <c r="GL344" s="105"/>
      <c r="GM344" s="105"/>
      <c r="GN344" s="105"/>
      <c r="GO344" s="105"/>
      <c r="GP344" s="105"/>
      <c r="GQ344" s="105"/>
      <c r="GR344" s="105"/>
      <c r="GS344" s="105"/>
      <c r="GT344" s="105"/>
      <c r="GU344" s="105"/>
      <c r="GV344" s="105"/>
      <c r="GW344" s="105"/>
      <c r="GX344" s="105"/>
      <c r="GY344" s="105"/>
      <c r="GZ344" s="105"/>
      <c r="HA344" s="105"/>
      <c r="HB344" s="105"/>
      <c r="HC344" s="105"/>
      <c r="HD344" s="105"/>
      <c r="HE344" s="105"/>
      <c r="HF344" s="105"/>
      <c r="HG344" s="105"/>
      <c r="HH344" s="105"/>
      <c r="HI344" s="105"/>
      <c r="HJ344" s="105"/>
      <c r="HK344" s="105"/>
      <c r="HL344" s="105"/>
      <c r="HM344" s="105"/>
      <c r="HN344" s="105"/>
      <c r="HO344" s="105"/>
      <c r="HP344" s="105"/>
      <c r="HQ344" s="105"/>
      <c r="HR344" s="105"/>
      <c r="HS344" s="105"/>
      <c r="HT344" s="105"/>
      <c r="HU344" s="105"/>
      <c r="HV344" s="105"/>
      <c r="HW344" s="105"/>
      <c r="HX344" s="105"/>
      <c r="HY344" s="105"/>
      <c r="HZ344" s="105"/>
      <c r="IA344" s="105"/>
      <c r="IB344" s="105"/>
      <c r="IC344" s="105"/>
      <c r="ID344" s="105"/>
      <c r="IE344" s="105"/>
      <c r="IF344" s="105"/>
      <c r="IG344" s="105"/>
      <c r="IH344" s="105"/>
      <c r="II344" s="105"/>
      <c r="IJ344" s="105"/>
      <c r="IK344" s="105"/>
      <c r="IL344" s="105"/>
      <c r="IM344" s="105"/>
      <c r="IN344" s="105"/>
      <c r="IO344" s="105"/>
      <c r="IP344" s="105"/>
      <c r="IQ344" s="105"/>
      <c r="IR344" s="105"/>
      <c r="IS344" s="105"/>
      <c r="IT344" s="105"/>
      <c r="IU344" s="105"/>
      <c r="IV344" s="105"/>
    </row>
    <row r="345" spans="1:256" ht="15.5" x14ac:dyDescent="0.25">
      <c r="A345" s="306"/>
      <c r="B345" s="307"/>
      <c r="C345" s="308"/>
      <c r="D345" s="309"/>
      <c r="E345" s="303"/>
      <c r="F345" s="110"/>
      <c r="G345" s="303"/>
      <c r="H345" s="310"/>
      <c r="I345" s="303"/>
      <c r="J345" s="311"/>
      <c r="K345" s="306"/>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5"/>
      <c r="AN345" s="105"/>
      <c r="AO345" s="105"/>
      <c r="AP345" s="105"/>
      <c r="AQ345" s="105"/>
      <c r="AR345" s="105"/>
      <c r="AS345" s="105"/>
      <c r="AT345" s="105"/>
      <c r="AU345" s="105"/>
      <c r="AV345" s="105"/>
      <c r="AW345" s="105"/>
      <c r="AX345" s="105"/>
      <c r="AY345" s="105"/>
      <c r="AZ345" s="105"/>
      <c r="BA345" s="105"/>
      <c r="BB345" s="105"/>
      <c r="BC345" s="105"/>
      <c r="BD345" s="105"/>
      <c r="BE345" s="105"/>
      <c r="BF345" s="105"/>
      <c r="BG345" s="105"/>
      <c r="BH345" s="105"/>
      <c r="BI345" s="105"/>
      <c r="BJ345" s="105"/>
      <c r="BK345" s="105"/>
      <c r="BL345" s="105"/>
      <c r="BM345" s="105"/>
      <c r="BN345" s="105"/>
      <c r="BO345" s="105"/>
      <c r="BP345" s="105"/>
      <c r="BQ345" s="105"/>
      <c r="BR345" s="105"/>
      <c r="BS345" s="105"/>
      <c r="BT345" s="105"/>
      <c r="BU345" s="105"/>
      <c r="BV345" s="105"/>
      <c r="BW345" s="105"/>
      <c r="BX345" s="105"/>
      <c r="BY345" s="105"/>
      <c r="BZ345" s="105"/>
      <c r="CA345" s="105"/>
      <c r="CB345" s="105"/>
      <c r="CC345" s="105"/>
      <c r="CD345" s="105"/>
      <c r="CE345" s="105"/>
      <c r="CF345" s="105"/>
      <c r="CG345" s="105"/>
      <c r="CH345" s="105"/>
      <c r="CI345" s="105"/>
      <c r="CJ345" s="105"/>
      <c r="CK345" s="105"/>
      <c r="CL345" s="105"/>
      <c r="CM345" s="105"/>
      <c r="CN345" s="105"/>
      <c r="CO345" s="105"/>
      <c r="CP345" s="105"/>
      <c r="CQ345" s="105"/>
      <c r="CR345" s="105"/>
      <c r="CS345" s="105"/>
      <c r="CT345" s="105"/>
      <c r="CU345" s="105"/>
      <c r="CV345" s="105"/>
      <c r="CW345" s="105"/>
      <c r="CX345" s="105"/>
      <c r="CY345" s="105"/>
      <c r="CZ345" s="105"/>
      <c r="DA345" s="105"/>
      <c r="DB345" s="105"/>
      <c r="DC345" s="105"/>
      <c r="DD345" s="105"/>
      <c r="DE345" s="105"/>
      <c r="DF345" s="105"/>
      <c r="DG345" s="105"/>
      <c r="DH345" s="105"/>
      <c r="DI345" s="105"/>
      <c r="DJ345" s="105"/>
      <c r="DK345" s="105"/>
      <c r="DL345" s="105"/>
      <c r="DM345" s="105"/>
      <c r="DN345" s="105"/>
      <c r="DO345" s="105"/>
      <c r="DP345" s="105"/>
      <c r="DQ345" s="105"/>
      <c r="DR345" s="105"/>
      <c r="DS345" s="105"/>
      <c r="DT345" s="105"/>
      <c r="DU345" s="105"/>
      <c r="DV345" s="105"/>
      <c r="DW345" s="105"/>
      <c r="DX345" s="105"/>
      <c r="DY345" s="105"/>
      <c r="DZ345" s="105"/>
      <c r="EA345" s="105"/>
      <c r="EB345" s="105"/>
      <c r="EC345" s="105"/>
      <c r="ED345" s="105"/>
      <c r="EE345" s="105"/>
      <c r="EF345" s="105"/>
      <c r="EG345" s="105"/>
      <c r="EH345" s="105"/>
      <c r="EI345" s="105"/>
      <c r="EJ345" s="105"/>
      <c r="EK345" s="105"/>
      <c r="EL345" s="105"/>
      <c r="EM345" s="105"/>
      <c r="EN345" s="105"/>
      <c r="EO345" s="105"/>
      <c r="EP345" s="105"/>
      <c r="EQ345" s="105"/>
      <c r="ER345" s="105"/>
      <c r="ES345" s="105"/>
      <c r="ET345" s="105"/>
      <c r="EU345" s="105"/>
      <c r="EV345" s="105"/>
      <c r="EW345" s="105"/>
      <c r="EX345" s="105"/>
      <c r="EY345" s="105"/>
      <c r="EZ345" s="105"/>
      <c r="FA345" s="105"/>
      <c r="FB345" s="105"/>
      <c r="FC345" s="105"/>
      <c r="FD345" s="105"/>
      <c r="FE345" s="105"/>
      <c r="FF345" s="105"/>
      <c r="FG345" s="105"/>
      <c r="FH345" s="105"/>
      <c r="FI345" s="105"/>
      <c r="FJ345" s="105"/>
      <c r="FK345" s="105"/>
      <c r="FL345" s="105"/>
      <c r="FM345" s="105"/>
      <c r="FN345" s="105"/>
      <c r="FO345" s="105"/>
      <c r="FP345" s="105"/>
      <c r="FQ345" s="105"/>
      <c r="FR345" s="105"/>
      <c r="FS345" s="105"/>
      <c r="FT345" s="105"/>
      <c r="FU345" s="105"/>
      <c r="FV345" s="105"/>
      <c r="FW345" s="105"/>
      <c r="FX345" s="105"/>
      <c r="FY345" s="105"/>
      <c r="FZ345" s="105"/>
      <c r="GA345" s="105"/>
      <c r="GB345" s="105"/>
      <c r="GC345" s="105"/>
      <c r="GD345" s="105"/>
      <c r="GE345" s="105"/>
      <c r="GF345" s="105"/>
      <c r="GG345" s="105"/>
      <c r="GH345" s="105"/>
      <c r="GI345" s="105"/>
      <c r="GJ345" s="105"/>
      <c r="GK345" s="105"/>
      <c r="GL345" s="105"/>
      <c r="GM345" s="105"/>
      <c r="GN345" s="105"/>
      <c r="GO345" s="105"/>
      <c r="GP345" s="105"/>
      <c r="GQ345" s="105"/>
      <c r="GR345" s="105"/>
      <c r="GS345" s="105"/>
      <c r="GT345" s="105"/>
      <c r="GU345" s="105"/>
      <c r="GV345" s="105"/>
      <c r="GW345" s="105"/>
      <c r="GX345" s="105"/>
      <c r="GY345" s="105"/>
      <c r="GZ345" s="105"/>
      <c r="HA345" s="105"/>
      <c r="HB345" s="105"/>
      <c r="HC345" s="105"/>
      <c r="HD345" s="105"/>
      <c r="HE345" s="105"/>
      <c r="HF345" s="105"/>
      <c r="HG345" s="105"/>
      <c r="HH345" s="105"/>
      <c r="HI345" s="105"/>
      <c r="HJ345" s="105"/>
      <c r="HK345" s="105"/>
      <c r="HL345" s="105"/>
      <c r="HM345" s="105"/>
      <c r="HN345" s="105"/>
      <c r="HO345" s="105"/>
      <c r="HP345" s="105"/>
      <c r="HQ345" s="105"/>
      <c r="HR345" s="105"/>
      <c r="HS345" s="105"/>
      <c r="HT345" s="105"/>
      <c r="HU345" s="105"/>
      <c r="HV345" s="105"/>
      <c r="HW345" s="105"/>
      <c r="HX345" s="105"/>
      <c r="HY345" s="105"/>
      <c r="HZ345" s="105"/>
      <c r="IA345" s="105"/>
      <c r="IB345" s="105"/>
      <c r="IC345" s="105"/>
      <c r="ID345" s="105"/>
      <c r="IE345" s="105"/>
      <c r="IF345" s="105"/>
      <c r="IG345" s="105"/>
      <c r="IH345" s="105"/>
      <c r="II345" s="105"/>
      <c r="IJ345" s="105"/>
      <c r="IK345" s="105"/>
      <c r="IL345" s="105"/>
      <c r="IM345" s="105"/>
      <c r="IN345" s="105"/>
      <c r="IO345" s="105"/>
      <c r="IP345" s="105"/>
      <c r="IQ345" s="105"/>
      <c r="IR345" s="105"/>
      <c r="IS345" s="105"/>
      <c r="IT345" s="105"/>
      <c r="IU345" s="105"/>
      <c r="IV345" s="105"/>
    </row>
    <row r="346" spans="1:256" ht="15.5" x14ac:dyDescent="0.25">
      <c r="A346" s="306"/>
      <c r="B346" s="307"/>
      <c r="C346" s="308"/>
      <c r="D346" s="309"/>
      <c r="E346" s="303"/>
      <c r="F346" s="110"/>
      <c r="G346" s="303"/>
      <c r="H346" s="310"/>
      <c r="I346" s="303"/>
      <c r="J346" s="311"/>
      <c r="K346" s="306"/>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5"/>
      <c r="AL346" s="105"/>
      <c r="AM346" s="105"/>
      <c r="AN346" s="105"/>
      <c r="AO346" s="105"/>
      <c r="AP346" s="105"/>
      <c r="AQ346" s="105"/>
      <c r="AR346" s="105"/>
      <c r="AS346" s="105"/>
      <c r="AT346" s="105"/>
      <c r="AU346" s="105"/>
      <c r="AV346" s="105"/>
      <c r="AW346" s="105"/>
      <c r="AX346" s="105"/>
      <c r="AY346" s="105"/>
      <c r="AZ346" s="105"/>
      <c r="BA346" s="105"/>
      <c r="BB346" s="105"/>
      <c r="BC346" s="105"/>
      <c r="BD346" s="105"/>
      <c r="BE346" s="105"/>
      <c r="BF346" s="105"/>
      <c r="BG346" s="105"/>
      <c r="BH346" s="105"/>
      <c r="BI346" s="105"/>
      <c r="BJ346" s="105"/>
      <c r="BK346" s="105"/>
      <c r="BL346" s="105"/>
      <c r="BM346" s="105"/>
      <c r="BN346" s="105"/>
      <c r="BO346" s="105"/>
      <c r="BP346" s="105"/>
      <c r="BQ346" s="105"/>
      <c r="BR346" s="105"/>
      <c r="BS346" s="105"/>
      <c r="BT346" s="105"/>
      <c r="BU346" s="105"/>
      <c r="BV346" s="105"/>
      <c r="BW346" s="105"/>
      <c r="BX346" s="105"/>
      <c r="BY346" s="105"/>
      <c r="BZ346" s="105"/>
      <c r="CA346" s="105"/>
      <c r="CB346" s="105"/>
      <c r="CC346" s="105"/>
      <c r="CD346" s="105"/>
      <c r="CE346" s="105"/>
      <c r="CF346" s="105"/>
      <c r="CG346" s="105"/>
      <c r="CH346" s="105"/>
      <c r="CI346" s="105"/>
      <c r="CJ346" s="105"/>
      <c r="CK346" s="105"/>
      <c r="CL346" s="105"/>
      <c r="CM346" s="105"/>
      <c r="CN346" s="105"/>
      <c r="CO346" s="105"/>
      <c r="CP346" s="105"/>
      <c r="CQ346" s="105"/>
      <c r="CR346" s="105"/>
      <c r="CS346" s="105"/>
      <c r="CT346" s="105"/>
      <c r="CU346" s="105"/>
      <c r="CV346" s="105"/>
      <c r="CW346" s="105"/>
      <c r="CX346" s="105"/>
      <c r="CY346" s="105"/>
      <c r="CZ346" s="105"/>
      <c r="DA346" s="105"/>
      <c r="DB346" s="105"/>
      <c r="DC346" s="105"/>
      <c r="DD346" s="105"/>
      <c r="DE346" s="105"/>
      <c r="DF346" s="105"/>
      <c r="DG346" s="105"/>
      <c r="DH346" s="105"/>
      <c r="DI346" s="105"/>
      <c r="DJ346" s="105"/>
      <c r="DK346" s="105"/>
      <c r="DL346" s="105"/>
      <c r="DM346" s="105"/>
      <c r="DN346" s="105"/>
      <c r="DO346" s="105"/>
      <c r="DP346" s="105"/>
      <c r="DQ346" s="105"/>
      <c r="DR346" s="105"/>
      <c r="DS346" s="105"/>
      <c r="DT346" s="105"/>
      <c r="DU346" s="105"/>
      <c r="DV346" s="105"/>
      <c r="DW346" s="105"/>
      <c r="DX346" s="105"/>
      <c r="DY346" s="105"/>
      <c r="DZ346" s="105"/>
      <c r="EA346" s="105"/>
      <c r="EB346" s="105"/>
      <c r="EC346" s="105"/>
      <c r="ED346" s="105"/>
      <c r="EE346" s="105"/>
      <c r="EF346" s="105"/>
      <c r="EG346" s="105"/>
      <c r="EH346" s="105"/>
      <c r="EI346" s="105"/>
      <c r="EJ346" s="105"/>
      <c r="EK346" s="105"/>
      <c r="EL346" s="105"/>
      <c r="EM346" s="105"/>
      <c r="EN346" s="105"/>
      <c r="EO346" s="105"/>
      <c r="EP346" s="105"/>
      <c r="EQ346" s="105"/>
      <c r="ER346" s="105"/>
      <c r="ES346" s="105"/>
      <c r="ET346" s="105"/>
      <c r="EU346" s="105"/>
      <c r="EV346" s="105"/>
      <c r="EW346" s="105"/>
      <c r="EX346" s="105"/>
      <c r="EY346" s="105"/>
      <c r="EZ346" s="105"/>
      <c r="FA346" s="105"/>
      <c r="FB346" s="105"/>
      <c r="FC346" s="105"/>
      <c r="FD346" s="105"/>
      <c r="FE346" s="105"/>
      <c r="FF346" s="105"/>
      <c r="FG346" s="105"/>
      <c r="FH346" s="105"/>
      <c r="FI346" s="105"/>
      <c r="FJ346" s="105"/>
      <c r="FK346" s="105"/>
      <c r="FL346" s="105"/>
      <c r="FM346" s="105"/>
      <c r="FN346" s="105"/>
      <c r="FO346" s="105"/>
      <c r="FP346" s="105"/>
      <c r="FQ346" s="105"/>
      <c r="FR346" s="105"/>
      <c r="FS346" s="105"/>
      <c r="FT346" s="105"/>
      <c r="FU346" s="105"/>
      <c r="FV346" s="105"/>
      <c r="FW346" s="105"/>
      <c r="FX346" s="105"/>
      <c r="FY346" s="105"/>
      <c r="FZ346" s="105"/>
      <c r="GA346" s="105"/>
      <c r="GB346" s="105"/>
      <c r="GC346" s="105"/>
      <c r="GD346" s="105"/>
      <c r="GE346" s="105"/>
      <c r="GF346" s="105"/>
      <c r="GG346" s="105"/>
      <c r="GH346" s="105"/>
      <c r="GI346" s="105"/>
      <c r="GJ346" s="105"/>
      <c r="GK346" s="105"/>
      <c r="GL346" s="105"/>
      <c r="GM346" s="105"/>
      <c r="GN346" s="105"/>
      <c r="GO346" s="105"/>
      <c r="GP346" s="105"/>
      <c r="GQ346" s="105"/>
      <c r="GR346" s="105"/>
      <c r="GS346" s="105"/>
      <c r="GT346" s="105"/>
      <c r="GU346" s="105"/>
      <c r="GV346" s="105"/>
      <c r="GW346" s="105"/>
      <c r="GX346" s="105"/>
      <c r="GY346" s="105"/>
      <c r="GZ346" s="105"/>
      <c r="HA346" s="105"/>
      <c r="HB346" s="105"/>
      <c r="HC346" s="105"/>
      <c r="HD346" s="105"/>
      <c r="HE346" s="105"/>
      <c r="HF346" s="105"/>
      <c r="HG346" s="105"/>
      <c r="HH346" s="105"/>
      <c r="HI346" s="105"/>
      <c r="HJ346" s="105"/>
      <c r="HK346" s="105"/>
      <c r="HL346" s="105"/>
      <c r="HM346" s="105"/>
      <c r="HN346" s="105"/>
      <c r="HO346" s="105"/>
      <c r="HP346" s="105"/>
      <c r="HQ346" s="105"/>
      <c r="HR346" s="105"/>
      <c r="HS346" s="105"/>
      <c r="HT346" s="105"/>
      <c r="HU346" s="105"/>
      <c r="HV346" s="105"/>
      <c r="HW346" s="105"/>
      <c r="HX346" s="105"/>
      <c r="HY346" s="105"/>
      <c r="HZ346" s="105"/>
      <c r="IA346" s="105"/>
      <c r="IB346" s="105"/>
      <c r="IC346" s="105"/>
      <c r="ID346" s="105"/>
      <c r="IE346" s="105"/>
      <c r="IF346" s="105"/>
      <c r="IG346" s="105"/>
      <c r="IH346" s="105"/>
      <c r="II346" s="105"/>
      <c r="IJ346" s="105"/>
      <c r="IK346" s="105"/>
      <c r="IL346" s="105"/>
      <c r="IM346" s="105"/>
      <c r="IN346" s="105"/>
      <c r="IO346" s="105"/>
      <c r="IP346" s="105"/>
      <c r="IQ346" s="105"/>
      <c r="IR346" s="105"/>
      <c r="IS346" s="105"/>
      <c r="IT346" s="105"/>
      <c r="IU346" s="105"/>
      <c r="IV346" s="105"/>
    </row>
    <row r="347" spans="1:256" ht="15.5" x14ac:dyDescent="0.25">
      <c r="A347" s="306"/>
      <c r="B347" s="307"/>
      <c r="C347" s="308"/>
      <c r="D347" s="309"/>
      <c r="E347" s="303"/>
      <c r="F347" s="110"/>
      <c r="G347" s="303"/>
      <c r="H347" s="310"/>
      <c r="I347" s="303"/>
      <c r="J347" s="311"/>
      <c r="K347" s="306"/>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5"/>
      <c r="AL347" s="105"/>
      <c r="AM347" s="105"/>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5"/>
      <c r="BR347" s="105"/>
      <c r="BS347" s="105"/>
      <c r="BT347" s="105"/>
      <c r="BU347" s="105"/>
      <c r="BV347" s="105"/>
      <c r="BW347" s="105"/>
      <c r="BX347" s="105"/>
      <c r="BY347" s="105"/>
      <c r="BZ347" s="105"/>
      <c r="CA347" s="105"/>
      <c r="CB347" s="105"/>
      <c r="CC347" s="105"/>
      <c r="CD347" s="105"/>
      <c r="CE347" s="105"/>
      <c r="CF347" s="105"/>
      <c r="CG347" s="105"/>
      <c r="CH347" s="105"/>
      <c r="CI347" s="105"/>
      <c r="CJ347" s="105"/>
      <c r="CK347" s="105"/>
      <c r="CL347" s="105"/>
      <c r="CM347" s="105"/>
      <c r="CN347" s="105"/>
      <c r="CO347" s="105"/>
      <c r="CP347" s="105"/>
      <c r="CQ347" s="105"/>
      <c r="CR347" s="105"/>
      <c r="CS347" s="105"/>
      <c r="CT347" s="105"/>
      <c r="CU347" s="105"/>
      <c r="CV347" s="105"/>
      <c r="CW347" s="105"/>
      <c r="CX347" s="105"/>
      <c r="CY347" s="105"/>
      <c r="CZ347" s="105"/>
      <c r="DA347" s="105"/>
      <c r="DB347" s="105"/>
      <c r="DC347" s="105"/>
      <c r="DD347" s="105"/>
      <c r="DE347" s="105"/>
      <c r="DF347" s="105"/>
      <c r="DG347" s="105"/>
      <c r="DH347" s="105"/>
      <c r="DI347" s="105"/>
      <c r="DJ347" s="105"/>
      <c r="DK347" s="105"/>
      <c r="DL347" s="105"/>
      <c r="DM347" s="105"/>
      <c r="DN347" s="105"/>
      <c r="DO347" s="105"/>
      <c r="DP347" s="105"/>
      <c r="DQ347" s="105"/>
      <c r="DR347" s="105"/>
      <c r="DS347" s="105"/>
      <c r="DT347" s="105"/>
      <c r="DU347" s="105"/>
      <c r="DV347" s="105"/>
      <c r="DW347" s="105"/>
      <c r="DX347" s="105"/>
      <c r="DY347" s="105"/>
      <c r="DZ347" s="105"/>
      <c r="EA347" s="105"/>
      <c r="EB347" s="105"/>
      <c r="EC347" s="105"/>
      <c r="ED347" s="105"/>
      <c r="EE347" s="105"/>
      <c r="EF347" s="105"/>
      <c r="EG347" s="105"/>
      <c r="EH347" s="105"/>
      <c r="EI347" s="105"/>
      <c r="EJ347" s="105"/>
      <c r="EK347" s="105"/>
      <c r="EL347" s="105"/>
      <c r="EM347" s="105"/>
      <c r="EN347" s="105"/>
      <c r="EO347" s="105"/>
      <c r="EP347" s="105"/>
      <c r="EQ347" s="105"/>
      <c r="ER347" s="105"/>
      <c r="ES347" s="105"/>
      <c r="ET347" s="105"/>
      <c r="EU347" s="105"/>
      <c r="EV347" s="105"/>
      <c r="EW347" s="105"/>
      <c r="EX347" s="105"/>
      <c r="EY347" s="105"/>
      <c r="EZ347" s="105"/>
      <c r="FA347" s="105"/>
      <c r="FB347" s="105"/>
      <c r="FC347" s="105"/>
      <c r="FD347" s="105"/>
      <c r="FE347" s="105"/>
      <c r="FF347" s="105"/>
      <c r="FG347" s="105"/>
      <c r="FH347" s="105"/>
      <c r="FI347" s="105"/>
      <c r="FJ347" s="105"/>
      <c r="FK347" s="105"/>
      <c r="FL347" s="105"/>
      <c r="FM347" s="105"/>
      <c r="FN347" s="105"/>
      <c r="FO347" s="105"/>
      <c r="FP347" s="105"/>
      <c r="FQ347" s="105"/>
      <c r="FR347" s="105"/>
      <c r="FS347" s="105"/>
      <c r="FT347" s="105"/>
      <c r="FU347" s="105"/>
      <c r="FV347" s="105"/>
      <c r="FW347" s="105"/>
      <c r="FX347" s="105"/>
      <c r="FY347" s="105"/>
      <c r="FZ347" s="105"/>
      <c r="GA347" s="105"/>
      <c r="GB347" s="105"/>
      <c r="GC347" s="105"/>
      <c r="GD347" s="105"/>
      <c r="GE347" s="105"/>
      <c r="GF347" s="105"/>
      <c r="GG347" s="105"/>
      <c r="GH347" s="105"/>
      <c r="GI347" s="105"/>
      <c r="GJ347" s="105"/>
      <c r="GK347" s="105"/>
      <c r="GL347" s="105"/>
      <c r="GM347" s="105"/>
      <c r="GN347" s="105"/>
      <c r="GO347" s="105"/>
      <c r="GP347" s="105"/>
      <c r="GQ347" s="105"/>
      <c r="GR347" s="105"/>
      <c r="GS347" s="105"/>
      <c r="GT347" s="105"/>
      <c r="GU347" s="105"/>
      <c r="GV347" s="105"/>
      <c r="GW347" s="105"/>
      <c r="GX347" s="105"/>
      <c r="GY347" s="105"/>
      <c r="GZ347" s="105"/>
      <c r="HA347" s="105"/>
      <c r="HB347" s="105"/>
      <c r="HC347" s="105"/>
      <c r="HD347" s="105"/>
      <c r="HE347" s="105"/>
      <c r="HF347" s="105"/>
      <c r="HG347" s="105"/>
      <c r="HH347" s="105"/>
      <c r="HI347" s="105"/>
      <c r="HJ347" s="105"/>
      <c r="HK347" s="105"/>
      <c r="HL347" s="105"/>
      <c r="HM347" s="105"/>
      <c r="HN347" s="105"/>
      <c r="HO347" s="105"/>
      <c r="HP347" s="105"/>
      <c r="HQ347" s="105"/>
      <c r="HR347" s="105"/>
      <c r="HS347" s="105"/>
      <c r="HT347" s="105"/>
      <c r="HU347" s="105"/>
      <c r="HV347" s="105"/>
      <c r="HW347" s="105"/>
      <c r="HX347" s="105"/>
      <c r="HY347" s="105"/>
      <c r="HZ347" s="105"/>
      <c r="IA347" s="105"/>
      <c r="IB347" s="105"/>
      <c r="IC347" s="105"/>
      <c r="ID347" s="105"/>
      <c r="IE347" s="105"/>
      <c r="IF347" s="105"/>
      <c r="IG347" s="105"/>
      <c r="IH347" s="105"/>
      <c r="II347" s="105"/>
      <c r="IJ347" s="105"/>
      <c r="IK347" s="105"/>
      <c r="IL347" s="105"/>
      <c r="IM347" s="105"/>
      <c r="IN347" s="105"/>
      <c r="IO347" s="105"/>
      <c r="IP347" s="105"/>
      <c r="IQ347" s="105"/>
      <c r="IR347" s="105"/>
      <c r="IS347" s="105"/>
      <c r="IT347" s="105"/>
      <c r="IU347" s="105"/>
      <c r="IV347" s="105"/>
    </row>
    <row r="348" spans="1:256" ht="15.5" x14ac:dyDescent="0.25">
      <c r="A348" s="306"/>
      <c r="B348" s="307"/>
      <c r="C348" s="308"/>
      <c r="D348" s="309"/>
      <c r="E348" s="303"/>
      <c r="F348" s="110"/>
      <c r="G348" s="303"/>
      <c r="H348" s="310"/>
      <c r="I348" s="303"/>
      <c r="J348" s="311"/>
      <c r="K348" s="306"/>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105"/>
      <c r="AM348" s="105"/>
      <c r="AN348" s="105"/>
      <c r="AO348" s="105"/>
      <c r="AP348" s="105"/>
      <c r="AQ348" s="105"/>
      <c r="AR348" s="105"/>
      <c r="AS348" s="105"/>
      <c r="AT348" s="105"/>
      <c r="AU348" s="105"/>
      <c r="AV348" s="105"/>
      <c r="AW348" s="105"/>
      <c r="AX348" s="105"/>
      <c r="AY348" s="105"/>
      <c r="AZ348" s="105"/>
      <c r="BA348" s="105"/>
      <c r="BB348" s="105"/>
      <c r="BC348" s="105"/>
      <c r="BD348" s="105"/>
      <c r="BE348" s="105"/>
      <c r="BF348" s="105"/>
      <c r="BG348" s="105"/>
      <c r="BH348" s="105"/>
      <c r="BI348" s="105"/>
      <c r="BJ348" s="105"/>
      <c r="BK348" s="105"/>
      <c r="BL348" s="105"/>
      <c r="BM348" s="105"/>
      <c r="BN348" s="105"/>
      <c r="BO348" s="105"/>
      <c r="BP348" s="105"/>
      <c r="BQ348" s="105"/>
      <c r="BR348" s="105"/>
      <c r="BS348" s="105"/>
      <c r="BT348" s="105"/>
      <c r="BU348" s="105"/>
      <c r="BV348" s="105"/>
      <c r="BW348" s="105"/>
      <c r="BX348" s="105"/>
      <c r="BY348" s="105"/>
      <c r="BZ348" s="105"/>
      <c r="CA348" s="105"/>
      <c r="CB348" s="105"/>
      <c r="CC348" s="105"/>
      <c r="CD348" s="105"/>
      <c r="CE348" s="105"/>
      <c r="CF348" s="105"/>
      <c r="CG348" s="105"/>
      <c r="CH348" s="105"/>
      <c r="CI348" s="105"/>
      <c r="CJ348" s="105"/>
      <c r="CK348" s="105"/>
      <c r="CL348" s="105"/>
      <c r="CM348" s="105"/>
      <c r="CN348" s="105"/>
      <c r="CO348" s="105"/>
      <c r="CP348" s="105"/>
      <c r="CQ348" s="105"/>
      <c r="CR348" s="105"/>
      <c r="CS348" s="105"/>
      <c r="CT348" s="105"/>
      <c r="CU348" s="105"/>
      <c r="CV348" s="105"/>
      <c r="CW348" s="105"/>
      <c r="CX348" s="105"/>
      <c r="CY348" s="105"/>
      <c r="CZ348" s="105"/>
      <c r="DA348" s="105"/>
      <c r="DB348" s="105"/>
      <c r="DC348" s="105"/>
      <c r="DD348" s="105"/>
      <c r="DE348" s="105"/>
      <c r="DF348" s="105"/>
      <c r="DG348" s="105"/>
      <c r="DH348" s="105"/>
      <c r="DI348" s="105"/>
      <c r="DJ348" s="105"/>
      <c r="DK348" s="105"/>
      <c r="DL348" s="105"/>
      <c r="DM348" s="105"/>
      <c r="DN348" s="105"/>
      <c r="DO348" s="105"/>
      <c r="DP348" s="105"/>
      <c r="DQ348" s="105"/>
      <c r="DR348" s="105"/>
      <c r="DS348" s="105"/>
      <c r="DT348" s="105"/>
      <c r="DU348" s="105"/>
      <c r="DV348" s="105"/>
      <c r="DW348" s="105"/>
      <c r="DX348" s="105"/>
      <c r="DY348" s="105"/>
      <c r="DZ348" s="105"/>
      <c r="EA348" s="105"/>
      <c r="EB348" s="105"/>
      <c r="EC348" s="105"/>
      <c r="ED348" s="105"/>
      <c r="EE348" s="105"/>
      <c r="EF348" s="105"/>
      <c r="EG348" s="105"/>
      <c r="EH348" s="105"/>
      <c r="EI348" s="105"/>
      <c r="EJ348" s="105"/>
      <c r="EK348" s="105"/>
      <c r="EL348" s="105"/>
      <c r="EM348" s="105"/>
      <c r="EN348" s="105"/>
      <c r="EO348" s="105"/>
      <c r="EP348" s="105"/>
      <c r="EQ348" s="105"/>
      <c r="ER348" s="105"/>
      <c r="ES348" s="105"/>
      <c r="ET348" s="105"/>
      <c r="EU348" s="105"/>
      <c r="EV348" s="105"/>
      <c r="EW348" s="105"/>
      <c r="EX348" s="105"/>
      <c r="EY348" s="105"/>
      <c r="EZ348" s="105"/>
      <c r="FA348" s="105"/>
      <c r="FB348" s="105"/>
      <c r="FC348" s="105"/>
      <c r="FD348" s="105"/>
      <c r="FE348" s="105"/>
      <c r="FF348" s="105"/>
      <c r="FG348" s="105"/>
      <c r="FH348" s="105"/>
      <c r="FI348" s="105"/>
      <c r="FJ348" s="105"/>
      <c r="FK348" s="105"/>
      <c r="FL348" s="105"/>
      <c r="FM348" s="105"/>
      <c r="FN348" s="105"/>
      <c r="FO348" s="105"/>
      <c r="FP348" s="105"/>
      <c r="FQ348" s="105"/>
      <c r="FR348" s="105"/>
      <c r="FS348" s="105"/>
      <c r="FT348" s="105"/>
      <c r="FU348" s="105"/>
      <c r="FV348" s="105"/>
      <c r="FW348" s="105"/>
      <c r="FX348" s="105"/>
      <c r="FY348" s="105"/>
      <c r="FZ348" s="105"/>
      <c r="GA348" s="105"/>
      <c r="GB348" s="105"/>
      <c r="GC348" s="105"/>
      <c r="GD348" s="105"/>
      <c r="GE348" s="105"/>
      <c r="GF348" s="105"/>
      <c r="GG348" s="105"/>
      <c r="GH348" s="105"/>
      <c r="GI348" s="105"/>
      <c r="GJ348" s="105"/>
      <c r="GK348" s="105"/>
      <c r="GL348" s="105"/>
      <c r="GM348" s="105"/>
      <c r="GN348" s="105"/>
      <c r="GO348" s="105"/>
      <c r="GP348" s="105"/>
      <c r="GQ348" s="105"/>
      <c r="GR348" s="105"/>
      <c r="GS348" s="105"/>
      <c r="GT348" s="105"/>
      <c r="GU348" s="105"/>
      <c r="GV348" s="105"/>
      <c r="GW348" s="105"/>
      <c r="GX348" s="105"/>
      <c r="GY348" s="105"/>
      <c r="GZ348" s="105"/>
      <c r="HA348" s="105"/>
      <c r="HB348" s="105"/>
      <c r="HC348" s="105"/>
      <c r="HD348" s="105"/>
      <c r="HE348" s="105"/>
      <c r="HF348" s="105"/>
      <c r="HG348" s="105"/>
      <c r="HH348" s="105"/>
      <c r="HI348" s="105"/>
      <c r="HJ348" s="105"/>
      <c r="HK348" s="105"/>
      <c r="HL348" s="105"/>
      <c r="HM348" s="105"/>
      <c r="HN348" s="105"/>
      <c r="HO348" s="105"/>
      <c r="HP348" s="105"/>
      <c r="HQ348" s="105"/>
      <c r="HR348" s="105"/>
      <c r="HS348" s="105"/>
      <c r="HT348" s="105"/>
      <c r="HU348" s="105"/>
      <c r="HV348" s="105"/>
      <c r="HW348" s="105"/>
      <c r="HX348" s="105"/>
      <c r="HY348" s="105"/>
      <c r="HZ348" s="105"/>
      <c r="IA348" s="105"/>
      <c r="IB348" s="105"/>
      <c r="IC348" s="105"/>
      <c r="ID348" s="105"/>
      <c r="IE348" s="105"/>
      <c r="IF348" s="105"/>
      <c r="IG348" s="105"/>
      <c r="IH348" s="105"/>
      <c r="II348" s="105"/>
      <c r="IJ348" s="105"/>
      <c r="IK348" s="105"/>
      <c r="IL348" s="105"/>
      <c r="IM348" s="105"/>
      <c r="IN348" s="105"/>
      <c r="IO348" s="105"/>
      <c r="IP348" s="105"/>
      <c r="IQ348" s="105"/>
      <c r="IR348" s="105"/>
      <c r="IS348" s="105"/>
      <c r="IT348" s="105"/>
      <c r="IU348" s="105"/>
      <c r="IV348" s="105"/>
    </row>
    <row r="349" spans="1:256" ht="15.5" x14ac:dyDescent="0.25">
      <c r="A349" s="306"/>
      <c r="B349" s="307"/>
      <c r="C349" s="308"/>
      <c r="D349" s="309"/>
      <c r="E349" s="303"/>
      <c r="F349" s="110"/>
      <c r="G349" s="303"/>
      <c r="H349" s="310"/>
      <c r="I349" s="303"/>
      <c r="J349" s="311"/>
      <c r="K349" s="306"/>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5"/>
      <c r="AY349" s="105"/>
      <c r="AZ349" s="105"/>
      <c r="BA349" s="105"/>
      <c r="BB349" s="105"/>
      <c r="BC349" s="105"/>
      <c r="BD349" s="105"/>
      <c r="BE349" s="105"/>
      <c r="BF349" s="105"/>
      <c r="BG349" s="105"/>
      <c r="BH349" s="105"/>
      <c r="BI349" s="105"/>
      <c r="BJ349" s="105"/>
      <c r="BK349" s="105"/>
      <c r="BL349" s="105"/>
      <c r="BM349" s="105"/>
      <c r="BN349" s="105"/>
      <c r="BO349" s="105"/>
      <c r="BP349" s="105"/>
      <c r="BQ349" s="105"/>
      <c r="BR349" s="105"/>
      <c r="BS349" s="105"/>
      <c r="BT349" s="105"/>
      <c r="BU349" s="105"/>
      <c r="BV349" s="105"/>
      <c r="BW349" s="105"/>
      <c r="BX349" s="105"/>
      <c r="BY349" s="105"/>
      <c r="BZ349" s="105"/>
      <c r="CA349" s="105"/>
      <c r="CB349" s="105"/>
      <c r="CC349" s="105"/>
      <c r="CD349" s="105"/>
      <c r="CE349" s="105"/>
      <c r="CF349" s="105"/>
      <c r="CG349" s="105"/>
      <c r="CH349" s="105"/>
      <c r="CI349" s="105"/>
      <c r="CJ349" s="105"/>
      <c r="CK349" s="105"/>
      <c r="CL349" s="105"/>
      <c r="CM349" s="105"/>
      <c r="CN349" s="105"/>
      <c r="CO349" s="105"/>
      <c r="CP349" s="105"/>
      <c r="CQ349" s="105"/>
      <c r="CR349" s="105"/>
      <c r="CS349" s="105"/>
      <c r="CT349" s="105"/>
      <c r="CU349" s="105"/>
      <c r="CV349" s="105"/>
      <c r="CW349" s="105"/>
      <c r="CX349" s="105"/>
      <c r="CY349" s="105"/>
      <c r="CZ349" s="105"/>
      <c r="DA349" s="105"/>
      <c r="DB349" s="105"/>
      <c r="DC349" s="105"/>
      <c r="DD349" s="105"/>
      <c r="DE349" s="105"/>
      <c r="DF349" s="105"/>
      <c r="DG349" s="105"/>
      <c r="DH349" s="105"/>
      <c r="DI349" s="105"/>
      <c r="DJ349" s="105"/>
      <c r="DK349" s="105"/>
      <c r="DL349" s="105"/>
      <c r="DM349" s="105"/>
      <c r="DN349" s="105"/>
      <c r="DO349" s="105"/>
      <c r="DP349" s="105"/>
      <c r="DQ349" s="105"/>
      <c r="DR349" s="105"/>
      <c r="DS349" s="105"/>
      <c r="DT349" s="105"/>
      <c r="DU349" s="105"/>
      <c r="DV349" s="105"/>
      <c r="DW349" s="105"/>
      <c r="DX349" s="105"/>
      <c r="DY349" s="105"/>
      <c r="DZ349" s="105"/>
      <c r="EA349" s="105"/>
      <c r="EB349" s="105"/>
      <c r="EC349" s="105"/>
      <c r="ED349" s="105"/>
      <c r="EE349" s="105"/>
      <c r="EF349" s="105"/>
      <c r="EG349" s="105"/>
      <c r="EH349" s="105"/>
      <c r="EI349" s="105"/>
      <c r="EJ349" s="105"/>
      <c r="EK349" s="105"/>
      <c r="EL349" s="105"/>
      <c r="EM349" s="105"/>
      <c r="EN349" s="105"/>
      <c r="EO349" s="105"/>
      <c r="EP349" s="105"/>
      <c r="EQ349" s="105"/>
      <c r="ER349" s="105"/>
      <c r="ES349" s="105"/>
      <c r="ET349" s="105"/>
      <c r="EU349" s="105"/>
      <c r="EV349" s="105"/>
      <c r="EW349" s="105"/>
      <c r="EX349" s="105"/>
      <c r="EY349" s="105"/>
      <c r="EZ349" s="105"/>
      <c r="FA349" s="105"/>
      <c r="FB349" s="105"/>
      <c r="FC349" s="105"/>
      <c r="FD349" s="105"/>
      <c r="FE349" s="105"/>
      <c r="FF349" s="105"/>
      <c r="FG349" s="105"/>
      <c r="FH349" s="105"/>
      <c r="FI349" s="105"/>
      <c r="FJ349" s="105"/>
      <c r="FK349" s="105"/>
      <c r="FL349" s="105"/>
      <c r="FM349" s="105"/>
      <c r="FN349" s="105"/>
      <c r="FO349" s="105"/>
      <c r="FP349" s="105"/>
      <c r="FQ349" s="105"/>
      <c r="FR349" s="105"/>
      <c r="FS349" s="105"/>
      <c r="FT349" s="105"/>
      <c r="FU349" s="105"/>
      <c r="FV349" s="105"/>
      <c r="FW349" s="105"/>
      <c r="FX349" s="105"/>
      <c r="FY349" s="105"/>
      <c r="FZ349" s="105"/>
      <c r="GA349" s="105"/>
      <c r="GB349" s="105"/>
      <c r="GC349" s="105"/>
      <c r="GD349" s="105"/>
      <c r="GE349" s="105"/>
      <c r="GF349" s="105"/>
      <c r="GG349" s="105"/>
      <c r="GH349" s="105"/>
      <c r="GI349" s="105"/>
      <c r="GJ349" s="105"/>
      <c r="GK349" s="105"/>
      <c r="GL349" s="105"/>
      <c r="GM349" s="105"/>
      <c r="GN349" s="105"/>
      <c r="GO349" s="105"/>
      <c r="GP349" s="105"/>
      <c r="GQ349" s="105"/>
      <c r="GR349" s="105"/>
      <c r="GS349" s="105"/>
      <c r="GT349" s="105"/>
      <c r="GU349" s="105"/>
      <c r="GV349" s="105"/>
      <c r="GW349" s="105"/>
      <c r="GX349" s="105"/>
      <c r="GY349" s="105"/>
      <c r="GZ349" s="105"/>
      <c r="HA349" s="105"/>
      <c r="HB349" s="105"/>
      <c r="HC349" s="105"/>
      <c r="HD349" s="105"/>
      <c r="HE349" s="105"/>
      <c r="HF349" s="105"/>
      <c r="HG349" s="105"/>
      <c r="HH349" s="105"/>
      <c r="HI349" s="105"/>
      <c r="HJ349" s="105"/>
      <c r="HK349" s="105"/>
      <c r="HL349" s="105"/>
      <c r="HM349" s="105"/>
      <c r="HN349" s="105"/>
      <c r="HO349" s="105"/>
      <c r="HP349" s="105"/>
      <c r="HQ349" s="105"/>
      <c r="HR349" s="105"/>
      <c r="HS349" s="105"/>
      <c r="HT349" s="105"/>
      <c r="HU349" s="105"/>
      <c r="HV349" s="105"/>
      <c r="HW349" s="105"/>
      <c r="HX349" s="105"/>
      <c r="HY349" s="105"/>
      <c r="HZ349" s="105"/>
      <c r="IA349" s="105"/>
      <c r="IB349" s="105"/>
      <c r="IC349" s="105"/>
      <c r="ID349" s="105"/>
      <c r="IE349" s="105"/>
      <c r="IF349" s="105"/>
      <c r="IG349" s="105"/>
      <c r="IH349" s="105"/>
      <c r="II349" s="105"/>
      <c r="IJ349" s="105"/>
      <c r="IK349" s="105"/>
      <c r="IL349" s="105"/>
      <c r="IM349" s="105"/>
      <c r="IN349" s="105"/>
      <c r="IO349" s="105"/>
      <c r="IP349" s="105"/>
      <c r="IQ349" s="105"/>
      <c r="IR349" s="105"/>
      <c r="IS349" s="105"/>
      <c r="IT349" s="105"/>
      <c r="IU349" s="105"/>
      <c r="IV349" s="105"/>
    </row>
    <row r="350" spans="1:256" ht="15.5" x14ac:dyDescent="0.25">
      <c r="A350" s="306"/>
      <c r="B350" s="307"/>
      <c r="C350" s="308"/>
      <c r="D350" s="309"/>
      <c r="E350" s="303"/>
      <c r="F350" s="110"/>
      <c r="G350" s="303"/>
      <c r="H350" s="310"/>
      <c r="I350" s="303"/>
      <c r="J350" s="311"/>
      <c r="K350" s="306"/>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105"/>
      <c r="BS350" s="105"/>
      <c r="BT350" s="105"/>
      <c r="BU350" s="105"/>
      <c r="BV350" s="105"/>
      <c r="BW350" s="105"/>
      <c r="BX350" s="105"/>
      <c r="BY350" s="105"/>
      <c r="BZ350" s="105"/>
      <c r="CA350" s="105"/>
      <c r="CB350" s="105"/>
      <c r="CC350" s="105"/>
      <c r="CD350" s="105"/>
      <c r="CE350" s="105"/>
      <c r="CF350" s="105"/>
      <c r="CG350" s="105"/>
      <c r="CH350" s="105"/>
      <c r="CI350" s="105"/>
      <c r="CJ350" s="105"/>
      <c r="CK350" s="105"/>
      <c r="CL350" s="105"/>
      <c r="CM350" s="105"/>
      <c r="CN350" s="105"/>
      <c r="CO350" s="105"/>
      <c r="CP350" s="105"/>
      <c r="CQ350" s="105"/>
      <c r="CR350" s="105"/>
      <c r="CS350" s="105"/>
      <c r="CT350" s="105"/>
      <c r="CU350" s="105"/>
      <c r="CV350" s="105"/>
      <c r="CW350" s="105"/>
      <c r="CX350" s="105"/>
      <c r="CY350" s="105"/>
      <c r="CZ350" s="105"/>
      <c r="DA350" s="105"/>
      <c r="DB350" s="105"/>
      <c r="DC350" s="105"/>
      <c r="DD350" s="105"/>
      <c r="DE350" s="105"/>
      <c r="DF350" s="105"/>
      <c r="DG350" s="105"/>
      <c r="DH350" s="105"/>
      <c r="DI350" s="105"/>
      <c r="DJ350" s="105"/>
      <c r="DK350" s="105"/>
      <c r="DL350" s="105"/>
      <c r="DM350" s="105"/>
      <c r="DN350" s="105"/>
      <c r="DO350" s="105"/>
      <c r="DP350" s="105"/>
      <c r="DQ350" s="105"/>
      <c r="DR350" s="105"/>
      <c r="DS350" s="105"/>
      <c r="DT350" s="105"/>
      <c r="DU350" s="105"/>
      <c r="DV350" s="105"/>
      <c r="DW350" s="105"/>
      <c r="DX350" s="105"/>
      <c r="DY350" s="105"/>
      <c r="DZ350" s="105"/>
      <c r="EA350" s="105"/>
      <c r="EB350" s="105"/>
      <c r="EC350" s="105"/>
      <c r="ED350" s="105"/>
      <c r="EE350" s="105"/>
      <c r="EF350" s="105"/>
      <c r="EG350" s="105"/>
      <c r="EH350" s="105"/>
      <c r="EI350" s="105"/>
      <c r="EJ350" s="105"/>
      <c r="EK350" s="105"/>
      <c r="EL350" s="105"/>
      <c r="EM350" s="105"/>
      <c r="EN350" s="105"/>
      <c r="EO350" s="105"/>
      <c r="EP350" s="105"/>
      <c r="EQ350" s="105"/>
      <c r="ER350" s="105"/>
      <c r="ES350" s="105"/>
      <c r="ET350" s="105"/>
      <c r="EU350" s="105"/>
      <c r="EV350" s="105"/>
      <c r="EW350" s="105"/>
      <c r="EX350" s="105"/>
      <c r="EY350" s="105"/>
      <c r="EZ350" s="105"/>
      <c r="FA350" s="105"/>
      <c r="FB350" s="105"/>
      <c r="FC350" s="105"/>
      <c r="FD350" s="105"/>
      <c r="FE350" s="105"/>
      <c r="FF350" s="105"/>
      <c r="FG350" s="105"/>
      <c r="FH350" s="105"/>
      <c r="FI350" s="105"/>
      <c r="FJ350" s="105"/>
      <c r="FK350" s="105"/>
      <c r="FL350" s="105"/>
      <c r="FM350" s="105"/>
      <c r="FN350" s="105"/>
      <c r="FO350" s="105"/>
      <c r="FP350" s="105"/>
      <c r="FQ350" s="105"/>
      <c r="FR350" s="105"/>
      <c r="FS350" s="105"/>
      <c r="FT350" s="105"/>
      <c r="FU350" s="105"/>
      <c r="FV350" s="105"/>
      <c r="FW350" s="105"/>
      <c r="FX350" s="105"/>
      <c r="FY350" s="105"/>
      <c r="FZ350" s="105"/>
      <c r="GA350" s="105"/>
      <c r="GB350" s="105"/>
      <c r="GC350" s="105"/>
      <c r="GD350" s="105"/>
      <c r="GE350" s="105"/>
      <c r="GF350" s="105"/>
      <c r="GG350" s="105"/>
      <c r="GH350" s="105"/>
      <c r="GI350" s="105"/>
      <c r="GJ350" s="105"/>
      <c r="GK350" s="105"/>
      <c r="GL350" s="105"/>
      <c r="GM350" s="105"/>
      <c r="GN350" s="105"/>
      <c r="GO350" s="105"/>
      <c r="GP350" s="105"/>
      <c r="GQ350" s="105"/>
      <c r="GR350" s="105"/>
      <c r="GS350" s="105"/>
      <c r="GT350" s="105"/>
      <c r="GU350" s="105"/>
      <c r="GV350" s="105"/>
      <c r="GW350" s="105"/>
      <c r="GX350" s="105"/>
      <c r="GY350" s="105"/>
      <c r="GZ350" s="105"/>
      <c r="HA350" s="105"/>
      <c r="HB350" s="105"/>
      <c r="HC350" s="105"/>
      <c r="HD350" s="105"/>
      <c r="HE350" s="105"/>
      <c r="HF350" s="105"/>
      <c r="HG350" s="105"/>
      <c r="HH350" s="105"/>
      <c r="HI350" s="105"/>
      <c r="HJ350" s="105"/>
      <c r="HK350" s="105"/>
      <c r="HL350" s="105"/>
      <c r="HM350" s="105"/>
      <c r="HN350" s="105"/>
      <c r="HO350" s="105"/>
      <c r="HP350" s="105"/>
      <c r="HQ350" s="105"/>
      <c r="HR350" s="105"/>
      <c r="HS350" s="105"/>
      <c r="HT350" s="105"/>
      <c r="HU350" s="105"/>
      <c r="HV350" s="105"/>
      <c r="HW350" s="105"/>
      <c r="HX350" s="105"/>
      <c r="HY350" s="105"/>
      <c r="HZ350" s="105"/>
      <c r="IA350" s="105"/>
      <c r="IB350" s="105"/>
      <c r="IC350" s="105"/>
      <c r="ID350" s="105"/>
      <c r="IE350" s="105"/>
      <c r="IF350" s="105"/>
      <c r="IG350" s="105"/>
      <c r="IH350" s="105"/>
      <c r="II350" s="105"/>
      <c r="IJ350" s="105"/>
      <c r="IK350" s="105"/>
      <c r="IL350" s="105"/>
      <c r="IM350" s="105"/>
      <c r="IN350" s="105"/>
      <c r="IO350" s="105"/>
      <c r="IP350" s="105"/>
      <c r="IQ350" s="105"/>
      <c r="IR350" s="105"/>
      <c r="IS350" s="105"/>
      <c r="IT350" s="105"/>
      <c r="IU350" s="105"/>
      <c r="IV350" s="105"/>
    </row>
    <row r="351" spans="1:256" ht="15.5" x14ac:dyDescent="0.25">
      <c r="A351" s="306"/>
      <c r="B351" s="307"/>
      <c r="C351" s="308"/>
      <c r="D351" s="309"/>
      <c r="E351" s="303"/>
      <c r="F351" s="110"/>
      <c r="G351" s="303"/>
      <c r="H351" s="310"/>
      <c r="I351" s="303"/>
      <c r="J351" s="311"/>
      <c r="K351" s="306"/>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5"/>
      <c r="AR351" s="105"/>
      <c r="AS351" s="105"/>
      <c r="AT351" s="105"/>
      <c r="AU351" s="105"/>
      <c r="AV351" s="105"/>
      <c r="AW351" s="105"/>
      <c r="AX351" s="105"/>
      <c r="AY351" s="105"/>
      <c r="AZ351" s="105"/>
      <c r="BA351" s="105"/>
      <c r="BB351" s="105"/>
      <c r="BC351" s="105"/>
      <c r="BD351" s="105"/>
      <c r="BE351" s="105"/>
      <c r="BF351" s="105"/>
      <c r="BG351" s="105"/>
      <c r="BH351" s="105"/>
      <c r="BI351" s="105"/>
      <c r="BJ351" s="105"/>
      <c r="BK351" s="105"/>
      <c r="BL351" s="105"/>
      <c r="BM351" s="105"/>
      <c r="BN351" s="105"/>
      <c r="BO351" s="105"/>
      <c r="BP351" s="105"/>
      <c r="BQ351" s="105"/>
      <c r="BR351" s="105"/>
      <c r="BS351" s="105"/>
      <c r="BT351" s="105"/>
      <c r="BU351" s="105"/>
      <c r="BV351" s="105"/>
      <c r="BW351" s="105"/>
      <c r="BX351" s="105"/>
      <c r="BY351" s="105"/>
      <c r="BZ351" s="105"/>
      <c r="CA351" s="105"/>
      <c r="CB351" s="105"/>
      <c r="CC351" s="105"/>
      <c r="CD351" s="105"/>
      <c r="CE351" s="105"/>
      <c r="CF351" s="105"/>
      <c r="CG351" s="105"/>
      <c r="CH351" s="105"/>
      <c r="CI351" s="105"/>
      <c r="CJ351" s="105"/>
      <c r="CK351" s="105"/>
      <c r="CL351" s="105"/>
      <c r="CM351" s="105"/>
      <c r="CN351" s="105"/>
      <c r="CO351" s="105"/>
      <c r="CP351" s="105"/>
      <c r="CQ351" s="105"/>
      <c r="CR351" s="105"/>
      <c r="CS351" s="105"/>
      <c r="CT351" s="105"/>
      <c r="CU351" s="105"/>
      <c r="CV351" s="105"/>
      <c r="CW351" s="105"/>
      <c r="CX351" s="105"/>
      <c r="CY351" s="105"/>
      <c r="CZ351" s="105"/>
      <c r="DA351" s="105"/>
      <c r="DB351" s="105"/>
      <c r="DC351" s="105"/>
      <c r="DD351" s="105"/>
      <c r="DE351" s="105"/>
      <c r="DF351" s="105"/>
      <c r="DG351" s="105"/>
      <c r="DH351" s="105"/>
      <c r="DI351" s="105"/>
      <c r="DJ351" s="105"/>
      <c r="DK351" s="105"/>
      <c r="DL351" s="105"/>
      <c r="DM351" s="105"/>
      <c r="DN351" s="105"/>
      <c r="DO351" s="105"/>
      <c r="DP351" s="105"/>
      <c r="DQ351" s="105"/>
      <c r="DR351" s="105"/>
      <c r="DS351" s="105"/>
      <c r="DT351" s="105"/>
      <c r="DU351" s="105"/>
      <c r="DV351" s="105"/>
      <c r="DW351" s="105"/>
      <c r="DX351" s="105"/>
      <c r="DY351" s="105"/>
      <c r="DZ351" s="105"/>
      <c r="EA351" s="105"/>
      <c r="EB351" s="105"/>
      <c r="EC351" s="105"/>
      <c r="ED351" s="105"/>
      <c r="EE351" s="105"/>
      <c r="EF351" s="105"/>
      <c r="EG351" s="105"/>
      <c r="EH351" s="105"/>
      <c r="EI351" s="105"/>
      <c r="EJ351" s="105"/>
      <c r="EK351" s="105"/>
      <c r="EL351" s="105"/>
      <c r="EM351" s="105"/>
      <c r="EN351" s="105"/>
      <c r="EO351" s="105"/>
      <c r="EP351" s="105"/>
      <c r="EQ351" s="105"/>
      <c r="ER351" s="105"/>
      <c r="ES351" s="105"/>
      <c r="ET351" s="105"/>
      <c r="EU351" s="105"/>
      <c r="EV351" s="105"/>
      <c r="EW351" s="105"/>
      <c r="EX351" s="105"/>
      <c r="EY351" s="105"/>
      <c r="EZ351" s="105"/>
      <c r="FA351" s="105"/>
      <c r="FB351" s="105"/>
      <c r="FC351" s="105"/>
      <c r="FD351" s="105"/>
      <c r="FE351" s="105"/>
      <c r="FF351" s="105"/>
      <c r="FG351" s="105"/>
      <c r="FH351" s="105"/>
      <c r="FI351" s="105"/>
      <c r="FJ351" s="105"/>
      <c r="FK351" s="105"/>
      <c r="FL351" s="105"/>
      <c r="FM351" s="105"/>
      <c r="FN351" s="105"/>
      <c r="FO351" s="105"/>
      <c r="FP351" s="105"/>
      <c r="FQ351" s="105"/>
      <c r="FR351" s="105"/>
      <c r="FS351" s="105"/>
      <c r="FT351" s="105"/>
      <c r="FU351" s="105"/>
      <c r="FV351" s="105"/>
      <c r="FW351" s="105"/>
      <c r="FX351" s="105"/>
      <c r="FY351" s="105"/>
      <c r="FZ351" s="105"/>
      <c r="GA351" s="105"/>
      <c r="GB351" s="105"/>
      <c r="GC351" s="105"/>
      <c r="GD351" s="105"/>
      <c r="GE351" s="105"/>
      <c r="GF351" s="105"/>
      <c r="GG351" s="105"/>
      <c r="GH351" s="105"/>
      <c r="GI351" s="105"/>
      <c r="GJ351" s="105"/>
      <c r="GK351" s="105"/>
      <c r="GL351" s="105"/>
      <c r="GM351" s="105"/>
      <c r="GN351" s="105"/>
      <c r="GO351" s="105"/>
      <c r="GP351" s="105"/>
      <c r="GQ351" s="105"/>
      <c r="GR351" s="105"/>
      <c r="GS351" s="105"/>
      <c r="GT351" s="105"/>
      <c r="GU351" s="105"/>
      <c r="GV351" s="105"/>
      <c r="GW351" s="105"/>
      <c r="GX351" s="105"/>
      <c r="GY351" s="105"/>
      <c r="GZ351" s="105"/>
      <c r="HA351" s="105"/>
      <c r="HB351" s="105"/>
      <c r="HC351" s="105"/>
      <c r="HD351" s="105"/>
      <c r="HE351" s="105"/>
      <c r="HF351" s="105"/>
      <c r="HG351" s="105"/>
      <c r="HH351" s="105"/>
      <c r="HI351" s="105"/>
      <c r="HJ351" s="105"/>
      <c r="HK351" s="105"/>
      <c r="HL351" s="105"/>
      <c r="HM351" s="105"/>
      <c r="HN351" s="105"/>
      <c r="HO351" s="105"/>
      <c r="HP351" s="105"/>
      <c r="HQ351" s="105"/>
      <c r="HR351" s="105"/>
      <c r="HS351" s="105"/>
      <c r="HT351" s="105"/>
      <c r="HU351" s="105"/>
      <c r="HV351" s="105"/>
      <c r="HW351" s="105"/>
      <c r="HX351" s="105"/>
      <c r="HY351" s="105"/>
      <c r="HZ351" s="105"/>
      <c r="IA351" s="105"/>
      <c r="IB351" s="105"/>
      <c r="IC351" s="105"/>
      <c r="ID351" s="105"/>
      <c r="IE351" s="105"/>
      <c r="IF351" s="105"/>
      <c r="IG351" s="105"/>
      <c r="IH351" s="105"/>
      <c r="II351" s="105"/>
      <c r="IJ351" s="105"/>
      <c r="IK351" s="105"/>
      <c r="IL351" s="105"/>
      <c r="IM351" s="105"/>
      <c r="IN351" s="105"/>
      <c r="IO351" s="105"/>
      <c r="IP351" s="105"/>
      <c r="IQ351" s="105"/>
      <c r="IR351" s="105"/>
      <c r="IS351" s="105"/>
      <c r="IT351" s="105"/>
      <c r="IU351" s="105"/>
      <c r="IV351" s="105"/>
    </row>
    <row r="352" spans="1:256" ht="15.5" x14ac:dyDescent="0.25">
      <c r="A352" s="306"/>
      <c r="B352" s="307"/>
      <c r="C352" s="308"/>
      <c r="D352" s="309"/>
      <c r="E352" s="303"/>
      <c r="F352" s="110"/>
      <c r="G352" s="303"/>
      <c r="H352" s="310"/>
      <c r="I352" s="303"/>
      <c r="J352" s="311"/>
      <c r="K352" s="306"/>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c r="AS352" s="105"/>
      <c r="AT352" s="105"/>
      <c r="AU352" s="105"/>
      <c r="AV352" s="105"/>
      <c r="AW352" s="105"/>
      <c r="AX352" s="105"/>
      <c r="AY352" s="105"/>
      <c r="AZ352" s="105"/>
      <c r="BA352" s="105"/>
      <c r="BB352" s="105"/>
      <c r="BC352" s="105"/>
      <c r="BD352" s="105"/>
      <c r="BE352" s="105"/>
      <c r="BF352" s="105"/>
      <c r="BG352" s="105"/>
      <c r="BH352" s="105"/>
      <c r="BI352" s="105"/>
      <c r="BJ352" s="105"/>
      <c r="BK352" s="105"/>
      <c r="BL352" s="105"/>
      <c r="BM352" s="105"/>
      <c r="BN352" s="105"/>
      <c r="BO352" s="105"/>
      <c r="BP352" s="105"/>
      <c r="BQ352" s="105"/>
      <c r="BR352" s="105"/>
      <c r="BS352" s="105"/>
      <c r="BT352" s="105"/>
      <c r="BU352" s="105"/>
      <c r="BV352" s="105"/>
      <c r="BW352" s="105"/>
      <c r="BX352" s="105"/>
      <c r="BY352" s="105"/>
      <c r="BZ352" s="105"/>
      <c r="CA352" s="105"/>
      <c r="CB352" s="105"/>
      <c r="CC352" s="105"/>
      <c r="CD352" s="105"/>
      <c r="CE352" s="105"/>
      <c r="CF352" s="105"/>
      <c r="CG352" s="105"/>
      <c r="CH352" s="105"/>
      <c r="CI352" s="105"/>
      <c r="CJ352" s="105"/>
      <c r="CK352" s="105"/>
      <c r="CL352" s="105"/>
      <c r="CM352" s="105"/>
      <c r="CN352" s="105"/>
      <c r="CO352" s="105"/>
      <c r="CP352" s="105"/>
      <c r="CQ352" s="105"/>
      <c r="CR352" s="105"/>
      <c r="CS352" s="105"/>
      <c r="CT352" s="105"/>
      <c r="CU352" s="105"/>
      <c r="CV352" s="105"/>
      <c r="CW352" s="105"/>
      <c r="CX352" s="105"/>
      <c r="CY352" s="105"/>
      <c r="CZ352" s="105"/>
      <c r="DA352" s="105"/>
      <c r="DB352" s="105"/>
      <c r="DC352" s="105"/>
      <c r="DD352" s="105"/>
      <c r="DE352" s="105"/>
      <c r="DF352" s="105"/>
      <c r="DG352" s="105"/>
      <c r="DH352" s="105"/>
      <c r="DI352" s="105"/>
      <c r="DJ352" s="105"/>
      <c r="DK352" s="105"/>
      <c r="DL352" s="105"/>
      <c r="DM352" s="105"/>
      <c r="DN352" s="105"/>
      <c r="DO352" s="105"/>
      <c r="DP352" s="105"/>
      <c r="DQ352" s="105"/>
      <c r="DR352" s="105"/>
      <c r="DS352" s="105"/>
      <c r="DT352" s="105"/>
      <c r="DU352" s="105"/>
      <c r="DV352" s="105"/>
      <c r="DW352" s="105"/>
      <c r="DX352" s="105"/>
      <c r="DY352" s="105"/>
      <c r="DZ352" s="105"/>
      <c r="EA352" s="105"/>
      <c r="EB352" s="105"/>
      <c r="EC352" s="105"/>
      <c r="ED352" s="105"/>
      <c r="EE352" s="105"/>
      <c r="EF352" s="105"/>
      <c r="EG352" s="105"/>
      <c r="EH352" s="105"/>
      <c r="EI352" s="105"/>
      <c r="EJ352" s="105"/>
      <c r="EK352" s="105"/>
      <c r="EL352" s="105"/>
      <c r="EM352" s="105"/>
      <c r="EN352" s="105"/>
      <c r="EO352" s="105"/>
      <c r="EP352" s="105"/>
      <c r="EQ352" s="105"/>
      <c r="ER352" s="105"/>
      <c r="ES352" s="105"/>
      <c r="ET352" s="105"/>
      <c r="EU352" s="105"/>
      <c r="EV352" s="105"/>
      <c r="EW352" s="105"/>
      <c r="EX352" s="105"/>
      <c r="EY352" s="105"/>
      <c r="EZ352" s="105"/>
      <c r="FA352" s="105"/>
      <c r="FB352" s="105"/>
      <c r="FC352" s="105"/>
      <c r="FD352" s="105"/>
      <c r="FE352" s="105"/>
      <c r="FF352" s="105"/>
      <c r="FG352" s="105"/>
      <c r="FH352" s="105"/>
      <c r="FI352" s="105"/>
      <c r="FJ352" s="105"/>
      <c r="FK352" s="105"/>
      <c r="FL352" s="105"/>
      <c r="FM352" s="105"/>
      <c r="FN352" s="105"/>
      <c r="FO352" s="105"/>
      <c r="FP352" s="105"/>
      <c r="FQ352" s="105"/>
      <c r="FR352" s="105"/>
      <c r="FS352" s="105"/>
      <c r="FT352" s="105"/>
      <c r="FU352" s="105"/>
      <c r="FV352" s="105"/>
      <c r="FW352" s="105"/>
      <c r="FX352" s="105"/>
      <c r="FY352" s="105"/>
      <c r="FZ352" s="105"/>
      <c r="GA352" s="105"/>
      <c r="GB352" s="105"/>
      <c r="GC352" s="105"/>
      <c r="GD352" s="105"/>
      <c r="GE352" s="105"/>
      <c r="GF352" s="105"/>
      <c r="GG352" s="105"/>
      <c r="GH352" s="105"/>
      <c r="GI352" s="105"/>
      <c r="GJ352" s="105"/>
      <c r="GK352" s="105"/>
      <c r="GL352" s="105"/>
      <c r="GM352" s="105"/>
      <c r="GN352" s="105"/>
      <c r="GO352" s="105"/>
      <c r="GP352" s="105"/>
      <c r="GQ352" s="105"/>
      <c r="GR352" s="105"/>
      <c r="GS352" s="105"/>
      <c r="GT352" s="105"/>
      <c r="GU352" s="105"/>
      <c r="GV352" s="105"/>
      <c r="GW352" s="105"/>
      <c r="GX352" s="105"/>
      <c r="GY352" s="105"/>
      <c r="GZ352" s="105"/>
      <c r="HA352" s="105"/>
      <c r="HB352" s="105"/>
      <c r="HC352" s="105"/>
      <c r="HD352" s="105"/>
      <c r="HE352" s="105"/>
      <c r="HF352" s="105"/>
      <c r="HG352" s="105"/>
      <c r="HH352" s="105"/>
      <c r="HI352" s="105"/>
      <c r="HJ352" s="105"/>
      <c r="HK352" s="105"/>
      <c r="HL352" s="105"/>
      <c r="HM352" s="105"/>
      <c r="HN352" s="105"/>
      <c r="HO352" s="105"/>
      <c r="HP352" s="105"/>
      <c r="HQ352" s="105"/>
      <c r="HR352" s="105"/>
      <c r="HS352" s="105"/>
      <c r="HT352" s="105"/>
      <c r="HU352" s="105"/>
      <c r="HV352" s="105"/>
      <c r="HW352" s="105"/>
      <c r="HX352" s="105"/>
      <c r="HY352" s="105"/>
      <c r="HZ352" s="105"/>
      <c r="IA352" s="105"/>
      <c r="IB352" s="105"/>
      <c r="IC352" s="105"/>
      <c r="ID352" s="105"/>
      <c r="IE352" s="105"/>
      <c r="IF352" s="105"/>
      <c r="IG352" s="105"/>
      <c r="IH352" s="105"/>
      <c r="II352" s="105"/>
      <c r="IJ352" s="105"/>
      <c r="IK352" s="105"/>
      <c r="IL352" s="105"/>
      <c r="IM352" s="105"/>
      <c r="IN352" s="105"/>
      <c r="IO352" s="105"/>
      <c r="IP352" s="105"/>
      <c r="IQ352" s="105"/>
      <c r="IR352" s="105"/>
      <c r="IS352" s="105"/>
      <c r="IT352" s="105"/>
      <c r="IU352" s="105"/>
      <c r="IV352" s="105"/>
    </row>
    <row r="353" spans="1:256" ht="15.5" x14ac:dyDescent="0.25">
      <c r="A353" s="306"/>
      <c r="B353" s="307"/>
      <c r="C353" s="308"/>
      <c r="D353" s="309"/>
      <c r="E353" s="303"/>
      <c r="F353" s="110"/>
      <c r="G353" s="303"/>
      <c r="H353" s="310"/>
      <c r="I353" s="303"/>
      <c r="J353" s="311"/>
      <c r="K353" s="306"/>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c r="AR353" s="105"/>
      <c r="AS353" s="105"/>
      <c r="AT353" s="105"/>
      <c r="AU353" s="105"/>
      <c r="AV353" s="105"/>
      <c r="AW353" s="105"/>
      <c r="AX353" s="105"/>
      <c r="AY353" s="105"/>
      <c r="AZ353" s="105"/>
      <c r="BA353" s="105"/>
      <c r="BB353" s="105"/>
      <c r="BC353" s="105"/>
      <c r="BD353" s="105"/>
      <c r="BE353" s="105"/>
      <c r="BF353" s="105"/>
      <c r="BG353" s="105"/>
      <c r="BH353" s="105"/>
      <c r="BI353" s="105"/>
      <c r="BJ353" s="105"/>
      <c r="BK353" s="105"/>
      <c r="BL353" s="105"/>
      <c r="BM353" s="105"/>
      <c r="BN353" s="105"/>
      <c r="BO353" s="105"/>
      <c r="BP353" s="105"/>
      <c r="BQ353" s="105"/>
      <c r="BR353" s="105"/>
      <c r="BS353" s="105"/>
      <c r="BT353" s="105"/>
      <c r="BU353" s="105"/>
      <c r="BV353" s="105"/>
      <c r="BW353" s="105"/>
      <c r="BX353" s="105"/>
      <c r="BY353" s="105"/>
      <c r="BZ353" s="105"/>
      <c r="CA353" s="105"/>
      <c r="CB353" s="105"/>
      <c r="CC353" s="105"/>
      <c r="CD353" s="105"/>
      <c r="CE353" s="105"/>
      <c r="CF353" s="105"/>
      <c r="CG353" s="105"/>
      <c r="CH353" s="105"/>
      <c r="CI353" s="105"/>
      <c r="CJ353" s="105"/>
      <c r="CK353" s="105"/>
      <c r="CL353" s="105"/>
      <c r="CM353" s="105"/>
      <c r="CN353" s="105"/>
      <c r="CO353" s="105"/>
      <c r="CP353" s="105"/>
      <c r="CQ353" s="105"/>
      <c r="CR353" s="105"/>
      <c r="CS353" s="105"/>
      <c r="CT353" s="105"/>
      <c r="CU353" s="105"/>
      <c r="CV353" s="105"/>
      <c r="CW353" s="105"/>
      <c r="CX353" s="105"/>
      <c r="CY353" s="105"/>
      <c r="CZ353" s="105"/>
      <c r="DA353" s="105"/>
      <c r="DB353" s="105"/>
      <c r="DC353" s="105"/>
      <c r="DD353" s="105"/>
      <c r="DE353" s="105"/>
      <c r="DF353" s="105"/>
      <c r="DG353" s="105"/>
      <c r="DH353" s="105"/>
      <c r="DI353" s="105"/>
      <c r="DJ353" s="105"/>
      <c r="DK353" s="105"/>
      <c r="DL353" s="105"/>
      <c r="DM353" s="105"/>
      <c r="DN353" s="105"/>
      <c r="DO353" s="105"/>
      <c r="DP353" s="105"/>
      <c r="DQ353" s="105"/>
      <c r="DR353" s="105"/>
      <c r="DS353" s="105"/>
      <c r="DT353" s="105"/>
      <c r="DU353" s="105"/>
      <c r="DV353" s="105"/>
      <c r="DW353" s="105"/>
      <c r="DX353" s="105"/>
      <c r="DY353" s="105"/>
      <c r="DZ353" s="105"/>
      <c r="EA353" s="105"/>
      <c r="EB353" s="105"/>
      <c r="EC353" s="105"/>
      <c r="ED353" s="105"/>
      <c r="EE353" s="105"/>
      <c r="EF353" s="105"/>
      <c r="EG353" s="105"/>
      <c r="EH353" s="105"/>
      <c r="EI353" s="105"/>
      <c r="EJ353" s="105"/>
      <c r="EK353" s="105"/>
      <c r="EL353" s="105"/>
      <c r="EM353" s="105"/>
      <c r="EN353" s="105"/>
      <c r="EO353" s="105"/>
      <c r="EP353" s="105"/>
      <c r="EQ353" s="105"/>
      <c r="ER353" s="105"/>
      <c r="ES353" s="105"/>
      <c r="ET353" s="105"/>
      <c r="EU353" s="105"/>
      <c r="EV353" s="105"/>
      <c r="EW353" s="105"/>
      <c r="EX353" s="105"/>
      <c r="EY353" s="105"/>
      <c r="EZ353" s="105"/>
      <c r="FA353" s="105"/>
      <c r="FB353" s="105"/>
      <c r="FC353" s="105"/>
      <c r="FD353" s="105"/>
      <c r="FE353" s="105"/>
      <c r="FF353" s="105"/>
      <c r="FG353" s="105"/>
      <c r="FH353" s="105"/>
      <c r="FI353" s="105"/>
      <c r="FJ353" s="105"/>
      <c r="FK353" s="105"/>
      <c r="FL353" s="105"/>
      <c r="FM353" s="105"/>
      <c r="FN353" s="105"/>
      <c r="FO353" s="105"/>
      <c r="FP353" s="105"/>
      <c r="FQ353" s="105"/>
      <c r="FR353" s="105"/>
      <c r="FS353" s="105"/>
      <c r="FT353" s="105"/>
      <c r="FU353" s="105"/>
      <c r="FV353" s="105"/>
      <c r="FW353" s="105"/>
      <c r="FX353" s="105"/>
      <c r="FY353" s="105"/>
      <c r="FZ353" s="105"/>
      <c r="GA353" s="105"/>
      <c r="GB353" s="105"/>
      <c r="GC353" s="105"/>
      <c r="GD353" s="105"/>
      <c r="GE353" s="105"/>
      <c r="GF353" s="105"/>
      <c r="GG353" s="105"/>
      <c r="GH353" s="105"/>
      <c r="GI353" s="105"/>
      <c r="GJ353" s="105"/>
      <c r="GK353" s="105"/>
      <c r="GL353" s="105"/>
      <c r="GM353" s="105"/>
      <c r="GN353" s="105"/>
      <c r="GO353" s="105"/>
      <c r="GP353" s="105"/>
      <c r="GQ353" s="105"/>
      <c r="GR353" s="105"/>
      <c r="GS353" s="105"/>
      <c r="GT353" s="105"/>
      <c r="GU353" s="105"/>
      <c r="GV353" s="105"/>
      <c r="GW353" s="105"/>
      <c r="GX353" s="105"/>
      <c r="GY353" s="105"/>
      <c r="GZ353" s="105"/>
      <c r="HA353" s="105"/>
      <c r="HB353" s="105"/>
      <c r="HC353" s="105"/>
      <c r="HD353" s="105"/>
      <c r="HE353" s="105"/>
      <c r="HF353" s="105"/>
      <c r="HG353" s="105"/>
      <c r="HH353" s="105"/>
      <c r="HI353" s="105"/>
      <c r="HJ353" s="105"/>
      <c r="HK353" s="105"/>
      <c r="HL353" s="105"/>
      <c r="HM353" s="105"/>
      <c r="HN353" s="105"/>
      <c r="HO353" s="105"/>
      <c r="HP353" s="105"/>
      <c r="HQ353" s="105"/>
      <c r="HR353" s="105"/>
      <c r="HS353" s="105"/>
      <c r="HT353" s="105"/>
      <c r="HU353" s="105"/>
      <c r="HV353" s="105"/>
      <c r="HW353" s="105"/>
      <c r="HX353" s="105"/>
      <c r="HY353" s="105"/>
      <c r="HZ353" s="105"/>
      <c r="IA353" s="105"/>
      <c r="IB353" s="105"/>
      <c r="IC353" s="105"/>
      <c r="ID353" s="105"/>
      <c r="IE353" s="105"/>
      <c r="IF353" s="105"/>
      <c r="IG353" s="105"/>
      <c r="IH353" s="105"/>
      <c r="II353" s="105"/>
      <c r="IJ353" s="105"/>
      <c r="IK353" s="105"/>
      <c r="IL353" s="105"/>
      <c r="IM353" s="105"/>
      <c r="IN353" s="105"/>
      <c r="IO353" s="105"/>
      <c r="IP353" s="105"/>
      <c r="IQ353" s="105"/>
      <c r="IR353" s="105"/>
      <c r="IS353" s="105"/>
      <c r="IT353" s="105"/>
      <c r="IU353" s="105"/>
      <c r="IV353" s="105"/>
    </row>
    <row r="354" spans="1:256" ht="15.5" x14ac:dyDescent="0.25">
      <c r="A354" s="306"/>
      <c r="B354" s="307"/>
      <c r="C354" s="308"/>
      <c r="D354" s="309"/>
      <c r="E354" s="303"/>
      <c r="F354" s="110"/>
      <c r="G354" s="303"/>
      <c r="H354" s="310"/>
      <c r="I354" s="303"/>
      <c r="J354" s="311"/>
      <c r="K354" s="306"/>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c r="AS354" s="105"/>
      <c r="AT354" s="105"/>
      <c r="AU354" s="105"/>
      <c r="AV354" s="105"/>
      <c r="AW354" s="105"/>
      <c r="AX354" s="105"/>
      <c r="AY354" s="105"/>
      <c r="AZ354" s="105"/>
      <c r="BA354" s="105"/>
      <c r="BB354" s="105"/>
      <c r="BC354" s="105"/>
      <c r="BD354" s="105"/>
      <c r="BE354" s="105"/>
      <c r="BF354" s="105"/>
      <c r="BG354" s="105"/>
      <c r="BH354" s="105"/>
      <c r="BI354" s="105"/>
      <c r="BJ354" s="105"/>
      <c r="BK354" s="105"/>
      <c r="BL354" s="105"/>
      <c r="BM354" s="105"/>
      <c r="BN354" s="105"/>
      <c r="BO354" s="105"/>
      <c r="BP354" s="105"/>
      <c r="BQ354" s="105"/>
      <c r="BR354" s="105"/>
      <c r="BS354" s="105"/>
      <c r="BT354" s="105"/>
      <c r="BU354" s="105"/>
      <c r="BV354" s="105"/>
      <c r="BW354" s="105"/>
      <c r="BX354" s="105"/>
      <c r="BY354" s="105"/>
      <c r="BZ354" s="105"/>
      <c r="CA354" s="105"/>
      <c r="CB354" s="105"/>
      <c r="CC354" s="105"/>
      <c r="CD354" s="105"/>
      <c r="CE354" s="105"/>
      <c r="CF354" s="105"/>
      <c r="CG354" s="105"/>
      <c r="CH354" s="105"/>
      <c r="CI354" s="105"/>
      <c r="CJ354" s="105"/>
      <c r="CK354" s="105"/>
      <c r="CL354" s="105"/>
      <c r="CM354" s="105"/>
      <c r="CN354" s="105"/>
      <c r="CO354" s="105"/>
      <c r="CP354" s="105"/>
      <c r="CQ354" s="105"/>
      <c r="CR354" s="105"/>
      <c r="CS354" s="105"/>
      <c r="CT354" s="105"/>
      <c r="CU354" s="105"/>
      <c r="CV354" s="105"/>
      <c r="CW354" s="105"/>
      <c r="CX354" s="105"/>
      <c r="CY354" s="105"/>
      <c r="CZ354" s="105"/>
      <c r="DA354" s="105"/>
      <c r="DB354" s="105"/>
      <c r="DC354" s="105"/>
      <c r="DD354" s="105"/>
      <c r="DE354" s="105"/>
      <c r="DF354" s="105"/>
      <c r="DG354" s="105"/>
      <c r="DH354" s="105"/>
      <c r="DI354" s="105"/>
      <c r="DJ354" s="105"/>
      <c r="DK354" s="105"/>
      <c r="DL354" s="105"/>
      <c r="DM354" s="105"/>
      <c r="DN354" s="105"/>
      <c r="DO354" s="105"/>
      <c r="DP354" s="105"/>
      <c r="DQ354" s="105"/>
      <c r="DR354" s="105"/>
      <c r="DS354" s="105"/>
      <c r="DT354" s="105"/>
      <c r="DU354" s="105"/>
      <c r="DV354" s="105"/>
      <c r="DW354" s="105"/>
      <c r="DX354" s="105"/>
      <c r="DY354" s="105"/>
      <c r="DZ354" s="105"/>
      <c r="EA354" s="105"/>
      <c r="EB354" s="105"/>
      <c r="EC354" s="105"/>
      <c r="ED354" s="105"/>
      <c r="EE354" s="105"/>
      <c r="EF354" s="105"/>
      <c r="EG354" s="105"/>
      <c r="EH354" s="105"/>
      <c r="EI354" s="105"/>
      <c r="EJ354" s="105"/>
      <c r="EK354" s="105"/>
      <c r="EL354" s="105"/>
      <c r="EM354" s="105"/>
      <c r="EN354" s="105"/>
      <c r="EO354" s="105"/>
      <c r="EP354" s="105"/>
      <c r="EQ354" s="105"/>
      <c r="ER354" s="105"/>
      <c r="ES354" s="105"/>
      <c r="ET354" s="105"/>
      <c r="EU354" s="105"/>
      <c r="EV354" s="105"/>
      <c r="EW354" s="105"/>
      <c r="EX354" s="105"/>
      <c r="EY354" s="105"/>
      <c r="EZ354" s="105"/>
      <c r="FA354" s="105"/>
      <c r="FB354" s="105"/>
      <c r="FC354" s="105"/>
      <c r="FD354" s="105"/>
      <c r="FE354" s="105"/>
      <c r="FF354" s="105"/>
      <c r="FG354" s="105"/>
      <c r="FH354" s="105"/>
      <c r="FI354" s="105"/>
      <c r="FJ354" s="105"/>
      <c r="FK354" s="105"/>
      <c r="FL354" s="105"/>
      <c r="FM354" s="105"/>
      <c r="FN354" s="105"/>
      <c r="FO354" s="105"/>
      <c r="FP354" s="105"/>
      <c r="FQ354" s="105"/>
      <c r="FR354" s="105"/>
      <c r="FS354" s="105"/>
      <c r="FT354" s="105"/>
      <c r="FU354" s="105"/>
      <c r="FV354" s="105"/>
      <c r="FW354" s="105"/>
      <c r="FX354" s="105"/>
      <c r="FY354" s="105"/>
      <c r="FZ354" s="105"/>
      <c r="GA354" s="105"/>
      <c r="GB354" s="105"/>
      <c r="GC354" s="105"/>
      <c r="GD354" s="105"/>
      <c r="GE354" s="105"/>
      <c r="GF354" s="105"/>
      <c r="GG354" s="105"/>
      <c r="GH354" s="105"/>
      <c r="GI354" s="105"/>
      <c r="GJ354" s="105"/>
      <c r="GK354" s="105"/>
      <c r="GL354" s="105"/>
      <c r="GM354" s="105"/>
      <c r="GN354" s="105"/>
      <c r="GO354" s="105"/>
      <c r="GP354" s="105"/>
      <c r="GQ354" s="105"/>
      <c r="GR354" s="105"/>
      <c r="GS354" s="105"/>
      <c r="GT354" s="105"/>
      <c r="GU354" s="105"/>
      <c r="GV354" s="105"/>
      <c r="GW354" s="105"/>
      <c r="GX354" s="105"/>
      <c r="GY354" s="105"/>
      <c r="GZ354" s="105"/>
      <c r="HA354" s="105"/>
      <c r="HB354" s="105"/>
      <c r="HC354" s="105"/>
      <c r="HD354" s="105"/>
      <c r="HE354" s="105"/>
      <c r="HF354" s="105"/>
      <c r="HG354" s="105"/>
      <c r="HH354" s="105"/>
      <c r="HI354" s="105"/>
      <c r="HJ354" s="105"/>
      <c r="HK354" s="105"/>
      <c r="HL354" s="105"/>
      <c r="HM354" s="105"/>
      <c r="HN354" s="105"/>
      <c r="HO354" s="105"/>
      <c r="HP354" s="105"/>
      <c r="HQ354" s="105"/>
      <c r="HR354" s="105"/>
      <c r="HS354" s="105"/>
      <c r="HT354" s="105"/>
      <c r="HU354" s="105"/>
      <c r="HV354" s="105"/>
      <c r="HW354" s="105"/>
      <c r="HX354" s="105"/>
      <c r="HY354" s="105"/>
      <c r="HZ354" s="105"/>
      <c r="IA354" s="105"/>
      <c r="IB354" s="105"/>
      <c r="IC354" s="105"/>
      <c r="ID354" s="105"/>
      <c r="IE354" s="105"/>
      <c r="IF354" s="105"/>
      <c r="IG354" s="105"/>
      <c r="IH354" s="105"/>
      <c r="II354" s="105"/>
      <c r="IJ354" s="105"/>
      <c r="IK354" s="105"/>
      <c r="IL354" s="105"/>
      <c r="IM354" s="105"/>
      <c r="IN354" s="105"/>
      <c r="IO354" s="105"/>
      <c r="IP354" s="105"/>
      <c r="IQ354" s="105"/>
      <c r="IR354" s="105"/>
      <c r="IS354" s="105"/>
      <c r="IT354" s="105"/>
      <c r="IU354" s="105"/>
      <c r="IV354" s="105"/>
    </row>
    <row r="355" spans="1:256" ht="15.5" x14ac:dyDescent="0.25">
      <c r="A355" s="306"/>
      <c r="B355" s="307"/>
      <c r="C355" s="308"/>
      <c r="D355" s="309"/>
      <c r="E355" s="303"/>
      <c r="F355" s="110"/>
      <c r="G355" s="303"/>
      <c r="H355" s="310"/>
      <c r="I355" s="303"/>
      <c r="J355" s="311"/>
      <c r="K355" s="306"/>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5"/>
      <c r="AN355" s="105"/>
      <c r="AO355" s="105"/>
      <c r="AP355" s="105"/>
      <c r="AQ355" s="105"/>
      <c r="AR355" s="105"/>
      <c r="AS355" s="105"/>
      <c r="AT355" s="105"/>
      <c r="AU355" s="105"/>
      <c r="AV355" s="105"/>
      <c r="AW355" s="105"/>
      <c r="AX355" s="105"/>
      <c r="AY355" s="105"/>
      <c r="AZ355" s="105"/>
      <c r="BA355" s="105"/>
      <c r="BB355" s="105"/>
      <c r="BC355" s="105"/>
      <c r="BD355" s="105"/>
      <c r="BE355" s="105"/>
      <c r="BF355" s="105"/>
      <c r="BG355" s="105"/>
      <c r="BH355" s="105"/>
      <c r="BI355" s="105"/>
      <c r="BJ355" s="105"/>
      <c r="BK355" s="105"/>
      <c r="BL355" s="105"/>
      <c r="BM355" s="105"/>
      <c r="BN355" s="105"/>
      <c r="BO355" s="105"/>
      <c r="BP355" s="105"/>
      <c r="BQ355" s="105"/>
      <c r="BR355" s="105"/>
      <c r="BS355" s="105"/>
      <c r="BT355" s="105"/>
      <c r="BU355" s="105"/>
      <c r="BV355" s="105"/>
      <c r="BW355" s="105"/>
      <c r="BX355" s="105"/>
      <c r="BY355" s="105"/>
      <c r="BZ355" s="105"/>
      <c r="CA355" s="105"/>
      <c r="CB355" s="105"/>
      <c r="CC355" s="105"/>
      <c r="CD355" s="105"/>
      <c r="CE355" s="105"/>
      <c r="CF355" s="105"/>
      <c r="CG355" s="105"/>
      <c r="CH355" s="105"/>
      <c r="CI355" s="105"/>
      <c r="CJ355" s="105"/>
      <c r="CK355" s="105"/>
      <c r="CL355" s="105"/>
      <c r="CM355" s="105"/>
      <c r="CN355" s="105"/>
      <c r="CO355" s="105"/>
      <c r="CP355" s="105"/>
      <c r="CQ355" s="105"/>
      <c r="CR355" s="105"/>
      <c r="CS355" s="105"/>
      <c r="CT355" s="105"/>
      <c r="CU355" s="105"/>
      <c r="CV355" s="105"/>
      <c r="CW355" s="105"/>
      <c r="CX355" s="105"/>
      <c r="CY355" s="105"/>
      <c r="CZ355" s="105"/>
      <c r="DA355" s="105"/>
      <c r="DB355" s="105"/>
      <c r="DC355" s="105"/>
      <c r="DD355" s="105"/>
      <c r="DE355" s="105"/>
      <c r="DF355" s="105"/>
      <c r="DG355" s="105"/>
      <c r="DH355" s="105"/>
      <c r="DI355" s="105"/>
      <c r="DJ355" s="105"/>
      <c r="DK355" s="105"/>
      <c r="DL355" s="105"/>
      <c r="DM355" s="105"/>
      <c r="DN355" s="105"/>
      <c r="DO355" s="105"/>
      <c r="DP355" s="105"/>
      <c r="DQ355" s="105"/>
      <c r="DR355" s="105"/>
      <c r="DS355" s="105"/>
      <c r="DT355" s="105"/>
      <c r="DU355" s="105"/>
      <c r="DV355" s="105"/>
      <c r="DW355" s="105"/>
      <c r="DX355" s="105"/>
      <c r="DY355" s="105"/>
      <c r="DZ355" s="105"/>
      <c r="EA355" s="105"/>
      <c r="EB355" s="105"/>
      <c r="EC355" s="105"/>
      <c r="ED355" s="105"/>
      <c r="EE355" s="105"/>
      <c r="EF355" s="105"/>
      <c r="EG355" s="105"/>
      <c r="EH355" s="105"/>
      <c r="EI355" s="105"/>
      <c r="EJ355" s="105"/>
      <c r="EK355" s="105"/>
      <c r="EL355" s="105"/>
      <c r="EM355" s="105"/>
      <c r="EN355" s="105"/>
      <c r="EO355" s="105"/>
      <c r="EP355" s="105"/>
      <c r="EQ355" s="105"/>
      <c r="ER355" s="105"/>
      <c r="ES355" s="105"/>
      <c r="ET355" s="105"/>
      <c r="EU355" s="105"/>
      <c r="EV355" s="105"/>
      <c r="EW355" s="105"/>
      <c r="EX355" s="105"/>
      <c r="EY355" s="105"/>
      <c r="EZ355" s="105"/>
      <c r="FA355" s="105"/>
      <c r="FB355" s="105"/>
      <c r="FC355" s="105"/>
      <c r="FD355" s="105"/>
      <c r="FE355" s="105"/>
      <c r="FF355" s="105"/>
      <c r="FG355" s="105"/>
      <c r="FH355" s="105"/>
      <c r="FI355" s="105"/>
      <c r="FJ355" s="105"/>
      <c r="FK355" s="105"/>
      <c r="FL355" s="105"/>
      <c r="FM355" s="105"/>
      <c r="FN355" s="105"/>
      <c r="FO355" s="105"/>
      <c r="FP355" s="105"/>
      <c r="FQ355" s="105"/>
      <c r="FR355" s="105"/>
      <c r="FS355" s="105"/>
      <c r="FT355" s="105"/>
      <c r="FU355" s="105"/>
      <c r="FV355" s="105"/>
      <c r="FW355" s="105"/>
      <c r="FX355" s="105"/>
      <c r="FY355" s="105"/>
      <c r="FZ355" s="105"/>
      <c r="GA355" s="105"/>
      <c r="GB355" s="105"/>
      <c r="GC355" s="105"/>
      <c r="GD355" s="105"/>
      <c r="GE355" s="105"/>
      <c r="GF355" s="105"/>
      <c r="GG355" s="105"/>
      <c r="GH355" s="105"/>
      <c r="GI355" s="105"/>
      <c r="GJ355" s="105"/>
      <c r="GK355" s="105"/>
      <c r="GL355" s="105"/>
      <c r="GM355" s="105"/>
      <c r="GN355" s="105"/>
      <c r="GO355" s="105"/>
      <c r="GP355" s="105"/>
      <c r="GQ355" s="105"/>
      <c r="GR355" s="105"/>
      <c r="GS355" s="105"/>
      <c r="GT355" s="105"/>
      <c r="GU355" s="105"/>
      <c r="GV355" s="105"/>
      <c r="GW355" s="105"/>
      <c r="GX355" s="105"/>
      <c r="GY355" s="105"/>
      <c r="GZ355" s="105"/>
      <c r="HA355" s="105"/>
      <c r="HB355" s="105"/>
      <c r="HC355" s="105"/>
      <c r="HD355" s="105"/>
      <c r="HE355" s="105"/>
      <c r="HF355" s="105"/>
      <c r="HG355" s="105"/>
      <c r="HH355" s="105"/>
      <c r="HI355" s="105"/>
      <c r="HJ355" s="105"/>
      <c r="HK355" s="105"/>
      <c r="HL355" s="105"/>
      <c r="HM355" s="105"/>
      <c r="HN355" s="105"/>
      <c r="HO355" s="105"/>
      <c r="HP355" s="105"/>
      <c r="HQ355" s="105"/>
      <c r="HR355" s="105"/>
      <c r="HS355" s="105"/>
      <c r="HT355" s="105"/>
      <c r="HU355" s="105"/>
      <c r="HV355" s="105"/>
      <c r="HW355" s="105"/>
      <c r="HX355" s="105"/>
      <c r="HY355" s="105"/>
      <c r="HZ355" s="105"/>
      <c r="IA355" s="105"/>
      <c r="IB355" s="105"/>
      <c r="IC355" s="105"/>
      <c r="ID355" s="105"/>
      <c r="IE355" s="105"/>
      <c r="IF355" s="105"/>
      <c r="IG355" s="105"/>
      <c r="IH355" s="105"/>
      <c r="II355" s="105"/>
      <c r="IJ355" s="105"/>
      <c r="IK355" s="105"/>
      <c r="IL355" s="105"/>
      <c r="IM355" s="105"/>
      <c r="IN355" s="105"/>
      <c r="IO355" s="105"/>
      <c r="IP355" s="105"/>
      <c r="IQ355" s="105"/>
      <c r="IR355" s="105"/>
      <c r="IS355" s="105"/>
      <c r="IT355" s="105"/>
      <c r="IU355" s="105"/>
      <c r="IV355" s="105"/>
    </row>
    <row r="356" spans="1:256" ht="15.5" x14ac:dyDescent="0.25">
      <c r="A356" s="306"/>
      <c r="B356" s="307"/>
      <c r="C356" s="308"/>
      <c r="D356" s="309"/>
      <c r="E356" s="303"/>
      <c r="F356" s="110"/>
      <c r="G356" s="303"/>
      <c r="H356" s="310"/>
      <c r="I356" s="303"/>
      <c r="J356" s="311"/>
      <c r="K356" s="306"/>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5"/>
      <c r="AL356" s="105"/>
      <c r="AM356" s="105"/>
      <c r="AN356" s="105"/>
      <c r="AO356" s="105"/>
      <c r="AP356" s="105"/>
      <c r="AQ356" s="105"/>
      <c r="AR356" s="105"/>
      <c r="AS356" s="105"/>
      <c r="AT356" s="105"/>
      <c r="AU356" s="105"/>
      <c r="AV356" s="105"/>
      <c r="AW356" s="105"/>
      <c r="AX356" s="105"/>
      <c r="AY356" s="105"/>
      <c r="AZ356" s="105"/>
      <c r="BA356" s="105"/>
      <c r="BB356" s="105"/>
      <c r="BC356" s="105"/>
      <c r="BD356" s="105"/>
      <c r="BE356" s="105"/>
      <c r="BF356" s="105"/>
      <c r="BG356" s="105"/>
      <c r="BH356" s="105"/>
      <c r="BI356" s="105"/>
      <c r="BJ356" s="105"/>
      <c r="BK356" s="105"/>
      <c r="BL356" s="105"/>
      <c r="BM356" s="105"/>
      <c r="BN356" s="105"/>
      <c r="BO356" s="105"/>
      <c r="BP356" s="105"/>
      <c r="BQ356" s="105"/>
      <c r="BR356" s="105"/>
      <c r="BS356" s="105"/>
      <c r="BT356" s="105"/>
      <c r="BU356" s="105"/>
      <c r="BV356" s="105"/>
      <c r="BW356" s="105"/>
      <c r="BX356" s="105"/>
      <c r="BY356" s="105"/>
      <c r="BZ356" s="105"/>
      <c r="CA356" s="105"/>
      <c r="CB356" s="105"/>
      <c r="CC356" s="105"/>
      <c r="CD356" s="105"/>
      <c r="CE356" s="105"/>
      <c r="CF356" s="105"/>
      <c r="CG356" s="105"/>
      <c r="CH356" s="105"/>
      <c r="CI356" s="105"/>
      <c r="CJ356" s="105"/>
      <c r="CK356" s="105"/>
      <c r="CL356" s="105"/>
      <c r="CM356" s="105"/>
      <c r="CN356" s="105"/>
      <c r="CO356" s="105"/>
      <c r="CP356" s="105"/>
      <c r="CQ356" s="105"/>
      <c r="CR356" s="105"/>
      <c r="CS356" s="105"/>
      <c r="CT356" s="105"/>
      <c r="CU356" s="105"/>
      <c r="CV356" s="105"/>
      <c r="CW356" s="105"/>
      <c r="CX356" s="105"/>
      <c r="CY356" s="105"/>
      <c r="CZ356" s="105"/>
      <c r="DA356" s="105"/>
      <c r="DB356" s="105"/>
      <c r="DC356" s="105"/>
      <c r="DD356" s="105"/>
      <c r="DE356" s="105"/>
      <c r="DF356" s="105"/>
      <c r="DG356" s="105"/>
      <c r="DH356" s="105"/>
      <c r="DI356" s="105"/>
      <c r="DJ356" s="105"/>
      <c r="DK356" s="105"/>
      <c r="DL356" s="105"/>
      <c r="DM356" s="105"/>
      <c r="DN356" s="105"/>
      <c r="DO356" s="105"/>
      <c r="DP356" s="105"/>
      <c r="DQ356" s="105"/>
      <c r="DR356" s="105"/>
      <c r="DS356" s="105"/>
      <c r="DT356" s="105"/>
      <c r="DU356" s="105"/>
      <c r="DV356" s="105"/>
      <c r="DW356" s="105"/>
      <c r="DX356" s="105"/>
      <c r="DY356" s="105"/>
      <c r="DZ356" s="105"/>
      <c r="EA356" s="105"/>
      <c r="EB356" s="105"/>
      <c r="EC356" s="105"/>
      <c r="ED356" s="105"/>
      <c r="EE356" s="105"/>
      <c r="EF356" s="105"/>
      <c r="EG356" s="105"/>
      <c r="EH356" s="105"/>
      <c r="EI356" s="105"/>
      <c r="EJ356" s="105"/>
      <c r="EK356" s="105"/>
      <c r="EL356" s="105"/>
      <c r="EM356" s="105"/>
      <c r="EN356" s="105"/>
      <c r="EO356" s="105"/>
      <c r="EP356" s="105"/>
      <c r="EQ356" s="105"/>
      <c r="ER356" s="105"/>
      <c r="ES356" s="105"/>
      <c r="ET356" s="105"/>
      <c r="EU356" s="105"/>
      <c r="EV356" s="105"/>
      <c r="EW356" s="105"/>
      <c r="EX356" s="105"/>
      <c r="EY356" s="105"/>
      <c r="EZ356" s="105"/>
      <c r="FA356" s="105"/>
      <c r="FB356" s="105"/>
      <c r="FC356" s="105"/>
      <c r="FD356" s="105"/>
      <c r="FE356" s="105"/>
      <c r="FF356" s="105"/>
      <c r="FG356" s="105"/>
      <c r="FH356" s="105"/>
      <c r="FI356" s="105"/>
      <c r="FJ356" s="105"/>
      <c r="FK356" s="105"/>
      <c r="FL356" s="105"/>
      <c r="FM356" s="105"/>
      <c r="FN356" s="105"/>
      <c r="FO356" s="105"/>
      <c r="FP356" s="105"/>
      <c r="FQ356" s="105"/>
      <c r="FR356" s="105"/>
      <c r="FS356" s="105"/>
      <c r="FT356" s="105"/>
      <c r="FU356" s="105"/>
      <c r="FV356" s="105"/>
      <c r="FW356" s="105"/>
      <c r="FX356" s="105"/>
      <c r="FY356" s="105"/>
      <c r="FZ356" s="105"/>
      <c r="GA356" s="105"/>
      <c r="GB356" s="105"/>
      <c r="GC356" s="105"/>
      <c r="GD356" s="105"/>
      <c r="GE356" s="105"/>
      <c r="GF356" s="105"/>
      <c r="GG356" s="105"/>
      <c r="GH356" s="105"/>
      <c r="GI356" s="105"/>
      <c r="GJ356" s="105"/>
      <c r="GK356" s="105"/>
      <c r="GL356" s="105"/>
      <c r="GM356" s="105"/>
      <c r="GN356" s="105"/>
      <c r="GO356" s="105"/>
      <c r="GP356" s="105"/>
      <c r="GQ356" s="105"/>
      <c r="GR356" s="105"/>
      <c r="GS356" s="105"/>
      <c r="GT356" s="105"/>
      <c r="GU356" s="105"/>
      <c r="GV356" s="105"/>
      <c r="GW356" s="105"/>
      <c r="GX356" s="105"/>
      <c r="GY356" s="105"/>
      <c r="GZ356" s="105"/>
      <c r="HA356" s="105"/>
      <c r="HB356" s="105"/>
      <c r="HC356" s="105"/>
      <c r="HD356" s="105"/>
      <c r="HE356" s="105"/>
      <c r="HF356" s="105"/>
      <c r="HG356" s="105"/>
      <c r="HH356" s="105"/>
      <c r="HI356" s="105"/>
      <c r="HJ356" s="105"/>
      <c r="HK356" s="105"/>
      <c r="HL356" s="105"/>
      <c r="HM356" s="105"/>
      <c r="HN356" s="105"/>
      <c r="HO356" s="105"/>
      <c r="HP356" s="105"/>
      <c r="HQ356" s="105"/>
      <c r="HR356" s="105"/>
      <c r="HS356" s="105"/>
      <c r="HT356" s="105"/>
      <c r="HU356" s="105"/>
      <c r="HV356" s="105"/>
      <c r="HW356" s="105"/>
      <c r="HX356" s="105"/>
      <c r="HY356" s="105"/>
      <c r="HZ356" s="105"/>
      <c r="IA356" s="105"/>
      <c r="IB356" s="105"/>
      <c r="IC356" s="105"/>
      <c r="ID356" s="105"/>
      <c r="IE356" s="105"/>
      <c r="IF356" s="105"/>
      <c r="IG356" s="105"/>
      <c r="IH356" s="105"/>
      <c r="II356" s="105"/>
      <c r="IJ356" s="105"/>
      <c r="IK356" s="105"/>
      <c r="IL356" s="105"/>
      <c r="IM356" s="105"/>
      <c r="IN356" s="105"/>
      <c r="IO356" s="105"/>
      <c r="IP356" s="105"/>
      <c r="IQ356" s="105"/>
      <c r="IR356" s="105"/>
      <c r="IS356" s="105"/>
      <c r="IT356" s="105"/>
      <c r="IU356" s="105"/>
      <c r="IV356" s="105"/>
    </row>
    <row r="357" spans="1:256" ht="15.5" x14ac:dyDescent="0.25">
      <c r="A357" s="306"/>
      <c r="B357" s="307"/>
      <c r="C357" s="308"/>
      <c r="D357" s="309"/>
      <c r="E357" s="303"/>
      <c r="F357" s="110"/>
      <c r="G357" s="303"/>
      <c r="H357" s="310"/>
      <c r="I357" s="303"/>
      <c r="J357" s="311"/>
      <c r="K357" s="306"/>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5"/>
      <c r="AN357" s="105"/>
      <c r="AO357" s="105"/>
      <c r="AP357" s="105"/>
      <c r="AQ357" s="105"/>
      <c r="AR357" s="105"/>
      <c r="AS357" s="105"/>
      <c r="AT357" s="105"/>
      <c r="AU357" s="105"/>
      <c r="AV357" s="105"/>
      <c r="AW357" s="105"/>
      <c r="AX357" s="105"/>
      <c r="AY357" s="105"/>
      <c r="AZ357" s="105"/>
      <c r="BA357" s="105"/>
      <c r="BB357" s="105"/>
      <c r="BC357" s="105"/>
      <c r="BD357" s="105"/>
      <c r="BE357" s="105"/>
      <c r="BF357" s="105"/>
      <c r="BG357" s="105"/>
      <c r="BH357" s="105"/>
      <c r="BI357" s="105"/>
      <c r="BJ357" s="105"/>
      <c r="BK357" s="105"/>
      <c r="BL357" s="105"/>
      <c r="BM357" s="105"/>
      <c r="BN357" s="105"/>
      <c r="BO357" s="105"/>
      <c r="BP357" s="105"/>
      <c r="BQ357" s="105"/>
      <c r="BR357" s="105"/>
      <c r="BS357" s="105"/>
      <c r="BT357" s="105"/>
      <c r="BU357" s="105"/>
      <c r="BV357" s="105"/>
      <c r="BW357" s="105"/>
      <c r="BX357" s="105"/>
      <c r="BY357" s="105"/>
      <c r="BZ357" s="105"/>
      <c r="CA357" s="105"/>
      <c r="CB357" s="105"/>
      <c r="CC357" s="105"/>
      <c r="CD357" s="105"/>
      <c r="CE357" s="105"/>
      <c r="CF357" s="105"/>
      <c r="CG357" s="105"/>
      <c r="CH357" s="105"/>
      <c r="CI357" s="105"/>
      <c r="CJ357" s="105"/>
      <c r="CK357" s="105"/>
      <c r="CL357" s="105"/>
      <c r="CM357" s="105"/>
      <c r="CN357" s="105"/>
      <c r="CO357" s="105"/>
      <c r="CP357" s="105"/>
      <c r="CQ357" s="105"/>
      <c r="CR357" s="105"/>
      <c r="CS357" s="105"/>
      <c r="CT357" s="105"/>
      <c r="CU357" s="105"/>
      <c r="CV357" s="105"/>
      <c r="CW357" s="105"/>
      <c r="CX357" s="105"/>
      <c r="CY357" s="105"/>
      <c r="CZ357" s="105"/>
      <c r="DA357" s="105"/>
      <c r="DB357" s="105"/>
      <c r="DC357" s="105"/>
      <c r="DD357" s="105"/>
      <c r="DE357" s="105"/>
      <c r="DF357" s="105"/>
      <c r="DG357" s="105"/>
      <c r="DH357" s="105"/>
      <c r="DI357" s="105"/>
      <c r="DJ357" s="105"/>
      <c r="DK357" s="105"/>
      <c r="DL357" s="105"/>
      <c r="DM357" s="105"/>
      <c r="DN357" s="105"/>
      <c r="DO357" s="105"/>
      <c r="DP357" s="105"/>
      <c r="DQ357" s="105"/>
      <c r="DR357" s="105"/>
      <c r="DS357" s="105"/>
      <c r="DT357" s="105"/>
      <c r="DU357" s="105"/>
      <c r="DV357" s="105"/>
      <c r="DW357" s="105"/>
      <c r="DX357" s="105"/>
      <c r="DY357" s="105"/>
      <c r="DZ357" s="105"/>
      <c r="EA357" s="105"/>
      <c r="EB357" s="105"/>
      <c r="EC357" s="105"/>
      <c r="ED357" s="105"/>
      <c r="EE357" s="105"/>
      <c r="EF357" s="105"/>
      <c r="EG357" s="105"/>
      <c r="EH357" s="105"/>
      <c r="EI357" s="105"/>
      <c r="EJ357" s="105"/>
      <c r="EK357" s="105"/>
      <c r="EL357" s="105"/>
      <c r="EM357" s="105"/>
      <c r="EN357" s="105"/>
      <c r="EO357" s="105"/>
      <c r="EP357" s="105"/>
      <c r="EQ357" s="105"/>
      <c r="ER357" s="105"/>
      <c r="ES357" s="105"/>
      <c r="ET357" s="105"/>
      <c r="EU357" s="105"/>
      <c r="EV357" s="105"/>
      <c r="EW357" s="105"/>
      <c r="EX357" s="105"/>
      <c r="EY357" s="105"/>
      <c r="EZ357" s="105"/>
      <c r="FA357" s="105"/>
      <c r="FB357" s="105"/>
      <c r="FC357" s="105"/>
      <c r="FD357" s="105"/>
      <c r="FE357" s="105"/>
      <c r="FF357" s="105"/>
      <c r="FG357" s="105"/>
      <c r="FH357" s="105"/>
      <c r="FI357" s="105"/>
      <c r="FJ357" s="105"/>
      <c r="FK357" s="105"/>
      <c r="FL357" s="105"/>
      <c r="FM357" s="105"/>
      <c r="FN357" s="105"/>
      <c r="FO357" s="105"/>
      <c r="FP357" s="105"/>
      <c r="FQ357" s="105"/>
      <c r="FR357" s="105"/>
      <c r="FS357" s="105"/>
      <c r="FT357" s="105"/>
      <c r="FU357" s="105"/>
      <c r="FV357" s="105"/>
      <c r="FW357" s="105"/>
      <c r="FX357" s="105"/>
      <c r="FY357" s="105"/>
      <c r="FZ357" s="105"/>
      <c r="GA357" s="105"/>
      <c r="GB357" s="105"/>
      <c r="GC357" s="105"/>
      <c r="GD357" s="105"/>
      <c r="GE357" s="105"/>
      <c r="GF357" s="105"/>
      <c r="GG357" s="105"/>
      <c r="GH357" s="105"/>
      <c r="GI357" s="105"/>
      <c r="GJ357" s="105"/>
      <c r="GK357" s="105"/>
      <c r="GL357" s="105"/>
      <c r="GM357" s="105"/>
      <c r="GN357" s="105"/>
      <c r="GO357" s="105"/>
      <c r="GP357" s="105"/>
      <c r="GQ357" s="105"/>
      <c r="GR357" s="105"/>
      <c r="GS357" s="105"/>
      <c r="GT357" s="105"/>
      <c r="GU357" s="105"/>
      <c r="GV357" s="105"/>
      <c r="GW357" s="105"/>
      <c r="GX357" s="105"/>
      <c r="GY357" s="105"/>
      <c r="GZ357" s="105"/>
      <c r="HA357" s="105"/>
      <c r="HB357" s="105"/>
      <c r="HC357" s="105"/>
      <c r="HD357" s="105"/>
      <c r="HE357" s="105"/>
      <c r="HF357" s="105"/>
      <c r="HG357" s="105"/>
      <c r="HH357" s="105"/>
      <c r="HI357" s="105"/>
      <c r="HJ357" s="105"/>
      <c r="HK357" s="105"/>
      <c r="HL357" s="105"/>
      <c r="HM357" s="105"/>
      <c r="HN357" s="105"/>
      <c r="HO357" s="105"/>
      <c r="HP357" s="105"/>
      <c r="HQ357" s="105"/>
      <c r="HR357" s="105"/>
      <c r="HS357" s="105"/>
      <c r="HT357" s="105"/>
      <c r="HU357" s="105"/>
      <c r="HV357" s="105"/>
      <c r="HW357" s="105"/>
      <c r="HX357" s="105"/>
      <c r="HY357" s="105"/>
      <c r="HZ357" s="105"/>
      <c r="IA357" s="105"/>
      <c r="IB357" s="105"/>
      <c r="IC357" s="105"/>
      <c r="ID357" s="105"/>
      <c r="IE357" s="105"/>
      <c r="IF357" s="105"/>
      <c r="IG357" s="105"/>
      <c r="IH357" s="105"/>
      <c r="II357" s="105"/>
      <c r="IJ357" s="105"/>
      <c r="IK357" s="105"/>
      <c r="IL357" s="105"/>
      <c r="IM357" s="105"/>
      <c r="IN357" s="105"/>
      <c r="IO357" s="105"/>
      <c r="IP357" s="105"/>
      <c r="IQ357" s="105"/>
      <c r="IR357" s="105"/>
      <c r="IS357" s="105"/>
      <c r="IT357" s="105"/>
      <c r="IU357" s="105"/>
      <c r="IV357" s="105"/>
    </row>
    <row r="358" spans="1:256" ht="15.5" x14ac:dyDescent="0.25">
      <c r="A358" s="306"/>
      <c r="B358" s="307"/>
      <c r="C358" s="308"/>
      <c r="D358" s="309"/>
      <c r="E358" s="303"/>
      <c r="F358" s="110"/>
      <c r="G358" s="303"/>
      <c r="H358" s="310"/>
      <c r="I358" s="303"/>
      <c r="J358" s="311"/>
      <c r="K358" s="306"/>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c r="AQ358" s="105"/>
      <c r="AR358" s="105"/>
      <c r="AS358" s="105"/>
      <c r="AT358" s="105"/>
      <c r="AU358" s="105"/>
      <c r="AV358" s="105"/>
      <c r="AW358" s="105"/>
      <c r="AX358" s="105"/>
      <c r="AY358" s="105"/>
      <c r="AZ358" s="105"/>
      <c r="BA358" s="105"/>
      <c r="BB358" s="105"/>
      <c r="BC358" s="105"/>
      <c r="BD358" s="105"/>
      <c r="BE358" s="105"/>
      <c r="BF358" s="105"/>
      <c r="BG358" s="105"/>
      <c r="BH358" s="105"/>
      <c r="BI358" s="105"/>
      <c r="BJ358" s="105"/>
      <c r="BK358" s="105"/>
      <c r="BL358" s="105"/>
      <c r="BM358" s="105"/>
      <c r="BN358" s="105"/>
      <c r="BO358" s="105"/>
      <c r="BP358" s="105"/>
      <c r="BQ358" s="105"/>
      <c r="BR358" s="105"/>
      <c r="BS358" s="105"/>
      <c r="BT358" s="105"/>
      <c r="BU358" s="105"/>
      <c r="BV358" s="105"/>
      <c r="BW358" s="105"/>
      <c r="BX358" s="105"/>
      <c r="BY358" s="105"/>
      <c r="BZ358" s="105"/>
      <c r="CA358" s="105"/>
      <c r="CB358" s="105"/>
      <c r="CC358" s="105"/>
      <c r="CD358" s="105"/>
      <c r="CE358" s="105"/>
      <c r="CF358" s="105"/>
      <c r="CG358" s="105"/>
      <c r="CH358" s="105"/>
      <c r="CI358" s="105"/>
      <c r="CJ358" s="105"/>
      <c r="CK358" s="105"/>
      <c r="CL358" s="105"/>
      <c r="CM358" s="105"/>
      <c r="CN358" s="105"/>
      <c r="CO358" s="105"/>
      <c r="CP358" s="105"/>
      <c r="CQ358" s="105"/>
      <c r="CR358" s="105"/>
      <c r="CS358" s="105"/>
      <c r="CT358" s="105"/>
      <c r="CU358" s="105"/>
      <c r="CV358" s="105"/>
      <c r="CW358" s="105"/>
      <c r="CX358" s="105"/>
      <c r="CY358" s="105"/>
      <c r="CZ358" s="105"/>
      <c r="DA358" s="105"/>
      <c r="DB358" s="105"/>
      <c r="DC358" s="105"/>
      <c r="DD358" s="105"/>
      <c r="DE358" s="105"/>
      <c r="DF358" s="105"/>
      <c r="DG358" s="105"/>
      <c r="DH358" s="105"/>
      <c r="DI358" s="105"/>
      <c r="DJ358" s="105"/>
      <c r="DK358" s="105"/>
      <c r="DL358" s="105"/>
      <c r="DM358" s="105"/>
      <c r="DN358" s="105"/>
      <c r="DO358" s="105"/>
      <c r="DP358" s="105"/>
      <c r="DQ358" s="105"/>
      <c r="DR358" s="105"/>
      <c r="DS358" s="105"/>
      <c r="DT358" s="105"/>
      <c r="DU358" s="105"/>
      <c r="DV358" s="105"/>
      <c r="DW358" s="105"/>
      <c r="DX358" s="105"/>
      <c r="DY358" s="105"/>
      <c r="DZ358" s="105"/>
      <c r="EA358" s="105"/>
      <c r="EB358" s="105"/>
      <c r="EC358" s="105"/>
      <c r="ED358" s="105"/>
      <c r="EE358" s="105"/>
      <c r="EF358" s="105"/>
      <c r="EG358" s="105"/>
      <c r="EH358" s="105"/>
      <c r="EI358" s="105"/>
      <c r="EJ358" s="105"/>
      <c r="EK358" s="105"/>
      <c r="EL358" s="105"/>
      <c r="EM358" s="105"/>
      <c r="EN358" s="105"/>
      <c r="EO358" s="105"/>
      <c r="EP358" s="105"/>
      <c r="EQ358" s="105"/>
      <c r="ER358" s="105"/>
      <c r="ES358" s="105"/>
      <c r="ET358" s="105"/>
      <c r="EU358" s="105"/>
      <c r="EV358" s="105"/>
      <c r="EW358" s="105"/>
      <c r="EX358" s="105"/>
      <c r="EY358" s="105"/>
      <c r="EZ358" s="105"/>
      <c r="FA358" s="105"/>
      <c r="FB358" s="105"/>
      <c r="FC358" s="105"/>
      <c r="FD358" s="105"/>
      <c r="FE358" s="105"/>
      <c r="FF358" s="105"/>
      <c r="FG358" s="105"/>
      <c r="FH358" s="105"/>
      <c r="FI358" s="105"/>
      <c r="FJ358" s="105"/>
      <c r="FK358" s="105"/>
      <c r="FL358" s="105"/>
      <c r="FM358" s="105"/>
      <c r="FN358" s="105"/>
      <c r="FO358" s="105"/>
      <c r="FP358" s="105"/>
      <c r="FQ358" s="105"/>
      <c r="FR358" s="105"/>
      <c r="FS358" s="105"/>
      <c r="FT358" s="105"/>
      <c r="FU358" s="105"/>
      <c r="FV358" s="105"/>
      <c r="FW358" s="105"/>
      <c r="FX358" s="105"/>
      <c r="FY358" s="105"/>
      <c r="FZ358" s="105"/>
      <c r="GA358" s="105"/>
      <c r="GB358" s="105"/>
      <c r="GC358" s="105"/>
      <c r="GD358" s="105"/>
      <c r="GE358" s="105"/>
      <c r="GF358" s="105"/>
      <c r="GG358" s="105"/>
      <c r="GH358" s="105"/>
      <c r="GI358" s="105"/>
      <c r="GJ358" s="105"/>
      <c r="GK358" s="105"/>
      <c r="GL358" s="105"/>
      <c r="GM358" s="105"/>
      <c r="GN358" s="105"/>
      <c r="GO358" s="105"/>
      <c r="GP358" s="105"/>
      <c r="GQ358" s="105"/>
      <c r="GR358" s="105"/>
      <c r="GS358" s="105"/>
      <c r="GT358" s="105"/>
      <c r="GU358" s="105"/>
      <c r="GV358" s="105"/>
      <c r="GW358" s="105"/>
      <c r="GX358" s="105"/>
      <c r="GY358" s="105"/>
      <c r="GZ358" s="105"/>
      <c r="HA358" s="105"/>
      <c r="HB358" s="105"/>
      <c r="HC358" s="105"/>
      <c r="HD358" s="105"/>
      <c r="HE358" s="105"/>
      <c r="HF358" s="105"/>
      <c r="HG358" s="105"/>
      <c r="HH358" s="105"/>
      <c r="HI358" s="105"/>
      <c r="HJ358" s="105"/>
      <c r="HK358" s="105"/>
      <c r="HL358" s="105"/>
      <c r="HM358" s="105"/>
      <c r="HN358" s="105"/>
      <c r="HO358" s="105"/>
      <c r="HP358" s="105"/>
      <c r="HQ358" s="105"/>
      <c r="HR358" s="105"/>
      <c r="HS358" s="105"/>
      <c r="HT358" s="105"/>
      <c r="HU358" s="105"/>
      <c r="HV358" s="105"/>
      <c r="HW358" s="105"/>
      <c r="HX358" s="105"/>
      <c r="HY358" s="105"/>
      <c r="HZ358" s="105"/>
      <c r="IA358" s="105"/>
      <c r="IB358" s="105"/>
      <c r="IC358" s="105"/>
      <c r="ID358" s="105"/>
      <c r="IE358" s="105"/>
      <c r="IF358" s="105"/>
      <c r="IG358" s="105"/>
      <c r="IH358" s="105"/>
      <c r="II358" s="105"/>
      <c r="IJ358" s="105"/>
      <c r="IK358" s="105"/>
      <c r="IL358" s="105"/>
      <c r="IM358" s="105"/>
      <c r="IN358" s="105"/>
      <c r="IO358" s="105"/>
      <c r="IP358" s="105"/>
      <c r="IQ358" s="105"/>
      <c r="IR358" s="105"/>
      <c r="IS358" s="105"/>
      <c r="IT358" s="105"/>
      <c r="IU358" s="105"/>
      <c r="IV358" s="105"/>
    </row>
    <row r="359" spans="1:256" ht="15.5" x14ac:dyDescent="0.25">
      <c r="A359" s="306"/>
      <c r="B359" s="307"/>
      <c r="C359" s="308"/>
      <c r="D359" s="309"/>
      <c r="E359" s="303"/>
      <c r="F359" s="110"/>
      <c r="G359" s="303"/>
      <c r="H359" s="310"/>
      <c r="I359" s="303"/>
      <c r="J359" s="311"/>
      <c r="K359" s="306"/>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5"/>
      <c r="AL359" s="105"/>
      <c r="AM359" s="105"/>
      <c r="AN359" s="105"/>
      <c r="AO359" s="105"/>
      <c r="AP359" s="105"/>
      <c r="AQ359" s="105"/>
      <c r="AR359" s="105"/>
      <c r="AS359" s="105"/>
      <c r="AT359" s="105"/>
      <c r="AU359" s="105"/>
      <c r="AV359" s="105"/>
      <c r="AW359" s="105"/>
      <c r="AX359" s="105"/>
      <c r="AY359" s="105"/>
      <c r="AZ359" s="105"/>
      <c r="BA359" s="105"/>
      <c r="BB359" s="105"/>
      <c r="BC359" s="105"/>
      <c r="BD359" s="105"/>
      <c r="BE359" s="105"/>
      <c r="BF359" s="105"/>
      <c r="BG359" s="105"/>
      <c r="BH359" s="105"/>
      <c r="BI359" s="105"/>
      <c r="BJ359" s="105"/>
      <c r="BK359" s="105"/>
      <c r="BL359" s="105"/>
      <c r="BM359" s="105"/>
      <c r="BN359" s="105"/>
      <c r="BO359" s="105"/>
      <c r="BP359" s="105"/>
      <c r="BQ359" s="105"/>
      <c r="BR359" s="105"/>
      <c r="BS359" s="105"/>
      <c r="BT359" s="105"/>
      <c r="BU359" s="105"/>
      <c r="BV359" s="105"/>
      <c r="BW359" s="105"/>
      <c r="BX359" s="105"/>
      <c r="BY359" s="105"/>
      <c r="BZ359" s="105"/>
      <c r="CA359" s="105"/>
      <c r="CB359" s="105"/>
      <c r="CC359" s="105"/>
      <c r="CD359" s="105"/>
      <c r="CE359" s="105"/>
      <c r="CF359" s="105"/>
      <c r="CG359" s="105"/>
      <c r="CH359" s="105"/>
      <c r="CI359" s="105"/>
      <c r="CJ359" s="105"/>
      <c r="CK359" s="105"/>
      <c r="CL359" s="105"/>
      <c r="CM359" s="105"/>
      <c r="CN359" s="105"/>
      <c r="CO359" s="105"/>
      <c r="CP359" s="105"/>
      <c r="CQ359" s="105"/>
      <c r="CR359" s="105"/>
      <c r="CS359" s="105"/>
      <c r="CT359" s="105"/>
      <c r="CU359" s="105"/>
      <c r="CV359" s="105"/>
      <c r="CW359" s="105"/>
      <c r="CX359" s="105"/>
      <c r="CY359" s="105"/>
      <c r="CZ359" s="105"/>
      <c r="DA359" s="105"/>
      <c r="DB359" s="105"/>
      <c r="DC359" s="105"/>
      <c r="DD359" s="105"/>
      <c r="DE359" s="105"/>
      <c r="DF359" s="105"/>
      <c r="DG359" s="105"/>
      <c r="DH359" s="105"/>
      <c r="DI359" s="105"/>
      <c r="DJ359" s="105"/>
      <c r="DK359" s="105"/>
      <c r="DL359" s="105"/>
      <c r="DM359" s="105"/>
      <c r="DN359" s="105"/>
      <c r="DO359" s="105"/>
      <c r="DP359" s="105"/>
      <c r="DQ359" s="105"/>
      <c r="DR359" s="105"/>
      <c r="DS359" s="105"/>
      <c r="DT359" s="105"/>
      <c r="DU359" s="105"/>
      <c r="DV359" s="105"/>
      <c r="DW359" s="105"/>
      <c r="DX359" s="105"/>
      <c r="DY359" s="105"/>
      <c r="DZ359" s="105"/>
      <c r="EA359" s="105"/>
      <c r="EB359" s="105"/>
      <c r="EC359" s="105"/>
      <c r="ED359" s="105"/>
      <c r="EE359" s="105"/>
      <c r="EF359" s="105"/>
      <c r="EG359" s="105"/>
      <c r="EH359" s="105"/>
      <c r="EI359" s="105"/>
      <c r="EJ359" s="105"/>
      <c r="EK359" s="105"/>
      <c r="EL359" s="105"/>
      <c r="EM359" s="105"/>
      <c r="EN359" s="105"/>
      <c r="EO359" s="105"/>
      <c r="EP359" s="105"/>
      <c r="EQ359" s="105"/>
      <c r="ER359" s="105"/>
      <c r="ES359" s="105"/>
      <c r="ET359" s="105"/>
      <c r="EU359" s="105"/>
      <c r="EV359" s="105"/>
      <c r="EW359" s="105"/>
      <c r="EX359" s="105"/>
      <c r="EY359" s="105"/>
      <c r="EZ359" s="105"/>
      <c r="FA359" s="105"/>
      <c r="FB359" s="105"/>
      <c r="FC359" s="105"/>
      <c r="FD359" s="105"/>
      <c r="FE359" s="105"/>
      <c r="FF359" s="105"/>
      <c r="FG359" s="105"/>
      <c r="FH359" s="105"/>
      <c r="FI359" s="105"/>
      <c r="FJ359" s="105"/>
      <c r="FK359" s="105"/>
      <c r="FL359" s="105"/>
      <c r="FM359" s="105"/>
      <c r="FN359" s="105"/>
      <c r="FO359" s="105"/>
      <c r="FP359" s="105"/>
      <c r="FQ359" s="105"/>
      <c r="FR359" s="105"/>
      <c r="FS359" s="105"/>
      <c r="FT359" s="105"/>
      <c r="FU359" s="105"/>
      <c r="FV359" s="105"/>
      <c r="FW359" s="105"/>
      <c r="FX359" s="105"/>
      <c r="FY359" s="105"/>
      <c r="FZ359" s="105"/>
      <c r="GA359" s="105"/>
      <c r="GB359" s="105"/>
      <c r="GC359" s="105"/>
      <c r="GD359" s="105"/>
      <c r="GE359" s="105"/>
      <c r="GF359" s="105"/>
      <c r="GG359" s="105"/>
      <c r="GH359" s="105"/>
      <c r="GI359" s="105"/>
      <c r="GJ359" s="105"/>
      <c r="GK359" s="105"/>
      <c r="GL359" s="105"/>
      <c r="GM359" s="105"/>
      <c r="GN359" s="105"/>
      <c r="GO359" s="105"/>
      <c r="GP359" s="105"/>
      <c r="GQ359" s="105"/>
      <c r="GR359" s="105"/>
      <c r="GS359" s="105"/>
      <c r="GT359" s="105"/>
      <c r="GU359" s="105"/>
      <c r="GV359" s="105"/>
      <c r="GW359" s="105"/>
      <c r="GX359" s="105"/>
      <c r="GY359" s="105"/>
      <c r="GZ359" s="105"/>
      <c r="HA359" s="105"/>
      <c r="HB359" s="105"/>
      <c r="HC359" s="105"/>
      <c r="HD359" s="105"/>
      <c r="HE359" s="105"/>
      <c r="HF359" s="105"/>
      <c r="HG359" s="105"/>
      <c r="HH359" s="105"/>
      <c r="HI359" s="105"/>
      <c r="HJ359" s="105"/>
      <c r="HK359" s="105"/>
      <c r="HL359" s="105"/>
      <c r="HM359" s="105"/>
      <c r="HN359" s="105"/>
      <c r="HO359" s="105"/>
      <c r="HP359" s="105"/>
      <c r="HQ359" s="105"/>
      <c r="HR359" s="105"/>
      <c r="HS359" s="105"/>
      <c r="HT359" s="105"/>
      <c r="HU359" s="105"/>
      <c r="HV359" s="105"/>
      <c r="HW359" s="105"/>
      <c r="HX359" s="105"/>
      <c r="HY359" s="105"/>
      <c r="HZ359" s="105"/>
      <c r="IA359" s="105"/>
      <c r="IB359" s="105"/>
      <c r="IC359" s="105"/>
      <c r="ID359" s="105"/>
      <c r="IE359" s="105"/>
      <c r="IF359" s="105"/>
      <c r="IG359" s="105"/>
      <c r="IH359" s="105"/>
      <c r="II359" s="105"/>
      <c r="IJ359" s="105"/>
      <c r="IK359" s="105"/>
      <c r="IL359" s="105"/>
      <c r="IM359" s="105"/>
      <c r="IN359" s="105"/>
      <c r="IO359" s="105"/>
      <c r="IP359" s="105"/>
      <c r="IQ359" s="105"/>
      <c r="IR359" s="105"/>
      <c r="IS359" s="105"/>
      <c r="IT359" s="105"/>
      <c r="IU359" s="105"/>
      <c r="IV359" s="105"/>
    </row>
    <row r="360" spans="1:256" ht="15.5" x14ac:dyDescent="0.25">
      <c r="A360" s="306"/>
      <c r="B360" s="307"/>
      <c r="C360" s="308"/>
      <c r="D360" s="309"/>
      <c r="E360" s="303"/>
      <c r="F360" s="110"/>
      <c r="G360" s="303"/>
      <c r="H360" s="310"/>
      <c r="I360" s="303"/>
      <c r="J360" s="311"/>
      <c r="K360" s="306"/>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5"/>
      <c r="AN360" s="105"/>
      <c r="AO360" s="105"/>
      <c r="AP360" s="105"/>
      <c r="AQ360" s="105"/>
      <c r="AR360" s="105"/>
      <c r="AS360" s="105"/>
      <c r="AT360" s="105"/>
      <c r="AU360" s="105"/>
      <c r="AV360" s="105"/>
      <c r="AW360" s="105"/>
      <c r="AX360" s="105"/>
      <c r="AY360" s="105"/>
      <c r="AZ360" s="105"/>
      <c r="BA360" s="105"/>
      <c r="BB360" s="105"/>
      <c r="BC360" s="105"/>
      <c r="BD360" s="105"/>
      <c r="BE360" s="105"/>
      <c r="BF360" s="105"/>
      <c r="BG360" s="105"/>
      <c r="BH360" s="105"/>
      <c r="BI360" s="105"/>
      <c r="BJ360" s="105"/>
      <c r="BK360" s="105"/>
      <c r="BL360" s="105"/>
      <c r="BM360" s="105"/>
      <c r="BN360" s="105"/>
      <c r="BO360" s="105"/>
      <c r="BP360" s="105"/>
      <c r="BQ360" s="105"/>
      <c r="BR360" s="105"/>
      <c r="BS360" s="105"/>
      <c r="BT360" s="105"/>
      <c r="BU360" s="105"/>
      <c r="BV360" s="105"/>
      <c r="BW360" s="105"/>
      <c r="BX360" s="105"/>
      <c r="BY360" s="105"/>
      <c r="BZ360" s="105"/>
      <c r="CA360" s="105"/>
      <c r="CB360" s="105"/>
      <c r="CC360" s="105"/>
      <c r="CD360" s="105"/>
      <c r="CE360" s="105"/>
      <c r="CF360" s="105"/>
      <c r="CG360" s="105"/>
      <c r="CH360" s="105"/>
      <c r="CI360" s="105"/>
      <c r="CJ360" s="105"/>
      <c r="CK360" s="105"/>
      <c r="CL360" s="105"/>
      <c r="CM360" s="105"/>
      <c r="CN360" s="105"/>
      <c r="CO360" s="105"/>
      <c r="CP360" s="105"/>
      <c r="CQ360" s="105"/>
      <c r="CR360" s="105"/>
      <c r="CS360" s="105"/>
      <c r="CT360" s="105"/>
      <c r="CU360" s="105"/>
      <c r="CV360" s="105"/>
      <c r="CW360" s="105"/>
      <c r="CX360" s="105"/>
      <c r="CY360" s="105"/>
      <c r="CZ360" s="105"/>
      <c r="DA360" s="105"/>
      <c r="DB360" s="105"/>
      <c r="DC360" s="105"/>
      <c r="DD360" s="105"/>
      <c r="DE360" s="105"/>
      <c r="DF360" s="105"/>
      <c r="DG360" s="105"/>
      <c r="DH360" s="105"/>
      <c r="DI360" s="105"/>
      <c r="DJ360" s="105"/>
      <c r="DK360" s="105"/>
      <c r="DL360" s="105"/>
      <c r="DM360" s="105"/>
      <c r="DN360" s="105"/>
      <c r="DO360" s="105"/>
      <c r="DP360" s="105"/>
      <c r="DQ360" s="105"/>
      <c r="DR360" s="105"/>
      <c r="DS360" s="105"/>
      <c r="DT360" s="105"/>
      <c r="DU360" s="105"/>
      <c r="DV360" s="105"/>
      <c r="DW360" s="105"/>
      <c r="DX360" s="105"/>
      <c r="DY360" s="105"/>
      <c r="DZ360" s="105"/>
      <c r="EA360" s="105"/>
      <c r="EB360" s="105"/>
      <c r="EC360" s="105"/>
      <c r="ED360" s="105"/>
      <c r="EE360" s="105"/>
      <c r="EF360" s="105"/>
      <c r="EG360" s="105"/>
      <c r="EH360" s="105"/>
      <c r="EI360" s="105"/>
      <c r="EJ360" s="105"/>
      <c r="EK360" s="105"/>
      <c r="EL360" s="105"/>
      <c r="EM360" s="105"/>
      <c r="EN360" s="105"/>
      <c r="EO360" s="105"/>
      <c r="EP360" s="105"/>
      <c r="EQ360" s="105"/>
      <c r="ER360" s="105"/>
      <c r="ES360" s="105"/>
      <c r="ET360" s="105"/>
      <c r="EU360" s="105"/>
      <c r="EV360" s="105"/>
      <c r="EW360" s="105"/>
      <c r="EX360" s="105"/>
      <c r="EY360" s="105"/>
      <c r="EZ360" s="105"/>
      <c r="FA360" s="105"/>
      <c r="FB360" s="105"/>
      <c r="FC360" s="105"/>
      <c r="FD360" s="105"/>
      <c r="FE360" s="105"/>
      <c r="FF360" s="105"/>
      <c r="FG360" s="105"/>
      <c r="FH360" s="105"/>
      <c r="FI360" s="105"/>
      <c r="FJ360" s="105"/>
      <c r="FK360" s="105"/>
      <c r="FL360" s="105"/>
      <c r="FM360" s="105"/>
      <c r="FN360" s="105"/>
      <c r="FO360" s="105"/>
      <c r="FP360" s="105"/>
      <c r="FQ360" s="105"/>
      <c r="FR360" s="105"/>
      <c r="FS360" s="105"/>
      <c r="FT360" s="105"/>
      <c r="FU360" s="105"/>
      <c r="FV360" s="105"/>
      <c r="FW360" s="105"/>
      <c r="FX360" s="105"/>
      <c r="FY360" s="105"/>
      <c r="FZ360" s="105"/>
      <c r="GA360" s="105"/>
      <c r="GB360" s="105"/>
      <c r="GC360" s="105"/>
      <c r="GD360" s="105"/>
      <c r="GE360" s="105"/>
      <c r="GF360" s="105"/>
      <c r="GG360" s="105"/>
      <c r="GH360" s="105"/>
      <c r="GI360" s="105"/>
      <c r="GJ360" s="105"/>
      <c r="GK360" s="105"/>
      <c r="GL360" s="105"/>
      <c r="GM360" s="105"/>
      <c r="GN360" s="105"/>
      <c r="GO360" s="105"/>
      <c r="GP360" s="105"/>
      <c r="GQ360" s="105"/>
      <c r="GR360" s="105"/>
      <c r="GS360" s="105"/>
      <c r="GT360" s="105"/>
      <c r="GU360" s="105"/>
      <c r="GV360" s="105"/>
      <c r="GW360" s="105"/>
      <c r="GX360" s="105"/>
      <c r="GY360" s="105"/>
      <c r="GZ360" s="105"/>
      <c r="HA360" s="105"/>
      <c r="HB360" s="105"/>
      <c r="HC360" s="105"/>
      <c r="HD360" s="105"/>
      <c r="HE360" s="105"/>
      <c r="HF360" s="105"/>
      <c r="HG360" s="105"/>
      <c r="HH360" s="105"/>
      <c r="HI360" s="105"/>
      <c r="HJ360" s="105"/>
      <c r="HK360" s="105"/>
      <c r="HL360" s="105"/>
      <c r="HM360" s="105"/>
      <c r="HN360" s="105"/>
      <c r="HO360" s="105"/>
      <c r="HP360" s="105"/>
      <c r="HQ360" s="105"/>
      <c r="HR360" s="105"/>
      <c r="HS360" s="105"/>
      <c r="HT360" s="105"/>
      <c r="HU360" s="105"/>
      <c r="HV360" s="105"/>
      <c r="HW360" s="105"/>
      <c r="HX360" s="105"/>
      <c r="HY360" s="105"/>
      <c r="HZ360" s="105"/>
      <c r="IA360" s="105"/>
      <c r="IB360" s="105"/>
      <c r="IC360" s="105"/>
      <c r="ID360" s="105"/>
      <c r="IE360" s="105"/>
      <c r="IF360" s="105"/>
      <c r="IG360" s="105"/>
      <c r="IH360" s="105"/>
      <c r="II360" s="105"/>
      <c r="IJ360" s="105"/>
      <c r="IK360" s="105"/>
      <c r="IL360" s="105"/>
      <c r="IM360" s="105"/>
      <c r="IN360" s="105"/>
      <c r="IO360" s="105"/>
      <c r="IP360" s="105"/>
      <c r="IQ360" s="105"/>
      <c r="IR360" s="105"/>
      <c r="IS360" s="105"/>
      <c r="IT360" s="105"/>
      <c r="IU360" s="105"/>
      <c r="IV360" s="105"/>
    </row>
    <row r="361" spans="1:256" ht="15.5" x14ac:dyDescent="0.25">
      <c r="A361" s="306"/>
      <c r="B361" s="307"/>
      <c r="C361" s="308"/>
      <c r="D361" s="309"/>
      <c r="E361" s="303"/>
      <c r="F361" s="110"/>
      <c r="G361" s="303"/>
      <c r="H361" s="310"/>
      <c r="I361" s="303"/>
      <c r="J361" s="311"/>
      <c r="K361" s="306"/>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5"/>
      <c r="AL361" s="105"/>
      <c r="AM361" s="105"/>
      <c r="AN361" s="105"/>
      <c r="AO361" s="105"/>
      <c r="AP361" s="105"/>
      <c r="AQ361" s="105"/>
      <c r="AR361" s="105"/>
      <c r="AS361" s="105"/>
      <c r="AT361" s="105"/>
      <c r="AU361" s="105"/>
      <c r="AV361" s="105"/>
      <c r="AW361" s="105"/>
      <c r="AX361" s="105"/>
      <c r="AY361" s="105"/>
      <c r="AZ361" s="105"/>
      <c r="BA361" s="105"/>
      <c r="BB361" s="105"/>
      <c r="BC361" s="105"/>
      <c r="BD361" s="105"/>
      <c r="BE361" s="105"/>
      <c r="BF361" s="105"/>
      <c r="BG361" s="105"/>
      <c r="BH361" s="105"/>
      <c r="BI361" s="105"/>
      <c r="BJ361" s="105"/>
      <c r="BK361" s="105"/>
      <c r="BL361" s="105"/>
      <c r="BM361" s="105"/>
      <c r="BN361" s="105"/>
      <c r="BO361" s="105"/>
      <c r="BP361" s="105"/>
      <c r="BQ361" s="105"/>
      <c r="BR361" s="105"/>
      <c r="BS361" s="105"/>
      <c r="BT361" s="105"/>
      <c r="BU361" s="105"/>
      <c r="BV361" s="105"/>
      <c r="BW361" s="105"/>
      <c r="BX361" s="105"/>
      <c r="BY361" s="105"/>
      <c r="BZ361" s="105"/>
      <c r="CA361" s="105"/>
      <c r="CB361" s="105"/>
      <c r="CC361" s="105"/>
      <c r="CD361" s="105"/>
      <c r="CE361" s="105"/>
      <c r="CF361" s="105"/>
      <c r="CG361" s="105"/>
      <c r="CH361" s="105"/>
      <c r="CI361" s="105"/>
      <c r="CJ361" s="105"/>
      <c r="CK361" s="105"/>
      <c r="CL361" s="105"/>
      <c r="CM361" s="105"/>
      <c r="CN361" s="105"/>
      <c r="CO361" s="105"/>
      <c r="CP361" s="105"/>
      <c r="CQ361" s="105"/>
      <c r="CR361" s="105"/>
      <c r="CS361" s="105"/>
      <c r="CT361" s="105"/>
      <c r="CU361" s="105"/>
      <c r="CV361" s="105"/>
      <c r="CW361" s="105"/>
      <c r="CX361" s="105"/>
      <c r="CY361" s="105"/>
      <c r="CZ361" s="105"/>
      <c r="DA361" s="105"/>
      <c r="DB361" s="105"/>
      <c r="DC361" s="105"/>
      <c r="DD361" s="105"/>
      <c r="DE361" s="105"/>
      <c r="DF361" s="105"/>
      <c r="DG361" s="105"/>
      <c r="DH361" s="105"/>
      <c r="DI361" s="105"/>
      <c r="DJ361" s="105"/>
      <c r="DK361" s="105"/>
      <c r="DL361" s="105"/>
      <c r="DM361" s="105"/>
      <c r="DN361" s="105"/>
      <c r="DO361" s="105"/>
      <c r="DP361" s="105"/>
      <c r="DQ361" s="105"/>
      <c r="DR361" s="105"/>
      <c r="DS361" s="105"/>
      <c r="DT361" s="105"/>
      <c r="DU361" s="105"/>
      <c r="DV361" s="105"/>
      <c r="DW361" s="105"/>
      <c r="DX361" s="105"/>
      <c r="DY361" s="105"/>
      <c r="DZ361" s="105"/>
      <c r="EA361" s="105"/>
      <c r="EB361" s="105"/>
      <c r="EC361" s="105"/>
      <c r="ED361" s="105"/>
      <c r="EE361" s="105"/>
      <c r="EF361" s="105"/>
      <c r="EG361" s="105"/>
      <c r="EH361" s="105"/>
      <c r="EI361" s="105"/>
      <c r="EJ361" s="105"/>
      <c r="EK361" s="105"/>
      <c r="EL361" s="105"/>
      <c r="EM361" s="105"/>
      <c r="EN361" s="105"/>
      <c r="EO361" s="105"/>
      <c r="EP361" s="105"/>
      <c r="EQ361" s="105"/>
      <c r="ER361" s="105"/>
      <c r="ES361" s="105"/>
      <c r="ET361" s="105"/>
      <c r="EU361" s="105"/>
      <c r="EV361" s="105"/>
      <c r="EW361" s="105"/>
      <c r="EX361" s="105"/>
      <c r="EY361" s="105"/>
      <c r="EZ361" s="105"/>
      <c r="FA361" s="105"/>
      <c r="FB361" s="105"/>
      <c r="FC361" s="105"/>
      <c r="FD361" s="105"/>
      <c r="FE361" s="105"/>
      <c r="FF361" s="105"/>
      <c r="FG361" s="105"/>
      <c r="FH361" s="105"/>
      <c r="FI361" s="105"/>
      <c r="FJ361" s="105"/>
      <c r="FK361" s="105"/>
      <c r="FL361" s="105"/>
      <c r="FM361" s="105"/>
      <c r="FN361" s="105"/>
      <c r="FO361" s="105"/>
      <c r="FP361" s="105"/>
      <c r="FQ361" s="105"/>
      <c r="FR361" s="105"/>
      <c r="FS361" s="105"/>
      <c r="FT361" s="105"/>
      <c r="FU361" s="105"/>
      <c r="FV361" s="105"/>
      <c r="FW361" s="105"/>
      <c r="FX361" s="105"/>
      <c r="FY361" s="105"/>
      <c r="FZ361" s="105"/>
      <c r="GA361" s="105"/>
      <c r="GB361" s="105"/>
      <c r="GC361" s="105"/>
      <c r="GD361" s="105"/>
      <c r="GE361" s="105"/>
      <c r="GF361" s="105"/>
      <c r="GG361" s="105"/>
      <c r="GH361" s="105"/>
      <c r="GI361" s="105"/>
      <c r="GJ361" s="105"/>
      <c r="GK361" s="105"/>
      <c r="GL361" s="105"/>
      <c r="GM361" s="105"/>
      <c r="GN361" s="105"/>
      <c r="GO361" s="105"/>
      <c r="GP361" s="105"/>
      <c r="GQ361" s="105"/>
      <c r="GR361" s="105"/>
      <c r="GS361" s="105"/>
      <c r="GT361" s="105"/>
      <c r="GU361" s="105"/>
      <c r="GV361" s="105"/>
      <c r="GW361" s="105"/>
      <c r="GX361" s="105"/>
      <c r="GY361" s="105"/>
      <c r="GZ361" s="105"/>
      <c r="HA361" s="105"/>
      <c r="HB361" s="105"/>
      <c r="HC361" s="105"/>
      <c r="HD361" s="105"/>
      <c r="HE361" s="105"/>
      <c r="HF361" s="105"/>
      <c r="HG361" s="105"/>
      <c r="HH361" s="105"/>
      <c r="HI361" s="105"/>
      <c r="HJ361" s="105"/>
      <c r="HK361" s="105"/>
      <c r="HL361" s="105"/>
      <c r="HM361" s="105"/>
      <c r="HN361" s="105"/>
      <c r="HO361" s="105"/>
      <c r="HP361" s="105"/>
      <c r="HQ361" s="105"/>
      <c r="HR361" s="105"/>
      <c r="HS361" s="105"/>
      <c r="HT361" s="105"/>
      <c r="HU361" s="105"/>
      <c r="HV361" s="105"/>
      <c r="HW361" s="105"/>
      <c r="HX361" s="105"/>
      <c r="HY361" s="105"/>
      <c r="HZ361" s="105"/>
      <c r="IA361" s="105"/>
      <c r="IB361" s="105"/>
      <c r="IC361" s="105"/>
      <c r="ID361" s="105"/>
      <c r="IE361" s="105"/>
      <c r="IF361" s="105"/>
      <c r="IG361" s="105"/>
      <c r="IH361" s="105"/>
      <c r="II361" s="105"/>
      <c r="IJ361" s="105"/>
      <c r="IK361" s="105"/>
      <c r="IL361" s="105"/>
      <c r="IM361" s="105"/>
      <c r="IN361" s="105"/>
      <c r="IO361" s="105"/>
      <c r="IP361" s="105"/>
      <c r="IQ361" s="105"/>
      <c r="IR361" s="105"/>
      <c r="IS361" s="105"/>
      <c r="IT361" s="105"/>
      <c r="IU361" s="105"/>
      <c r="IV361" s="105"/>
    </row>
    <row r="362" spans="1:256" ht="15.5" x14ac:dyDescent="0.25">
      <c r="A362" s="306"/>
      <c r="B362" s="307"/>
      <c r="C362" s="308"/>
      <c r="D362" s="309"/>
      <c r="E362" s="303"/>
      <c r="F362" s="110"/>
      <c r="G362" s="303"/>
      <c r="H362" s="310"/>
      <c r="I362" s="303"/>
      <c r="J362" s="311"/>
      <c r="K362" s="306"/>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5"/>
      <c r="AN362" s="105"/>
      <c r="AO362" s="105"/>
      <c r="AP362" s="105"/>
      <c r="AQ362" s="105"/>
      <c r="AR362" s="105"/>
      <c r="AS362" s="105"/>
      <c r="AT362" s="105"/>
      <c r="AU362" s="105"/>
      <c r="AV362" s="105"/>
      <c r="AW362" s="105"/>
      <c r="AX362" s="105"/>
      <c r="AY362" s="105"/>
      <c r="AZ362" s="105"/>
      <c r="BA362" s="105"/>
      <c r="BB362" s="105"/>
      <c r="BC362" s="105"/>
      <c r="BD362" s="105"/>
      <c r="BE362" s="105"/>
      <c r="BF362" s="105"/>
      <c r="BG362" s="105"/>
      <c r="BH362" s="105"/>
      <c r="BI362" s="105"/>
      <c r="BJ362" s="105"/>
      <c r="BK362" s="105"/>
      <c r="BL362" s="105"/>
      <c r="BM362" s="105"/>
      <c r="BN362" s="105"/>
      <c r="BO362" s="105"/>
      <c r="BP362" s="105"/>
      <c r="BQ362" s="105"/>
      <c r="BR362" s="105"/>
      <c r="BS362" s="105"/>
      <c r="BT362" s="105"/>
      <c r="BU362" s="105"/>
      <c r="BV362" s="105"/>
      <c r="BW362" s="105"/>
      <c r="BX362" s="105"/>
      <c r="BY362" s="105"/>
      <c r="BZ362" s="105"/>
      <c r="CA362" s="105"/>
      <c r="CB362" s="105"/>
      <c r="CC362" s="105"/>
      <c r="CD362" s="105"/>
      <c r="CE362" s="105"/>
      <c r="CF362" s="105"/>
      <c r="CG362" s="105"/>
      <c r="CH362" s="105"/>
      <c r="CI362" s="105"/>
      <c r="CJ362" s="105"/>
      <c r="CK362" s="105"/>
      <c r="CL362" s="105"/>
      <c r="CM362" s="105"/>
      <c r="CN362" s="105"/>
      <c r="CO362" s="105"/>
      <c r="CP362" s="105"/>
      <c r="CQ362" s="105"/>
      <c r="CR362" s="105"/>
      <c r="CS362" s="105"/>
      <c r="CT362" s="105"/>
      <c r="CU362" s="105"/>
      <c r="CV362" s="105"/>
      <c r="CW362" s="105"/>
      <c r="CX362" s="105"/>
      <c r="CY362" s="105"/>
      <c r="CZ362" s="105"/>
      <c r="DA362" s="105"/>
      <c r="DB362" s="105"/>
      <c r="DC362" s="105"/>
      <c r="DD362" s="105"/>
      <c r="DE362" s="105"/>
      <c r="DF362" s="105"/>
      <c r="DG362" s="105"/>
      <c r="DH362" s="105"/>
      <c r="DI362" s="105"/>
      <c r="DJ362" s="105"/>
      <c r="DK362" s="105"/>
      <c r="DL362" s="105"/>
      <c r="DM362" s="105"/>
      <c r="DN362" s="105"/>
      <c r="DO362" s="105"/>
      <c r="DP362" s="105"/>
      <c r="DQ362" s="105"/>
      <c r="DR362" s="105"/>
      <c r="DS362" s="105"/>
      <c r="DT362" s="105"/>
      <c r="DU362" s="105"/>
      <c r="DV362" s="105"/>
      <c r="DW362" s="105"/>
      <c r="DX362" s="105"/>
      <c r="DY362" s="105"/>
      <c r="DZ362" s="105"/>
      <c r="EA362" s="105"/>
      <c r="EB362" s="105"/>
      <c r="EC362" s="105"/>
      <c r="ED362" s="105"/>
      <c r="EE362" s="105"/>
      <c r="EF362" s="105"/>
      <c r="EG362" s="105"/>
      <c r="EH362" s="105"/>
      <c r="EI362" s="105"/>
      <c r="EJ362" s="105"/>
      <c r="EK362" s="105"/>
      <c r="EL362" s="105"/>
      <c r="EM362" s="105"/>
      <c r="EN362" s="105"/>
      <c r="EO362" s="105"/>
      <c r="EP362" s="105"/>
      <c r="EQ362" s="105"/>
      <c r="ER362" s="105"/>
      <c r="ES362" s="105"/>
      <c r="ET362" s="105"/>
      <c r="EU362" s="105"/>
      <c r="EV362" s="105"/>
      <c r="EW362" s="105"/>
      <c r="EX362" s="105"/>
      <c r="EY362" s="105"/>
      <c r="EZ362" s="105"/>
      <c r="FA362" s="105"/>
      <c r="FB362" s="105"/>
      <c r="FC362" s="105"/>
      <c r="FD362" s="105"/>
      <c r="FE362" s="105"/>
      <c r="FF362" s="105"/>
      <c r="FG362" s="105"/>
      <c r="FH362" s="105"/>
      <c r="FI362" s="105"/>
      <c r="FJ362" s="105"/>
      <c r="FK362" s="105"/>
      <c r="FL362" s="105"/>
      <c r="FM362" s="105"/>
      <c r="FN362" s="105"/>
      <c r="FO362" s="105"/>
      <c r="FP362" s="105"/>
      <c r="FQ362" s="105"/>
      <c r="FR362" s="105"/>
      <c r="FS362" s="105"/>
      <c r="FT362" s="105"/>
      <c r="FU362" s="105"/>
      <c r="FV362" s="105"/>
      <c r="FW362" s="105"/>
      <c r="FX362" s="105"/>
      <c r="FY362" s="105"/>
      <c r="FZ362" s="105"/>
      <c r="GA362" s="105"/>
      <c r="GB362" s="105"/>
      <c r="GC362" s="105"/>
      <c r="GD362" s="105"/>
      <c r="GE362" s="105"/>
      <c r="GF362" s="105"/>
      <c r="GG362" s="105"/>
      <c r="GH362" s="105"/>
      <c r="GI362" s="105"/>
      <c r="GJ362" s="105"/>
      <c r="GK362" s="105"/>
      <c r="GL362" s="105"/>
      <c r="GM362" s="105"/>
      <c r="GN362" s="105"/>
      <c r="GO362" s="105"/>
      <c r="GP362" s="105"/>
      <c r="GQ362" s="105"/>
      <c r="GR362" s="105"/>
      <c r="GS362" s="105"/>
      <c r="GT362" s="105"/>
      <c r="GU362" s="105"/>
      <c r="GV362" s="105"/>
      <c r="GW362" s="105"/>
      <c r="GX362" s="105"/>
      <c r="GY362" s="105"/>
      <c r="GZ362" s="105"/>
      <c r="HA362" s="105"/>
      <c r="HB362" s="105"/>
      <c r="HC362" s="105"/>
      <c r="HD362" s="105"/>
      <c r="HE362" s="105"/>
      <c r="HF362" s="105"/>
      <c r="HG362" s="105"/>
      <c r="HH362" s="105"/>
      <c r="HI362" s="105"/>
      <c r="HJ362" s="105"/>
      <c r="HK362" s="105"/>
      <c r="HL362" s="105"/>
      <c r="HM362" s="105"/>
      <c r="HN362" s="105"/>
      <c r="HO362" s="105"/>
      <c r="HP362" s="105"/>
      <c r="HQ362" s="105"/>
      <c r="HR362" s="105"/>
      <c r="HS362" s="105"/>
      <c r="HT362" s="105"/>
      <c r="HU362" s="105"/>
      <c r="HV362" s="105"/>
      <c r="HW362" s="105"/>
      <c r="HX362" s="105"/>
      <c r="HY362" s="105"/>
      <c r="HZ362" s="105"/>
      <c r="IA362" s="105"/>
      <c r="IB362" s="105"/>
      <c r="IC362" s="105"/>
      <c r="ID362" s="105"/>
      <c r="IE362" s="105"/>
      <c r="IF362" s="105"/>
      <c r="IG362" s="105"/>
      <c r="IH362" s="105"/>
      <c r="II362" s="105"/>
      <c r="IJ362" s="105"/>
      <c r="IK362" s="105"/>
      <c r="IL362" s="105"/>
      <c r="IM362" s="105"/>
      <c r="IN362" s="105"/>
      <c r="IO362" s="105"/>
      <c r="IP362" s="105"/>
      <c r="IQ362" s="105"/>
      <c r="IR362" s="105"/>
      <c r="IS362" s="105"/>
      <c r="IT362" s="105"/>
      <c r="IU362" s="105"/>
      <c r="IV362" s="105"/>
    </row>
    <row r="363" spans="1:256" ht="15.5" x14ac:dyDescent="0.25">
      <c r="A363" s="306"/>
      <c r="B363" s="307"/>
      <c r="C363" s="308"/>
      <c r="D363" s="309"/>
      <c r="E363" s="303"/>
      <c r="F363" s="110"/>
      <c r="G363" s="303"/>
      <c r="H363" s="310"/>
      <c r="I363" s="303"/>
      <c r="J363" s="311"/>
      <c r="K363" s="306"/>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5"/>
      <c r="AL363" s="105"/>
      <c r="AM363" s="105"/>
      <c r="AN363" s="105"/>
      <c r="AO363" s="105"/>
      <c r="AP363" s="105"/>
      <c r="AQ363" s="105"/>
      <c r="AR363" s="105"/>
      <c r="AS363" s="105"/>
      <c r="AT363" s="105"/>
      <c r="AU363" s="105"/>
      <c r="AV363" s="105"/>
      <c r="AW363" s="105"/>
      <c r="AX363" s="105"/>
      <c r="AY363" s="105"/>
      <c r="AZ363" s="105"/>
      <c r="BA363" s="105"/>
      <c r="BB363" s="105"/>
      <c r="BC363" s="105"/>
      <c r="BD363" s="105"/>
      <c r="BE363" s="105"/>
      <c r="BF363" s="105"/>
      <c r="BG363" s="105"/>
      <c r="BH363" s="105"/>
      <c r="BI363" s="105"/>
      <c r="BJ363" s="105"/>
      <c r="BK363" s="105"/>
      <c r="BL363" s="105"/>
      <c r="BM363" s="105"/>
      <c r="BN363" s="105"/>
      <c r="BO363" s="105"/>
      <c r="BP363" s="105"/>
      <c r="BQ363" s="105"/>
      <c r="BR363" s="105"/>
      <c r="BS363" s="105"/>
      <c r="BT363" s="105"/>
      <c r="BU363" s="105"/>
      <c r="BV363" s="105"/>
      <c r="BW363" s="105"/>
      <c r="BX363" s="105"/>
      <c r="BY363" s="105"/>
      <c r="BZ363" s="105"/>
      <c r="CA363" s="105"/>
      <c r="CB363" s="105"/>
      <c r="CC363" s="105"/>
      <c r="CD363" s="105"/>
      <c r="CE363" s="105"/>
      <c r="CF363" s="105"/>
      <c r="CG363" s="105"/>
      <c r="CH363" s="105"/>
      <c r="CI363" s="105"/>
      <c r="CJ363" s="105"/>
      <c r="CK363" s="105"/>
      <c r="CL363" s="105"/>
      <c r="CM363" s="105"/>
      <c r="CN363" s="105"/>
      <c r="CO363" s="105"/>
      <c r="CP363" s="105"/>
      <c r="CQ363" s="105"/>
      <c r="CR363" s="105"/>
      <c r="CS363" s="105"/>
      <c r="CT363" s="105"/>
      <c r="CU363" s="105"/>
      <c r="CV363" s="105"/>
      <c r="CW363" s="105"/>
      <c r="CX363" s="105"/>
      <c r="CY363" s="105"/>
      <c r="CZ363" s="105"/>
      <c r="DA363" s="105"/>
      <c r="DB363" s="105"/>
      <c r="DC363" s="105"/>
      <c r="DD363" s="105"/>
      <c r="DE363" s="105"/>
      <c r="DF363" s="105"/>
      <c r="DG363" s="105"/>
      <c r="DH363" s="105"/>
      <c r="DI363" s="105"/>
      <c r="DJ363" s="105"/>
      <c r="DK363" s="105"/>
      <c r="DL363" s="105"/>
      <c r="DM363" s="105"/>
      <c r="DN363" s="105"/>
      <c r="DO363" s="105"/>
      <c r="DP363" s="105"/>
      <c r="DQ363" s="105"/>
      <c r="DR363" s="105"/>
      <c r="DS363" s="105"/>
      <c r="DT363" s="105"/>
      <c r="DU363" s="105"/>
      <c r="DV363" s="105"/>
      <c r="DW363" s="105"/>
      <c r="DX363" s="105"/>
      <c r="DY363" s="105"/>
      <c r="DZ363" s="105"/>
      <c r="EA363" s="105"/>
      <c r="EB363" s="105"/>
      <c r="EC363" s="105"/>
      <c r="ED363" s="105"/>
      <c r="EE363" s="105"/>
      <c r="EF363" s="105"/>
      <c r="EG363" s="105"/>
      <c r="EH363" s="105"/>
      <c r="EI363" s="105"/>
      <c r="EJ363" s="105"/>
      <c r="EK363" s="105"/>
      <c r="EL363" s="105"/>
      <c r="EM363" s="105"/>
      <c r="EN363" s="105"/>
      <c r="EO363" s="105"/>
      <c r="EP363" s="105"/>
      <c r="EQ363" s="105"/>
      <c r="ER363" s="105"/>
      <c r="ES363" s="105"/>
      <c r="ET363" s="105"/>
      <c r="EU363" s="105"/>
      <c r="EV363" s="105"/>
      <c r="EW363" s="105"/>
      <c r="EX363" s="105"/>
      <c r="EY363" s="105"/>
      <c r="EZ363" s="105"/>
      <c r="FA363" s="105"/>
      <c r="FB363" s="105"/>
      <c r="FC363" s="105"/>
      <c r="FD363" s="105"/>
      <c r="FE363" s="105"/>
      <c r="FF363" s="105"/>
      <c r="FG363" s="105"/>
      <c r="FH363" s="105"/>
      <c r="FI363" s="105"/>
      <c r="FJ363" s="105"/>
      <c r="FK363" s="105"/>
      <c r="FL363" s="105"/>
      <c r="FM363" s="105"/>
      <c r="FN363" s="105"/>
      <c r="FO363" s="105"/>
      <c r="FP363" s="105"/>
      <c r="FQ363" s="105"/>
      <c r="FR363" s="105"/>
      <c r="FS363" s="105"/>
      <c r="FT363" s="105"/>
      <c r="FU363" s="105"/>
      <c r="FV363" s="105"/>
      <c r="FW363" s="105"/>
      <c r="FX363" s="105"/>
      <c r="FY363" s="105"/>
      <c r="FZ363" s="105"/>
      <c r="GA363" s="105"/>
      <c r="GB363" s="105"/>
      <c r="GC363" s="105"/>
      <c r="GD363" s="105"/>
      <c r="GE363" s="105"/>
      <c r="GF363" s="105"/>
      <c r="GG363" s="105"/>
      <c r="GH363" s="105"/>
      <c r="GI363" s="105"/>
      <c r="GJ363" s="105"/>
      <c r="GK363" s="105"/>
      <c r="GL363" s="105"/>
      <c r="GM363" s="105"/>
      <c r="GN363" s="105"/>
      <c r="GO363" s="105"/>
      <c r="GP363" s="105"/>
      <c r="GQ363" s="105"/>
      <c r="GR363" s="105"/>
      <c r="GS363" s="105"/>
      <c r="GT363" s="105"/>
      <c r="GU363" s="105"/>
      <c r="GV363" s="105"/>
      <c r="GW363" s="105"/>
      <c r="GX363" s="105"/>
      <c r="GY363" s="105"/>
      <c r="GZ363" s="105"/>
      <c r="HA363" s="105"/>
      <c r="HB363" s="105"/>
      <c r="HC363" s="105"/>
      <c r="HD363" s="105"/>
      <c r="HE363" s="105"/>
      <c r="HF363" s="105"/>
      <c r="HG363" s="105"/>
      <c r="HH363" s="105"/>
      <c r="HI363" s="105"/>
      <c r="HJ363" s="105"/>
      <c r="HK363" s="105"/>
      <c r="HL363" s="105"/>
      <c r="HM363" s="105"/>
      <c r="HN363" s="105"/>
      <c r="HO363" s="105"/>
      <c r="HP363" s="105"/>
      <c r="HQ363" s="105"/>
      <c r="HR363" s="105"/>
      <c r="HS363" s="105"/>
      <c r="HT363" s="105"/>
      <c r="HU363" s="105"/>
      <c r="HV363" s="105"/>
      <c r="HW363" s="105"/>
      <c r="HX363" s="105"/>
      <c r="HY363" s="105"/>
      <c r="HZ363" s="105"/>
      <c r="IA363" s="105"/>
      <c r="IB363" s="105"/>
      <c r="IC363" s="105"/>
      <c r="ID363" s="105"/>
      <c r="IE363" s="105"/>
      <c r="IF363" s="105"/>
      <c r="IG363" s="105"/>
      <c r="IH363" s="105"/>
      <c r="II363" s="105"/>
      <c r="IJ363" s="105"/>
      <c r="IK363" s="105"/>
      <c r="IL363" s="105"/>
      <c r="IM363" s="105"/>
      <c r="IN363" s="105"/>
      <c r="IO363" s="105"/>
      <c r="IP363" s="105"/>
      <c r="IQ363" s="105"/>
      <c r="IR363" s="105"/>
      <c r="IS363" s="105"/>
      <c r="IT363" s="105"/>
      <c r="IU363" s="105"/>
      <c r="IV363" s="105"/>
    </row>
    <row r="364" spans="1:256" ht="15.5" x14ac:dyDescent="0.25">
      <c r="A364" s="306"/>
      <c r="B364" s="307"/>
      <c r="C364" s="308"/>
      <c r="D364" s="309"/>
      <c r="E364" s="303"/>
      <c r="F364" s="110"/>
      <c r="G364" s="303"/>
      <c r="H364" s="310"/>
      <c r="I364" s="303"/>
      <c r="J364" s="311"/>
      <c r="K364" s="306"/>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5"/>
      <c r="AL364" s="105"/>
      <c r="AM364" s="105"/>
      <c r="AN364" s="105"/>
      <c r="AO364" s="105"/>
      <c r="AP364" s="105"/>
      <c r="AQ364" s="105"/>
      <c r="AR364" s="105"/>
      <c r="AS364" s="105"/>
      <c r="AT364" s="105"/>
      <c r="AU364" s="105"/>
      <c r="AV364" s="105"/>
      <c r="AW364" s="105"/>
      <c r="AX364" s="105"/>
      <c r="AY364" s="105"/>
      <c r="AZ364" s="105"/>
      <c r="BA364" s="105"/>
      <c r="BB364" s="105"/>
      <c r="BC364" s="105"/>
      <c r="BD364" s="105"/>
      <c r="BE364" s="105"/>
      <c r="BF364" s="105"/>
      <c r="BG364" s="105"/>
      <c r="BH364" s="105"/>
      <c r="BI364" s="105"/>
      <c r="BJ364" s="105"/>
      <c r="BK364" s="105"/>
      <c r="BL364" s="105"/>
      <c r="BM364" s="105"/>
      <c r="BN364" s="105"/>
      <c r="BO364" s="105"/>
      <c r="BP364" s="105"/>
      <c r="BQ364" s="105"/>
      <c r="BR364" s="105"/>
      <c r="BS364" s="105"/>
      <c r="BT364" s="105"/>
      <c r="BU364" s="105"/>
      <c r="BV364" s="105"/>
      <c r="BW364" s="105"/>
      <c r="BX364" s="105"/>
      <c r="BY364" s="105"/>
      <c r="BZ364" s="105"/>
      <c r="CA364" s="105"/>
      <c r="CB364" s="105"/>
      <c r="CC364" s="105"/>
      <c r="CD364" s="105"/>
      <c r="CE364" s="105"/>
      <c r="CF364" s="105"/>
      <c r="CG364" s="105"/>
      <c r="CH364" s="105"/>
      <c r="CI364" s="105"/>
      <c r="CJ364" s="105"/>
      <c r="CK364" s="105"/>
      <c r="CL364" s="105"/>
      <c r="CM364" s="105"/>
      <c r="CN364" s="105"/>
      <c r="CO364" s="105"/>
      <c r="CP364" s="105"/>
      <c r="CQ364" s="105"/>
      <c r="CR364" s="105"/>
      <c r="CS364" s="105"/>
      <c r="CT364" s="105"/>
      <c r="CU364" s="105"/>
      <c r="CV364" s="105"/>
      <c r="CW364" s="105"/>
      <c r="CX364" s="105"/>
      <c r="CY364" s="105"/>
      <c r="CZ364" s="105"/>
      <c r="DA364" s="105"/>
      <c r="DB364" s="105"/>
      <c r="DC364" s="105"/>
      <c r="DD364" s="105"/>
      <c r="DE364" s="105"/>
      <c r="DF364" s="105"/>
      <c r="DG364" s="105"/>
      <c r="DH364" s="105"/>
      <c r="DI364" s="105"/>
      <c r="DJ364" s="105"/>
      <c r="DK364" s="105"/>
      <c r="DL364" s="105"/>
      <c r="DM364" s="105"/>
      <c r="DN364" s="105"/>
      <c r="DO364" s="105"/>
      <c r="DP364" s="105"/>
      <c r="DQ364" s="105"/>
      <c r="DR364" s="105"/>
      <c r="DS364" s="105"/>
      <c r="DT364" s="105"/>
      <c r="DU364" s="105"/>
      <c r="DV364" s="105"/>
      <c r="DW364" s="105"/>
      <c r="DX364" s="105"/>
      <c r="DY364" s="105"/>
      <c r="DZ364" s="105"/>
      <c r="EA364" s="105"/>
      <c r="EB364" s="105"/>
      <c r="EC364" s="105"/>
      <c r="ED364" s="105"/>
      <c r="EE364" s="105"/>
      <c r="EF364" s="105"/>
      <c r="EG364" s="105"/>
      <c r="EH364" s="105"/>
      <c r="EI364" s="105"/>
      <c r="EJ364" s="105"/>
      <c r="EK364" s="105"/>
      <c r="EL364" s="105"/>
      <c r="EM364" s="105"/>
      <c r="EN364" s="105"/>
      <c r="EO364" s="105"/>
      <c r="EP364" s="105"/>
      <c r="EQ364" s="105"/>
      <c r="ER364" s="105"/>
      <c r="ES364" s="105"/>
      <c r="ET364" s="105"/>
      <c r="EU364" s="105"/>
      <c r="EV364" s="105"/>
      <c r="EW364" s="105"/>
      <c r="EX364" s="105"/>
      <c r="EY364" s="105"/>
      <c r="EZ364" s="105"/>
      <c r="FA364" s="105"/>
      <c r="FB364" s="105"/>
      <c r="FC364" s="105"/>
      <c r="FD364" s="105"/>
      <c r="FE364" s="105"/>
      <c r="FF364" s="105"/>
      <c r="FG364" s="105"/>
      <c r="FH364" s="105"/>
      <c r="FI364" s="105"/>
      <c r="FJ364" s="105"/>
      <c r="FK364" s="105"/>
      <c r="FL364" s="105"/>
      <c r="FM364" s="105"/>
      <c r="FN364" s="105"/>
      <c r="FO364" s="105"/>
      <c r="FP364" s="105"/>
      <c r="FQ364" s="105"/>
      <c r="FR364" s="105"/>
      <c r="FS364" s="105"/>
      <c r="FT364" s="105"/>
      <c r="FU364" s="105"/>
      <c r="FV364" s="105"/>
      <c r="FW364" s="105"/>
      <c r="FX364" s="105"/>
      <c r="FY364" s="105"/>
      <c r="FZ364" s="105"/>
      <c r="GA364" s="105"/>
      <c r="GB364" s="105"/>
      <c r="GC364" s="105"/>
      <c r="GD364" s="105"/>
      <c r="GE364" s="105"/>
      <c r="GF364" s="105"/>
      <c r="GG364" s="105"/>
      <c r="GH364" s="105"/>
      <c r="GI364" s="105"/>
      <c r="GJ364" s="105"/>
      <c r="GK364" s="105"/>
      <c r="GL364" s="105"/>
      <c r="GM364" s="105"/>
      <c r="GN364" s="105"/>
      <c r="GO364" s="105"/>
      <c r="GP364" s="105"/>
      <c r="GQ364" s="105"/>
      <c r="GR364" s="105"/>
      <c r="GS364" s="105"/>
      <c r="GT364" s="105"/>
      <c r="GU364" s="105"/>
      <c r="GV364" s="105"/>
      <c r="GW364" s="105"/>
      <c r="GX364" s="105"/>
      <c r="GY364" s="105"/>
      <c r="GZ364" s="105"/>
      <c r="HA364" s="105"/>
      <c r="HB364" s="105"/>
      <c r="HC364" s="105"/>
      <c r="HD364" s="105"/>
      <c r="HE364" s="105"/>
      <c r="HF364" s="105"/>
      <c r="HG364" s="105"/>
      <c r="HH364" s="105"/>
      <c r="HI364" s="105"/>
      <c r="HJ364" s="105"/>
      <c r="HK364" s="105"/>
      <c r="HL364" s="105"/>
      <c r="HM364" s="105"/>
      <c r="HN364" s="105"/>
      <c r="HO364" s="105"/>
      <c r="HP364" s="105"/>
      <c r="HQ364" s="105"/>
      <c r="HR364" s="105"/>
      <c r="HS364" s="105"/>
      <c r="HT364" s="105"/>
      <c r="HU364" s="105"/>
      <c r="HV364" s="105"/>
      <c r="HW364" s="105"/>
      <c r="HX364" s="105"/>
      <c r="HY364" s="105"/>
      <c r="HZ364" s="105"/>
      <c r="IA364" s="105"/>
      <c r="IB364" s="105"/>
      <c r="IC364" s="105"/>
      <c r="ID364" s="105"/>
      <c r="IE364" s="105"/>
      <c r="IF364" s="105"/>
      <c r="IG364" s="105"/>
      <c r="IH364" s="105"/>
      <c r="II364" s="105"/>
      <c r="IJ364" s="105"/>
      <c r="IK364" s="105"/>
      <c r="IL364" s="105"/>
      <c r="IM364" s="105"/>
      <c r="IN364" s="105"/>
      <c r="IO364" s="105"/>
      <c r="IP364" s="105"/>
      <c r="IQ364" s="105"/>
      <c r="IR364" s="105"/>
      <c r="IS364" s="105"/>
      <c r="IT364" s="105"/>
      <c r="IU364" s="105"/>
      <c r="IV364" s="105"/>
    </row>
    <row r="365" spans="1:256" ht="15.5" x14ac:dyDescent="0.25">
      <c r="A365" s="306"/>
      <c r="B365" s="307"/>
      <c r="C365" s="308"/>
      <c r="D365" s="309"/>
      <c r="E365" s="303"/>
      <c r="F365" s="110"/>
      <c r="G365" s="303"/>
      <c r="H365" s="310"/>
      <c r="I365" s="303"/>
      <c r="J365" s="311"/>
      <c r="K365" s="306"/>
      <c r="L365" s="105"/>
      <c r="M365" s="105"/>
      <c r="N365" s="105"/>
      <c r="O365" s="105"/>
      <c r="P365" s="105"/>
      <c r="Q365" s="105"/>
      <c r="R365" s="105"/>
      <c r="S365" s="105"/>
      <c r="T365" s="105"/>
      <c r="U365" s="105"/>
      <c r="V365" s="105"/>
      <c r="W365" s="105"/>
      <c r="X365" s="105"/>
      <c r="Y365" s="105"/>
      <c r="Z365" s="105"/>
      <c r="AA365" s="105"/>
      <c r="AB365" s="105"/>
      <c r="AC365" s="105"/>
      <c r="AD365" s="105"/>
      <c r="AE365" s="105"/>
      <c r="AF365" s="105"/>
      <c r="AG365" s="105"/>
      <c r="AH365" s="105"/>
      <c r="AI365" s="105"/>
      <c r="AJ365" s="105"/>
      <c r="AK365" s="105"/>
      <c r="AL365" s="105"/>
      <c r="AM365" s="105"/>
      <c r="AN365" s="105"/>
      <c r="AO365" s="105"/>
      <c r="AP365" s="105"/>
      <c r="AQ365" s="105"/>
      <c r="AR365" s="105"/>
      <c r="AS365" s="105"/>
      <c r="AT365" s="105"/>
      <c r="AU365" s="105"/>
      <c r="AV365" s="105"/>
      <c r="AW365" s="105"/>
      <c r="AX365" s="105"/>
      <c r="AY365" s="105"/>
      <c r="AZ365" s="105"/>
      <c r="BA365" s="105"/>
      <c r="BB365" s="105"/>
      <c r="BC365" s="105"/>
      <c r="BD365" s="105"/>
      <c r="BE365" s="105"/>
      <c r="BF365" s="105"/>
      <c r="BG365" s="105"/>
      <c r="BH365" s="105"/>
      <c r="BI365" s="105"/>
      <c r="BJ365" s="105"/>
      <c r="BK365" s="105"/>
      <c r="BL365" s="105"/>
      <c r="BM365" s="105"/>
      <c r="BN365" s="105"/>
      <c r="BO365" s="105"/>
      <c r="BP365" s="105"/>
      <c r="BQ365" s="105"/>
      <c r="BR365" s="105"/>
      <c r="BS365" s="105"/>
      <c r="BT365" s="105"/>
      <c r="BU365" s="105"/>
      <c r="BV365" s="105"/>
      <c r="BW365" s="105"/>
      <c r="BX365" s="105"/>
      <c r="BY365" s="105"/>
      <c r="BZ365" s="105"/>
      <c r="CA365" s="105"/>
      <c r="CB365" s="105"/>
      <c r="CC365" s="105"/>
      <c r="CD365" s="105"/>
      <c r="CE365" s="105"/>
      <c r="CF365" s="105"/>
      <c r="CG365" s="105"/>
      <c r="CH365" s="105"/>
      <c r="CI365" s="105"/>
      <c r="CJ365" s="105"/>
      <c r="CK365" s="105"/>
      <c r="CL365" s="105"/>
      <c r="CM365" s="105"/>
      <c r="CN365" s="105"/>
      <c r="CO365" s="105"/>
      <c r="CP365" s="105"/>
      <c r="CQ365" s="105"/>
      <c r="CR365" s="105"/>
      <c r="CS365" s="105"/>
      <c r="CT365" s="105"/>
      <c r="CU365" s="105"/>
      <c r="CV365" s="105"/>
      <c r="CW365" s="105"/>
      <c r="CX365" s="105"/>
      <c r="CY365" s="105"/>
      <c r="CZ365" s="105"/>
      <c r="DA365" s="105"/>
      <c r="DB365" s="105"/>
      <c r="DC365" s="105"/>
      <c r="DD365" s="105"/>
      <c r="DE365" s="105"/>
      <c r="DF365" s="105"/>
      <c r="DG365" s="105"/>
      <c r="DH365" s="105"/>
      <c r="DI365" s="105"/>
      <c r="DJ365" s="105"/>
      <c r="DK365" s="105"/>
      <c r="DL365" s="105"/>
      <c r="DM365" s="105"/>
      <c r="DN365" s="105"/>
      <c r="DO365" s="105"/>
      <c r="DP365" s="105"/>
      <c r="DQ365" s="105"/>
      <c r="DR365" s="105"/>
      <c r="DS365" s="105"/>
      <c r="DT365" s="105"/>
      <c r="DU365" s="105"/>
      <c r="DV365" s="105"/>
      <c r="DW365" s="105"/>
      <c r="DX365" s="105"/>
      <c r="DY365" s="105"/>
      <c r="DZ365" s="105"/>
      <c r="EA365" s="105"/>
      <c r="EB365" s="105"/>
      <c r="EC365" s="105"/>
      <c r="ED365" s="105"/>
      <c r="EE365" s="105"/>
      <c r="EF365" s="105"/>
      <c r="EG365" s="105"/>
      <c r="EH365" s="105"/>
      <c r="EI365" s="105"/>
      <c r="EJ365" s="105"/>
      <c r="EK365" s="105"/>
      <c r="EL365" s="105"/>
      <c r="EM365" s="105"/>
      <c r="EN365" s="105"/>
      <c r="EO365" s="105"/>
      <c r="EP365" s="105"/>
      <c r="EQ365" s="105"/>
      <c r="ER365" s="105"/>
      <c r="ES365" s="105"/>
      <c r="ET365" s="105"/>
      <c r="EU365" s="105"/>
      <c r="EV365" s="105"/>
      <c r="EW365" s="105"/>
      <c r="EX365" s="105"/>
      <c r="EY365" s="105"/>
      <c r="EZ365" s="105"/>
      <c r="FA365" s="105"/>
      <c r="FB365" s="105"/>
      <c r="FC365" s="105"/>
      <c r="FD365" s="105"/>
      <c r="FE365" s="105"/>
      <c r="FF365" s="105"/>
      <c r="FG365" s="105"/>
      <c r="FH365" s="105"/>
      <c r="FI365" s="105"/>
      <c r="FJ365" s="105"/>
      <c r="FK365" s="105"/>
      <c r="FL365" s="105"/>
      <c r="FM365" s="105"/>
      <c r="FN365" s="105"/>
      <c r="FO365" s="105"/>
      <c r="FP365" s="105"/>
      <c r="FQ365" s="105"/>
      <c r="FR365" s="105"/>
      <c r="FS365" s="105"/>
      <c r="FT365" s="105"/>
      <c r="FU365" s="105"/>
      <c r="FV365" s="105"/>
      <c r="FW365" s="105"/>
      <c r="FX365" s="105"/>
      <c r="FY365" s="105"/>
      <c r="FZ365" s="105"/>
      <c r="GA365" s="105"/>
      <c r="GB365" s="105"/>
      <c r="GC365" s="105"/>
      <c r="GD365" s="105"/>
      <c r="GE365" s="105"/>
      <c r="GF365" s="105"/>
      <c r="GG365" s="105"/>
      <c r="GH365" s="105"/>
      <c r="GI365" s="105"/>
      <c r="GJ365" s="105"/>
      <c r="GK365" s="105"/>
      <c r="GL365" s="105"/>
      <c r="GM365" s="105"/>
      <c r="GN365" s="105"/>
      <c r="GO365" s="105"/>
      <c r="GP365" s="105"/>
      <c r="GQ365" s="105"/>
      <c r="GR365" s="105"/>
      <c r="GS365" s="105"/>
      <c r="GT365" s="105"/>
      <c r="GU365" s="105"/>
      <c r="GV365" s="105"/>
      <c r="GW365" s="105"/>
      <c r="GX365" s="105"/>
      <c r="GY365" s="105"/>
      <c r="GZ365" s="105"/>
      <c r="HA365" s="105"/>
      <c r="HB365" s="105"/>
      <c r="HC365" s="105"/>
      <c r="HD365" s="105"/>
      <c r="HE365" s="105"/>
      <c r="HF365" s="105"/>
      <c r="HG365" s="105"/>
      <c r="HH365" s="105"/>
      <c r="HI365" s="105"/>
      <c r="HJ365" s="105"/>
      <c r="HK365" s="105"/>
      <c r="HL365" s="105"/>
      <c r="HM365" s="105"/>
      <c r="HN365" s="105"/>
      <c r="HO365" s="105"/>
      <c r="HP365" s="105"/>
      <c r="HQ365" s="105"/>
      <c r="HR365" s="105"/>
      <c r="HS365" s="105"/>
      <c r="HT365" s="105"/>
      <c r="HU365" s="105"/>
      <c r="HV365" s="105"/>
      <c r="HW365" s="105"/>
      <c r="HX365" s="105"/>
      <c r="HY365" s="105"/>
      <c r="HZ365" s="105"/>
      <c r="IA365" s="105"/>
      <c r="IB365" s="105"/>
      <c r="IC365" s="105"/>
      <c r="ID365" s="105"/>
      <c r="IE365" s="105"/>
      <c r="IF365" s="105"/>
      <c r="IG365" s="105"/>
      <c r="IH365" s="105"/>
      <c r="II365" s="105"/>
      <c r="IJ365" s="105"/>
      <c r="IK365" s="105"/>
      <c r="IL365" s="105"/>
      <c r="IM365" s="105"/>
      <c r="IN365" s="105"/>
      <c r="IO365" s="105"/>
      <c r="IP365" s="105"/>
      <c r="IQ365" s="105"/>
      <c r="IR365" s="105"/>
      <c r="IS365" s="105"/>
      <c r="IT365" s="105"/>
      <c r="IU365" s="105"/>
      <c r="IV365" s="105"/>
    </row>
    <row r="366" spans="1:256" ht="15.5" x14ac:dyDescent="0.25">
      <c r="A366" s="306"/>
      <c r="B366" s="307"/>
      <c r="C366" s="308"/>
      <c r="D366" s="309"/>
      <c r="E366" s="303"/>
      <c r="F366" s="110"/>
      <c r="G366" s="303"/>
      <c r="H366" s="310"/>
      <c r="I366" s="303"/>
      <c r="J366" s="311"/>
      <c r="K366" s="306"/>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5"/>
      <c r="AN366" s="105"/>
      <c r="AO366" s="105"/>
      <c r="AP366" s="105"/>
      <c r="AQ366" s="105"/>
      <c r="AR366" s="105"/>
      <c r="AS366" s="105"/>
      <c r="AT366" s="105"/>
      <c r="AU366" s="105"/>
      <c r="AV366" s="105"/>
      <c r="AW366" s="105"/>
      <c r="AX366" s="105"/>
      <c r="AY366" s="105"/>
      <c r="AZ366" s="105"/>
      <c r="BA366" s="105"/>
      <c r="BB366" s="105"/>
      <c r="BC366" s="105"/>
      <c r="BD366" s="105"/>
      <c r="BE366" s="105"/>
      <c r="BF366" s="105"/>
      <c r="BG366" s="105"/>
      <c r="BH366" s="105"/>
      <c r="BI366" s="105"/>
      <c r="BJ366" s="105"/>
      <c r="BK366" s="105"/>
      <c r="BL366" s="105"/>
      <c r="BM366" s="105"/>
      <c r="BN366" s="105"/>
      <c r="BO366" s="105"/>
      <c r="BP366" s="105"/>
      <c r="BQ366" s="105"/>
      <c r="BR366" s="105"/>
      <c r="BS366" s="105"/>
      <c r="BT366" s="105"/>
      <c r="BU366" s="105"/>
      <c r="BV366" s="105"/>
      <c r="BW366" s="105"/>
      <c r="BX366" s="105"/>
      <c r="BY366" s="105"/>
      <c r="BZ366" s="105"/>
      <c r="CA366" s="105"/>
      <c r="CB366" s="105"/>
      <c r="CC366" s="105"/>
      <c r="CD366" s="105"/>
      <c r="CE366" s="105"/>
      <c r="CF366" s="105"/>
      <c r="CG366" s="105"/>
      <c r="CH366" s="105"/>
      <c r="CI366" s="105"/>
      <c r="CJ366" s="105"/>
      <c r="CK366" s="105"/>
      <c r="CL366" s="105"/>
      <c r="CM366" s="105"/>
      <c r="CN366" s="105"/>
      <c r="CO366" s="105"/>
      <c r="CP366" s="105"/>
      <c r="CQ366" s="105"/>
      <c r="CR366" s="105"/>
      <c r="CS366" s="105"/>
      <c r="CT366" s="105"/>
      <c r="CU366" s="105"/>
      <c r="CV366" s="105"/>
      <c r="CW366" s="105"/>
      <c r="CX366" s="105"/>
      <c r="CY366" s="105"/>
      <c r="CZ366" s="105"/>
      <c r="DA366" s="105"/>
      <c r="DB366" s="105"/>
      <c r="DC366" s="105"/>
      <c r="DD366" s="105"/>
      <c r="DE366" s="105"/>
      <c r="DF366" s="105"/>
      <c r="DG366" s="105"/>
      <c r="DH366" s="105"/>
      <c r="DI366" s="105"/>
      <c r="DJ366" s="105"/>
      <c r="DK366" s="105"/>
      <c r="DL366" s="105"/>
      <c r="DM366" s="105"/>
      <c r="DN366" s="105"/>
      <c r="DO366" s="105"/>
      <c r="DP366" s="105"/>
      <c r="DQ366" s="105"/>
      <c r="DR366" s="105"/>
      <c r="DS366" s="105"/>
      <c r="DT366" s="105"/>
      <c r="DU366" s="105"/>
      <c r="DV366" s="105"/>
      <c r="DW366" s="105"/>
      <c r="DX366" s="105"/>
      <c r="DY366" s="105"/>
      <c r="DZ366" s="105"/>
      <c r="EA366" s="105"/>
      <c r="EB366" s="105"/>
      <c r="EC366" s="105"/>
      <c r="ED366" s="105"/>
      <c r="EE366" s="105"/>
      <c r="EF366" s="105"/>
      <c r="EG366" s="105"/>
      <c r="EH366" s="105"/>
      <c r="EI366" s="105"/>
      <c r="EJ366" s="105"/>
      <c r="EK366" s="105"/>
      <c r="EL366" s="105"/>
      <c r="EM366" s="105"/>
      <c r="EN366" s="105"/>
      <c r="EO366" s="105"/>
      <c r="EP366" s="105"/>
      <c r="EQ366" s="105"/>
      <c r="ER366" s="105"/>
      <c r="ES366" s="105"/>
      <c r="ET366" s="105"/>
      <c r="EU366" s="105"/>
      <c r="EV366" s="105"/>
      <c r="EW366" s="105"/>
      <c r="EX366" s="105"/>
      <c r="EY366" s="105"/>
      <c r="EZ366" s="105"/>
      <c r="FA366" s="105"/>
      <c r="FB366" s="105"/>
      <c r="FC366" s="105"/>
      <c r="FD366" s="105"/>
      <c r="FE366" s="105"/>
      <c r="FF366" s="105"/>
      <c r="FG366" s="105"/>
      <c r="FH366" s="105"/>
      <c r="FI366" s="105"/>
      <c r="FJ366" s="105"/>
      <c r="FK366" s="105"/>
      <c r="FL366" s="105"/>
      <c r="FM366" s="105"/>
      <c r="FN366" s="105"/>
      <c r="FO366" s="105"/>
      <c r="FP366" s="105"/>
      <c r="FQ366" s="105"/>
      <c r="FR366" s="105"/>
      <c r="FS366" s="105"/>
      <c r="FT366" s="105"/>
      <c r="FU366" s="105"/>
      <c r="FV366" s="105"/>
      <c r="FW366" s="105"/>
      <c r="FX366" s="105"/>
      <c r="FY366" s="105"/>
      <c r="FZ366" s="105"/>
      <c r="GA366" s="105"/>
      <c r="GB366" s="105"/>
      <c r="GC366" s="105"/>
      <c r="GD366" s="105"/>
      <c r="GE366" s="105"/>
      <c r="GF366" s="105"/>
      <c r="GG366" s="105"/>
      <c r="GH366" s="105"/>
      <c r="GI366" s="105"/>
      <c r="GJ366" s="105"/>
      <c r="GK366" s="105"/>
      <c r="GL366" s="105"/>
      <c r="GM366" s="105"/>
      <c r="GN366" s="105"/>
      <c r="GO366" s="105"/>
      <c r="GP366" s="105"/>
      <c r="GQ366" s="105"/>
      <c r="GR366" s="105"/>
      <c r="GS366" s="105"/>
      <c r="GT366" s="105"/>
      <c r="GU366" s="105"/>
      <c r="GV366" s="105"/>
      <c r="GW366" s="105"/>
      <c r="GX366" s="105"/>
      <c r="GY366" s="105"/>
      <c r="GZ366" s="105"/>
      <c r="HA366" s="105"/>
      <c r="HB366" s="105"/>
      <c r="HC366" s="105"/>
      <c r="HD366" s="105"/>
      <c r="HE366" s="105"/>
      <c r="HF366" s="105"/>
      <c r="HG366" s="105"/>
      <c r="HH366" s="105"/>
      <c r="HI366" s="105"/>
      <c r="HJ366" s="105"/>
      <c r="HK366" s="105"/>
      <c r="HL366" s="105"/>
      <c r="HM366" s="105"/>
      <c r="HN366" s="105"/>
      <c r="HO366" s="105"/>
      <c r="HP366" s="105"/>
      <c r="HQ366" s="105"/>
      <c r="HR366" s="105"/>
      <c r="HS366" s="105"/>
      <c r="HT366" s="105"/>
      <c r="HU366" s="105"/>
      <c r="HV366" s="105"/>
      <c r="HW366" s="105"/>
      <c r="HX366" s="105"/>
      <c r="HY366" s="105"/>
      <c r="HZ366" s="105"/>
      <c r="IA366" s="105"/>
      <c r="IB366" s="105"/>
      <c r="IC366" s="105"/>
      <c r="ID366" s="105"/>
      <c r="IE366" s="105"/>
      <c r="IF366" s="105"/>
      <c r="IG366" s="105"/>
      <c r="IH366" s="105"/>
      <c r="II366" s="105"/>
      <c r="IJ366" s="105"/>
      <c r="IK366" s="105"/>
      <c r="IL366" s="105"/>
      <c r="IM366" s="105"/>
      <c r="IN366" s="105"/>
      <c r="IO366" s="105"/>
      <c r="IP366" s="105"/>
      <c r="IQ366" s="105"/>
      <c r="IR366" s="105"/>
      <c r="IS366" s="105"/>
      <c r="IT366" s="105"/>
      <c r="IU366" s="105"/>
      <c r="IV366" s="105"/>
    </row>
    <row r="367" spans="1:256" ht="15.5" x14ac:dyDescent="0.25">
      <c r="A367" s="306"/>
      <c r="B367" s="307"/>
      <c r="C367" s="308"/>
      <c r="D367" s="309"/>
      <c r="E367" s="303"/>
      <c r="F367" s="110"/>
      <c r="G367" s="303"/>
      <c r="H367" s="310"/>
      <c r="I367" s="303"/>
      <c r="J367" s="311"/>
      <c r="K367" s="306"/>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5"/>
      <c r="AY367" s="105"/>
      <c r="AZ367" s="105"/>
      <c r="BA367" s="105"/>
      <c r="BB367" s="105"/>
      <c r="BC367" s="105"/>
      <c r="BD367" s="105"/>
      <c r="BE367" s="105"/>
      <c r="BF367" s="105"/>
      <c r="BG367" s="105"/>
      <c r="BH367" s="105"/>
      <c r="BI367" s="105"/>
      <c r="BJ367" s="105"/>
      <c r="BK367" s="105"/>
      <c r="BL367" s="105"/>
      <c r="BM367" s="105"/>
      <c r="BN367" s="105"/>
      <c r="BO367" s="105"/>
      <c r="BP367" s="105"/>
      <c r="BQ367" s="105"/>
      <c r="BR367" s="105"/>
      <c r="BS367" s="105"/>
      <c r="BT367" s="105"/>
      <c r="BU367" s="105"/>
      <c r="BV367" s="105"/>
      <c r="BW367" s="105"/>
      <c r="BX367" s="105"/>
      <c r="BY367" s="105"/>
      <c r="BZ367" s="105"/>
      <c r="CA367" s="105"/>
      <c r="CB367" s="105"/>
      <c r="CC367" s="105"/>
      <c r="CD367" s="105"/>
      <c r="CE367" s="105"/>
      <c r="CF367" s="105"/>
      <c r="CG367" s="105"/>
      <c r="CH367" s="105"/>
      <c r="CI367" s="105"/>
      <c r="CJ367" s="105"/>
      <c r="CK367" s="105"/>
      <c r="CL367" s="105"/>
      <c r="CM367" s="105"/>
      <c r="CN367" s="105"/>
      <c r="CO367" s="105"/>
      <c r="CP367" s="105"/>
      <c r="CQ367" s="105"/>
      <c r="CR367" s="105"/>
      <c r="CS367" s="105"/>
      <c r="CT367" s="105"/>
      <c r="CU367" s="105"/>
      <c r="CV367" s="105"/>
      <c r="CW367" s="105"/>
      <c r="CX367" s="105"/>
      <c r="CY367" s="105"/>
      <c r="CZ367" s="105"/>
      <c r="DA367" s="105"/>
      <c r="DB367" s="105"/>
      <c r="DC367" s="105"/>
      <c r="DD367" s="105"/>
      <c r="DE367" s="105"/>
      <c r="DF367" s="105"/>
      <c r="DG367" s="105"/>
      <c r="DH367" s="105"/>
      <c r="DI367" s="105"/>
      <c r="DJ367" s="105"/>
      <c r="DK367" s="105"/>
      <c r="DL367" s="105"/>
      <c r="DM367" s="105"/>
      <c r="DN367" s="105"/>
      <c r="DO367" s="105"/>
      <c r="DP367" s="105"/>
      <c r="DQ367" s="105"/>
      <c r="DR367" s="105"/>
      <c r="DS367" s="105"/>
      <c r="DT367" s="105"/>
      <c r="DU367" s="105"/>
      <c r="DV367" s="105"/>
      <c r="DW367" s="105"/>
      <c r="DX367" s="105"/>
      <c r="DY367" s="105"/>
      <c r="DZ367" s="105"/>
      <c r="EA367" s="105"/>
      <c r="EB367" s="105"/>
      <c r="EC367" s="105"/>
      <c r="ED367" s="105"/>
      <c r="EE367" s="105"/>
      <c r="EF367" s="105"/>
      <c r="EG367" s="105"/>
      <c r="EH367" s="105"/>
      <c r="EI367" s="105"/>
      <c r="EJ367" s="105"/>
      <c r="EK367" s="105"/>
      <c r="EL367" s="105"/>
      <c r="EM367" s="105"/>
      <c r="EN367" s="105"/>
      <c r="EO367" s="105"/>
      <c r="EP367" s="105"/>
      <c r="EQ367" s="105"/>
      <c r="ER367" s="105"/>
      <c r="ES367" s="105"/>
      <c r="ET367" s="105"/>
      <c r="EU367" s="105"/>
      <c r="EV367" s="105"/>
      <c r="EW367" s="105"/>
      <c r="EX367" s="105"/>
      <c r="EY367" s="105"/>
      <c r="EZ367" s="105"/>
      <c r="FA367" s="105"/>
      <c r="FB367" s="105"/>
      <c r="FC367" s="105"/>
      <c r="FD367" s="105"/>
      <c r="FE367" s="105"/>
      <c r="FF367" s="105"/>
      <c r="FG367" s="105"/>
      <c r="FH367" s="105"/>
      <c r="FI367" s="105"/>
      <c r="FJ367" s="105"/>
      <c r="FK367" s="105"/>
      <c r="FL367" s="105"/>
      <c r="FM367" s="105"/>
      <c r="FN367" s="105"/>
      <c r="FO367" s="105"/>
      <c r="FP367" s="105"/>
      <c r="FQ367" s="105"/>
      <c r="FR367" s="105"/>
      <c r="FS367" s="105"/>
      <c r="FT367" s="105"/>
      <c r="FU367" s="105"/>
      <c r="FV367" s="105"/>
      <c r="FW367" s="105"/>
      <c r="FX367" s="105"/>
      <c r="FY367" s="105"/>
      <c r="FZ367" s="105"/>
      <c r="GA367" s="105"/>
      <c r="GB367" s="105"/>
      <c r="GC367" s="105"/>
      <c r="GD367" s="105"/>
      <c r="GE367" s="105"/>
      <c r="GF367" s="105"/>
      <c r="GG367" s="105"/>
      <c r="GH367" s="105"/>
      <c r="GI367" s="105"/>
      <c r="GJ367" s="105"/>
      <c r="GK367" s="105"/>
      <c r="GL367" s="105"/>
      <c r="GM367" s="105"/>
      <c r="GN367" s="105"/>
      <c r="GO367" s="105"/>
      <c r="GP367" s="105"/>
      <c r="GQ367" s="105"/>
      <c r="GR367" s="105"/>
      <c r="GS367" s="105"/>
      <c r="GT367" s="105"/>
      <c r="GU367" s="105"/>
      <c r="GV367" s="105"/>
      <c r="GW367" s="105"/>
      <c r="GX367" s="105"/>
      <c r="GY367" s="105"/>
      <c r="GZ367" s="105"/>
      <c r="HA367" s="105"/>
      <c r="HB367" s="105"/>
      <c r="HC367" s="105"/>
      <c r="HD367" s="105"/>
      <c r="HE367" s="105"/>
      <c r="HF367" s="105"/>
      <c r="HG367" s="105"/>
      <c r="HH367" s="105"/>
      <c r="HI367" s="105"/>
      <c r="HJ367" s="105"/>
      <c r="HK367" s="105"/>
      <c r="HL367" s="105"/>
      <c r="HM367" s="105"/>
      <c r="HN367" s="105"/>
      <c r="HO367" s="105"/>
      <c r="HP367" s="105"/>
      <c r="HQ367" s="105"/>
      <c r="HR367" s="105"/>
      <c r="HS367" s="105"/>
      <c r="HT367" s="105"/>
      <c r="HU367" s="105"/>
      <c r="HV367" s="105"/>
      <c r="HW367" s="105"/>
      <c r="HX367" s="105"/>
      <c r="HY367" s="105"/>
      <c r="HZ367" s="105"/>
      <c r="IA367" s="105"/>
      <c r="IB367" s="105"/>
      <c r="IC367" s="105"/>
      <c r="ID367" s="105"/>
      <c r="IE367" s="105"/>
      <c r="IF367" s="105"/>
      <c r="IG367" s="105"/>
      <c r="IH367" s="105"/>
      <c r="II367" s="105"/>
      <c r="IJ367" s="105"/>
      <c r="IK367" s="105"/>
      <c r="IL367" s="105"/>
      <c r="IM367" s="105"/>
      <c r="IN367" s="105"/>
      <c r="IO367" s="105"/>
      <c r="IP367" s="105"/>
      <c r="IQ367" s="105"/>
      <c r="IR367" s="105"/>
      <c r="IS367" s="105"/>
      <c r="IT367" s="105"/>
      <c r="IU367" s="105"/>
      <c r="IV367" s="105"/>
    </row>
    <row r="368" spans="1:256" ht="15.5" x14ac:dyDescent="0.25">
      <c r="A368" s="306"/>
      <c r="B368" s="307"/>
      <c r="C368" s="308"/>
      <c r="D368" s="309"/>
      <c r="E368" s="303"/>
      <c r="F368" s="110"/>
      <c r="G368" s="303"/>
      <c r="H368" s="310"/>
      <c r="I368" s="303"/>
      <c r="J368" s="311"/>
      <c r="K368" s="306"/>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5"/>
      <c r="AY368" s="105"/>
      <c r="AZ368" s="105"/>
      <c r="BA368" s="105"/>
      <c r="BB368" s="105"/>
      <c r="BC368" s="105"/>
      <c r="BD368" s="105"/>
      <c r="BE368" s="105"/>
      <c r="BF368" s="105"/>
      <c r="BG368" s="105"/>
      <c r="BH368" s="105"/>
      <c r="BI368" s="105"/>
      <c r="BJ368" s="105"/>
      <c r="BK368" s="105"/>
      <c r="BL368" s="105"/>
      <c r="BM368" s="105"/>
      <c r="BN368" s="105"/>
      <c r="BO368" s="105"/>
      <c r="BP368" s="105"/>
      <c r="BQ368" s="105"/>
      <c r="BR368" s="105"/>
      <c r="BS368" s="105"/>
      <c r="BT368" s="105"/>
      <c r="BU368" s="105"/>
      <c r="BV368" s="105"/>
      <c r="BW368" s="105"/>
      <c r="BX368" s="105"/>
      <c r="BY368" s="105"/>
      <c r="BZ368" s="105"/>
      <c r="CA368" s="105"/>
      <c r="CB368" s="105"/>
      <c r="CC368" s="105"/>
      <c r="CD368" s="105"/>
      <c r="CE368" s="105"/>
      <c r="CF368" s="105"/>
      <c r="CG368" s="105"/>
      <c r="CH368" s="105"/>
      <c r="CI368" s="105"/>
      <c r="CJ368" s="105"/>
      <c r="CK368" s="105"/>
      <c r="CL368" s="105"/>
      <c r="CM368" s="105"/>
      <c r="CN368" s="105"/>
      <c r="CO368" s="105"/>
      <c r="CP368" s="105"/>
      <c r="CQ368" s="105"/>
      <c r="CR368" s="105"/>
      <c r="CS368" s="105"/>
      <c r="CT368" s="105"/>
      <c r="CU368" s="105"/>
      <c r="CV368" s="105"/>
      <c r="CW368" s="105"/>
      <c r="CX368" s="105"/>
      <c r="CY368" s="105"/>
      <c r="CZ368" s="105"/>
      <c r="DA368" s="105"/>
      <c r="DB368" s="105"/>
      <c r="DC368" s="105"/>
      <c r="DD368" s="105"/>
      <c r="DE368" s="105"/>
      <c r="DF368" s="105"/>
      <c r="DG368" s="105"/>
      <c r="DH368" s="105"/>
      <c r="DI368" s="105"/>
      <c r="DJ368" s="105"/>
      <c r="DK368" s="105"/>
      <c r="DL368" s="105"/>
      <c r="DM368" s="105"/>
      <c r="DN368" s="105"/>
      <c r="DO368" s="105"/>
      <c r="DP368" s="105"/>
      <c r="DQ368" s="105"/>
      <c r="DR368" s="105"/>
      <c r="DS368" s="105"/>
      <c r="DT368" s="105"/>
      <c r="DU368" s="105"/>
      <c r="DV368" s="105"/>
      <c r="DW368" s="105"/>
      <c r="DX368" s="105"/>
      <c r="DY368" s="105"/>
      <c r="DZ368" s="105"/>
      <c r="EA368" s="105"/>
      <c r="EB368" s="105"/>
      <c r="EC368" s="105"/>
      <c r="ED368" s="105"/>
      <c r="EE368" s="105"/>
      <c r="EF368" s="105"/>
      <c r="EG368" s="105"/>
      <c r="EH368" s="105"/>
      <c r="EI368" s="105"/>
      <c r="EJ368" s="105"/>
      <c r="EK368" s="105"/>
      <c r="EL368" s="105"/>
      <c r="EM368" s="105"/>
      <c r="EN368" s="105"/>
      <c r="EO368" s="105"/>
      <c r="EP368" s="105"/>
      <c r="EQ368" s="105"/>
      <c r="ER368" s="105"/>
      <c r="ES368" s="105"/>
      <c r="ET368" s="105"/>
      <c r="EU368" s="105"/>
      <c r="EV368" s="105"/>
      <c r="EW368" s="105"/>
      <c r="EX368" s="105"/>
      <c r="EY368" s="105"/>
      <c r="EZ368" s="105"/>
      <c r="FA368" s="105"/>
      <c r="FB368" s="105"/>
      <c r="FC368" s="105"/>
      <c r="FD368" s="105"/>
      <c r="FE368" s="105"/>
      <c r="FF368" s="105"/>
      <c r="FG368" s="105"/>
      <c r="FH368" s="105"/>
      <c r="FI368" s="105"/>
      <c r="FJ368" s="105"/>
      <c r="FK368" s="105"/>
      <c r="FL368" s="105"/>
      <c r="FM368" s="105"/>
      <c r="FN368" s="105"/>
      <c r="FO368" s="105"/>
      <c r="FP368" s="105"/>
      <c r="FQ368" s="105"/>
      <c r="FR368" s="105"/>
      <c r="FS368" s="105"/>
      <c r="FT368" s="105"/>
      <c r="FU368" s="105"/>
      <c r="FV368" s="105"/>
      <c r="FW368" s="105"/>
      <c r="FX368" s="105"/>
      <c r="FY368" s="105"/>
      <c r="FZ368" s="105"/>
      <c r="GA368" s="105"/>
      <c r="GB368" s="105"/>
      <c r="GC368" s="105"/>
      <c r="GD368" s="105"/>
      <c r="GE368" s="105"/>
      <c r="GF368" s="105"/>
      <c r="GG368" s="105"/>
      <c r="GH368" s="105"/>
      <c r="GI368" s="105"/>
      <c r="GJ368" s="105"/>
      <c r="GK368" s="105"/>
      <c r="GL368" s="105"/>
      <c r="GM368" s="105"/>
      <c r="GN368" s="105"/>
      <c r="GO368" s="105"/>
      <c r="GP368" s="105"/>
      <c r="GQ368" s="105"/>
      <c r="GR368" s="105"/>
      <c r="GS368" s="105"/>
      <c r="GT368" s="105"/>
      <c r="GU368" s="105"/>
      <c r="GV368" s="105"/>
      <c r="GW368" s="105"/>
      <c r="GX368" s="105"/>
      <c r="GY368" s="105"/>
      <c r="GZ368" s="105"/>
      <c r="HA368" s="105"/>
      <c r="HB368" s="105"/>
      <c r="HC368" s="105"/>
      <c r="HD368" s="105"/>
      <c r="HE368" s="105"/>
      <c r="HF368" s="105"/>
      <c r="HG368" s="105"/>
      <c r="HH368" s="105"/>
      <c r="HI368" s="105"/>
      <c r="HJ368" s="105"/>
      <c r="HK368" s="105"/>
      <c r="HL368" s="105"/>
      <c r="HM368" s="105"/>
      <c r="HN368" s="105"/>
      <c r="HO368" s="105"/>
      <c r="HP368" s="105"/>
      <c r="HQ368" s="105"/>
      <c r="HR368" s="105"/>
      <c r="HS368" s="105"/>
      <c r="HT368" s="105"/>
      <c r="HU368" s="105"/>
      <c r="HV368" s="105"/>
      <c r="HW368" s="105"/>
      <c r="HX368" s="105"/>
      <c r="HY368" s="105"/>
      <c r="HZ368" s="105"/>
      <c r="IA368" s="105"/>
      <c r="IB368" s="105"/>
      <c r="IC368" s="105"/>
      <c r="ID368" s="105"/>
      <c r="IE368" s="105"/>
      <c r="IF368" s="105"/>
      <c r="IG368" s="105"/>
      <c r="IH368" s="105"/>
      <c r="II368" s="105"/>
      <c r="IJ368" s="105"/>
      <c r="IK368" s="105"/>
      <c r="IL368" s="105"/>
      <c r="IM368" s="105"/>
      <c r="IN368" s="105"/>
      <c r="IO368" s="105"/>
      <c r="IP368" s="105"/>
      <c r="IQ368" s="105"/>
      <c r="IR368" s="105"/>
      <c r="IS368" s="105"/>
      <c r="IT368" s="105"/>
      <c r="IU368" s="105"/>
      <c r="IV368" s="105"/>
    </row>
    <row r="369" spans="1:256" ht="15.5" x14ac:dyDescent="0.25">
      <c r="A369" s="306"/>
      <c r="B369" s="307"/>
      <c r="C369" s="308"/>
      <c r="D369" s="309"/>
      <c r="E369" s="303"/>
      <c r="F369" s="110"/>
      <c r="G369" s="303"/>
      <c r="H369" s="310"/>
      <c r="I369" s="303"/>
      <c r="J369" s="311"/>
      <c r="K369" s="306"/>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05"/>
      <c r="AY369" s="105"/>
      <c r="AZ369" s="105"/>
      <c r="BA369" s="105"/>
      <c r="BB369" s="105"/>
      <c r="BC369" s="105"/>
      <c r="BD369" s="105"/>
      <c r="BE369" s="105"/>
      <c r="BF369" s="105"/>
      <c r="BG369" s="105"/>
      <c r="BH369" s="105"/>
      <c r="BI369" s="105"/>
      <c r="BJ369" s="105"/>
      <c r="BK369" s="105"/>
      <c r="BL369" s="105"/>
      <c r="BM369" s="105"/>
      <c r="BN369" s="105"/>
      <c r="BO369" s="105"/>
      <c r="BP369" s="105"/>
      <c r="BQ369" s="105"/>
      <c r="BR369" s="105"/>
      <c r="BS369" s="105"/>
      <c r="BT369" s="105"/>
      <c r="BU369" s="105"/>
      <c r="BV369" s="105"/>
      <c r="BW369" s="105"/>
      <c r="BX369" s="105"/>
      <c r="BY369" s="105"/>
      <c r="BZ369" s="105"/>
      <c r="CA369" s="105"/>
      <c r="CB369" s="105"/>
      <c r="CC369" s="105"/>
      <c r="CD369" s="105"/>
      <c r="CE369" s="105"/>
      <c r="CF369" s="105"/>
      <c r="CG369" s="105"/>
      <c r="CH369" s="105"/>
      <c r="CI369" s="105"/>
      <c r="CJ369" s="105"/>
      <c r="CK369" s="105"/>
      <c r="CL369" s="105"/>
      <c r="CM369" s="105"/>
      <c r="CN369" s="105"/>
      <c r="CO369" s="105"/>
      <c r="CP369" s="105"/>
      <c r="CQ369" s="105"/>
      <c r="CR369" s="105"/>
      <c r="CS369" s="105"/>
      <c r="CT369" s="105"/>
      <c r="CU369" s="105"/>
      <c r="CV369" s="105"/>
      <c r="CW369" s="105"/>
      <c r="CX369" s="105"/>
      <c r="CY369" s="105"/>
      <c r="CZ369" s="105"/>
      <c r="DA369" s="105"/>
      <c r="DB369" s="105"/>
      <c r="DC369" s="105"/>
      <c r="DD369" s="105"/>
      <c r="DE369" s="105"/>
      <c r="DF369" s="105"/>
      <c r="DG369" s="105"/>
      <c r="DH369" s="105"/>
      <c r="DI369" s="105"/>
      <c r="DJ369" s="105"/>
      <c r="DK369" s="105"/>
      <c r="DL369" s="105"/>
      <c r="DM369" s="105"/>
      <c r="DN369" s="105"/>
      <c r="DO369" s="105"/>
      <c r="DP369" s="105"/>
      <c r="DQ369" s="105"/>
      <c r="DR369" s="105"/>
      <c r="DS369" s="105"/>
      <c r="DT369" s="105"/>
      <c r="DU369" s="105"/>
      <c r="DV369" s="105"/>
      <c r="DW369" s="105"/>
      <c r="DX369" s="105"/>
      <c r="DY369" s="105"/>
      <c r="DZ369" s="105"/>
      <c r="EA369" s="105"/>
      <c r="EB369" s="105"/>
      <c r="EC369" s="105"/>
      <c r="ED369" s="105"/>
      <c r="EE369" s="105"/>
      <c r="EF369" s="105"/>
      <c r="EG369" s="105"/>
      <c r="EH369" s="105"/>
      <c r="EI369" s="105"/>
      <c r="EJ369" s="105"/>
      <c r="EK369" s="105"/>
      <c r="EL369" s="105"/>
      <c r="EM369" s="105"/>
      <c r="EN369" s="105"/>
      <c r="EO369" s="105"/>
      <c r="EP369" s="105"/>
      <c r="EQ369" s="105"/>
      <c r="ER369" s="105"/>
      <c r="ES369" s="105"/>
      <c r="ET369" s="105"/>
      <c r="EU369" s="105"/>
      <c r="EV369" s="105"/>
      <c r="EW369" s="105"/>
      <c r="EX369" s="105"/>
      <c r="EY369" s="105"/>
      <c r="EZ369" s="105"/>
      <c r="FA369" s="105"/>
      <c r="FB369" s="105"/>
      <c r="FC369" s="105"/>
      <c r="FD369" s="105"/>
      <c r="FE369" s="105"/>
      <c r="FF369" s="105"/>
      <c r="FG369" s="105"/>
      <c r="FH369" s="105"/>
      <c r="FI369" s="105"/>
      <c r="FJ369" s="105"/>
      <c r="FK369" s="105"/>
      <c r="FL369" s="105"/>
      <c r="FM369" s="105"/>
      <c r="FN369" s="105"/>
      <c r="FO369" s="105"/>
      <c r="FP369" s="105"/>
      <c r="FQ369" s="105"/>
      <c r="FR369" s="105"/>
      <c r="FS369" s="105"/>
      <c r="FT369" s="105"/>
      <c r="FU369" s="105"/>
      <c r="FV369" s="105"/>
      <c r="FW369" s="105"/>
      <c r="FX369" s="105"/>
      <c r="FY369" s="105"/>
      <c r="FZ369" s="105"/>
      <c r="GA369" s="105"/>
      <c r="GB369" s="105"/>
      <c r="GC369" s="105"/>
      <c r="GD369" s="105"/>
      <c r="GE369" s="105"/>
      <c r="GF369" s="105"/>
      <c r="GG369" s="105"/>
      <c r="GH369" s="105"/>
      <c r="GI369" s="105"/>
      <c r="GJ369" s="105"/>
      <c r="GK369" s="105"/>
      <c r="GL369" s="105"/>
      <c r="GM369" s="105"/>
      <c r="GN369" s="105"/>
      <c r="GO369" s="105"/>
      <c r="GP369" s="105"/>
      <c r="GQ369" s="105"/>
      <c r="GR369" s="105"/>
      <c r="GS369" s="105"/>
      <c r="GT369" s="105"/>
      <c r="GU369" s="105"/>
      <c r="GV369" s="105"/>
      <c r="GW369" s="105"/>
      <c r="GX369" s="105"/>
      <c r="GY369" s="105"/>
      <c r="GZ369" s="105"/>
      <c r="HA369" s="105"/>
      <c r="HB369" s="105"/>
      <c r="HC369" s="105"/>
      <c r="HD369" s="105"/>
      <c r="HE369" s="105"/>
      <c r="HF369" s="105"/>
      <c r="HG369" s="105"/>
      <c r="HH369" s="105"/>
      <c r="HI369" s="105"/>
      <c r="HJ369" s="105"/>
      <c r="HK369" s="105"/>
      <c r="HL369" s="105"/>
      <c r="HM369" s="105"/>
      <c r="HN369" s="105"/>
      <c r="HO369" s="105"/>
      <c r="HP369" s="105"/>
      <c r="HQ369" s="105"/>
      <c r="HR369" s="105"/>
      <c r="HS369" s="105"/>
      <c r="HT369" s="105"/>
      <c r="HU369" s="105"/>
      <c r="HV369" s="105"/>
      <c r="HW369" s="105"/>
      <c r="HX369" s="105"/>
      <c r="HY369" s="105"/>
      <c r="HZ369" s="105"/>
      <c r="IA369" s="105"/>
      <c r="IB369" s="105"/>
      <c r="IC369" s="105"/>
      <c r="ID369" s="105"/>
      <c r="IE369" s="105"/>
      <c r="IF369" s="105"/>
      <c r="IG369" s="105"/>
      <c r="IH369" s="105"/>
      <c r="II369" s="105"/>
      <c r="IJ369" s="105"/>
      <c r="IK369" s="105"/>
      <c r="IL369" s="105"/>
      <c r="IM369" s="105"/>
      <c r="IN369" s="105"/>
      <c r="IO369" s="105"/>
      <c r="IP369" s="105"/>
      <c r="IQ369" s="105"/>
      <c r="IR369" s="105"/>
      <c r="IS369" s="105"/>
      <c r="IT369" s="105"/>
      <c r="IU369" s="105"/>
      <c r="IV369" s="105"/>
    </row>
    <row r="370" spans="1:256" ht="15.5" x14ac:dyDescent="0.25">
      <c r="A370" s="306"/>
      <c r="B370" s="307"/>
      <c r="C370" s="308"/>
      <c r="D370" s="309"/>
      <c r="E370" s="303"/>
      <c r="F370" s="110"/>
      <c r="G370" s="303"/>
      <c r="H370" s="310"/>
      <c r="I370" s="303"/>
      <c r="J370" s="311"/>
      <c r="K370" s="306"/>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5"/>
      <c r="AN370" s="105"/>
      <c r="AO370" s="105"/>
      <c r="AP370" s="105"/>
      <c r="AQ370" s="105"/>
      <c r="AR370" s="105"/>
      <c r="AS370" s="105"/>
      <c r="AT370" s="105"/>
      <c r="AU370" s="105"/>
      <c r="AV370" s="105"/>
      <c r="AW370" s="105"/>
      <c r="AX370" s="105"/>
      <c r="AY370" s="105"/>
      <c r="AZ370" s="105"/>
      <c r="BA370" s="105"/>
      <c r="BB370" s="105"/>
      <c r="BC370" s="105"/>
      <c r="BD370" s="105"/>
      <c r="BE370" s="105"/>
      <c r="BF370" s="105"/>
      <c r="BG370" s="105"/>
      <c r="BH370" s="105"/>
      <c r="BI370" s="105"/>
      <c r="BJ370" s="105"/>
      <c r="BK370" s="105"/>
      <c r="BL370" s="105"/>
      <c r="BM370" s="105"/>
      <c r="BN370" s="105"/>
      <c r="BO370" s="105"/>
      <c r="BP370" s="105"/>
      <c r="BQ370" s="105"/>
      <c r="BR370" s="105"/>
      <c r="BS370" s="105"/>
      <c r="BT370" s="105"/>
      <c r="BU370" s="105"/>
      <c r="BV370" s="105"/>
      <c r="BW370" s="105"/>
      <c r="BX370" s="105"/>
      <c r="BY370" s="105"/>
      <c r="BZ370" s="105"/>
      <c r="CA370" s="105"/>
      <c r="CB370" s="105"/>
      <c r="CC370" s="105"/>
      <c r="CD370" s="105"/>
      <c r="CE370" s="105"/>
      <c r="CF370" s="105"/>
      <c r="CG370" s="105"/>
      <c r="CH370" s="105"/>
      <c r="CI370" s="105"/>
      <c r="CJ370" s="105"/>
      <c r="CK370" s="105"/>
      <c r="CL370" s="105"/>
      <c r="CM370" s="105"/>
      <c r="CN370" s="105"/>
      <c r="CO370" s="105"/>
      <c r="CP370" s="105"/>
      <c r="CQ370" s="105"/>
      <c r="CR370" s="105"/>
      <c r="CS370" s="105"/>
      <c r="CT370" s="105"/>
      <c r="CU370" s="105"/>
      <c r="CV370" s="105"/>
      <c r="CW370" s="105"/>
      <c r="CX370" s="105"/>
      <c r="CY370" s="105"/>
      <c r="CZ370" s="105"/>
      <c r="DA370" s="105"/>
      <c r="DB370" s="105"/>
      <c r="DC370" s="105"/>
      <c r="DD370" s="105"/>
      <c r="DE370" s="105"/>
      <c r="DF370" s="105"/>
      <c r="DG370" s="105"/>
      <c r="DH370" s="105"/>
      <c r="DI370" s="105"/>
      <c r="DJ370" s="105"/>
      <c r="DK370" s="105"/>
      <c r="DL370" s="105"/>
      <c r="DM370" s="105"/>
      <c r="DN370" s="105"/>
      <c r="DO370" s="105"/>
      <c r="DP370" s="105"/>
      <c r="DQ370" s="105"/>
      <c r="DR370" s="105"/>
      <c r="DS370" s="105"/>
      <c r="DT370" s="105"/>
      <c r="DU370" s="105"/>
      <c r="DV370" s="105"/>
      <c r="DW370" s="105"/>
      <c r="DX370" s="105"/>
      <c r="DY370" s="105"/>
      <c r="DZ370" s="105"/>
      <c r="EA370" s="105"/>
      <c r="EB370" s="105"/>
      <c r="EC370" s="105"/>
      <c r="ED370" s="105"/>
      <c r="EE370" s="105"/>
      <c r="EF370" s="105"/>
      <c r="EG370" s="105"/>
      <c r="EH370" s="105"/>
      <c r="EI370" s="105"/>
      <c r="EJ370" s="105"/>
      <c r="EK370" s="105"/>
      <c r="EL370" s="105"/>
      <c r="EM370" s="105"/>
      <c r="EN370" s="105"/>
      <c r="EO370" s="105"/>
      <c r="EP370" s="105"/>
      <c r="EQ370" s="105"/>
      <c r="ER370" s="105"/>
      <c r="ES370" s="105"/>
      <c r="ET370" s="105"/>
      <c r="EU370" s="105"/>
      <c r="EV370" s="105"/>
      <c r="EW370" s="105"/>
      <c r="EX370" s="105"/>
      <c r="EY370" s="105"/>
      <c r="EZ370" s="105"/>
      <c r="FA370" s="105"/>
      <c r="FB370" s="105"/>
      <c r="FC370" s="105"/>
      <c r="FD370" s="105"/>
      <c r="FE370" s="105"/>
      <c r="FF370" s="105"/>
      <c r="FG370" s="105"/>
      <c r="FH370" s="105"/>
      <c r="FI370" s="105"/>
      <c r="FJ370" s="105"/>
      <c r="FK370" s="105"/>
      <c r="FL370" s="105"/>
      <c r="FM370" s="105"/>
      <c r="FN370" s="105"/>
      <c r="FO370" s="105"/>
      <c r="FP370" s="105"/>
      <c r="FQ370" s="105"/>
      <c r="FR370" s="105"/>
      <c r="FS370" s="105"/>
      <c r="FT370" s="105"/>
      <c r="FU370" s="105"/>
      <c r="FV370" s="105"/>
      <c r="FW370" s="105"/>
      <c r="FX370" s="105"/>
      <c r="FY370" s="105"/>
      <c r="FZ370" s="105"/>
      <c r="GA370" s="105"/>
      <c r="GB370" s="105"/>
      <c r="GC370" s="105"/>
      <c r="GD370" s="105"/>
      <c r="GE370" s="105"/>
      <c r="GF370" s="105"/>
      <c r="GG370" s="105"/>
      <c r="GH370" s="105"/>
      <c r="GI370" s="105"/>
      <c r="GJ370" s="105"/>
      <c r="GK370" s="105"/>
      <c r="GL370" s="105"/>
      <c r="GM370" s="105"/>
      <c r="GN370" s="105"/>
      <c r="GO370" s="105"/>
      <c r="GP370" s="105"/>
      <c r="GQ370" s="105"/>
      <c r="GR370" s="105"/>
      <c r="GS370" s="105"/>
      <c r="GT370" s="105"/>
      <c r="GU370" s="105"/>
      <c r="GV370" s="105"/>
      <c r="GW370" s="105"/>
      <c r="GX370" s="105"/>
      <c r="GY370" s="105"/>
      <c r="GZ370" s="105"/>
      <c r="HA370" s="105"/>
      <c r="HB370" s="105"/>
      <c r="HC370" s="105"/>
      <c r="HD370" s="105"/>
      <c r="HE370" s="105"/>
      <c r="HF370" s="105"/>
      <c r="HG370" s="105"/>
      <c r="HH370" s="105"/>
      <c r="HI370" s="105"/>
      <c r="HJ370" s="105"/>
      <c r="HK370" s="105"/>
      <c r="HL370" s="105"/>
      <c r="HM370" s="105"/>
      <c r="HN370" s="105"/>
      <c r="HO370" s="105"/>
      <c r="HP370" s="105"/>
      <c r="HQ370" s="105"/>
      <c r="HR370" s="105"/>
      <c r="HS370" s="105"/>
      <c r="HT370" s="105"/>
      <c r="HU370" s="105"/>
      <c r="HV370" s="105"/>
      <c r="HW370" s="105"/>
      <c r="HX370" s="105"/>
      <c r="HY370" s="105"/>
      <c r="HZ370" s="105"/>
      <c r="IA370" s="105"/>
      <c r="IB370" s="105"/>
      <c r="IC370" s="105"/>
      <c r="ID370" s="105"/>
      <c r="IE370" s="105"/>
      <c r="IF370" s="105"/>
      <c r="IG370" s="105"/>
      <c r="IH370" s="105"/>
      <c r="II370" s="105"/>
      <c r="IJ370" s="105"/>
      <c r="IK370" s="105"/>
      <c r="IL370" s="105"/>
      <c r="IM370" s="105"/>
      <c r="IN370" s="105"/>
      <c r="IO370" s="105"/>
      <c r="IP370" s="105"/>
      <c r="IQ370" s="105"/>
      <c r="IR370" s="105"/>
      <c r="IS370" s="105"/>
      <c r="IT370" s="105"/>
      <c r="IU370" s="105"/>
      <c r="IV370" s="105"/>
    </row>
    <row r="371" spans="1:256" ht="15.5" x14ac:dyDescent="0.25">
      <c r="A371" s="306"/>
      <c r="B371" s="307"/>
      <c r="C371" s="308"/>
      <c r="D371" s="309"/>
      <c r="E371" s="303"/>
      <c r="F371" s="110"/>
      <c r="G371" s="303"/>
      <c r="H371" s="310"/>
      <c r="I371" s="303"/>
      <c r="J371" s="311"/>
      <c r="K371" s="306"/>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5"/>
      <c r="AL371" s="105"/>
      <c r="AM371" s="105"/>
      <c r="AN371" s="105"/>
      <c r="AO371" s="105"/>
      <c r="AP371" s="105"/>
      <c r="AQ371" s="105"/>
      <c r="AR371" s="105"/>
      <c r="AS371" s="105"/>
      <c r="AT371" s="105"/>
      <c r="AU371" s="105"/>
      <c r="AV371" s="105"/>
      <c r="AW371" s="105"/>
      <c r="AX371" s="105"/>
      <c r="AY371" s="105"/>
      <c r="AZ371" s="105"/>
      <c r="BA371" s="105"/>
      <c r="BB371" s="105"/>
      <c r="BC371" s="105"/>
      <c r="BD371" s="105"/>
      <c r="BE371" s="105"/>
      <c r="BF371" s="105"/>
      <c r="BG371" s="105"/>
      <c r="BH371" s="105"/>
      <c r="BI371" s="105"/>
      <c r="BJ371" s="105"/>
      <c r="BK371" s="105"/>
      <c r="BL371" s="105"/>
      <c r="BM371" s="105"/>
      <c r="BN371" s="105"/>
      <c r="BO371" s="105"/>
      <c r="BP371" s="105"/>
      <c r="BQ371" s="105"/>
      <c r="BR371" s="105"/>
      <c r="BS371" s="105"/>
      <c r="BT371" s="105"/>
      <c r="BU371" s="105"/>
      <c r="BV371" s="105"/>
      <c r="BW371" s="105"/>
      <c r="BX371" s="105"/>
      <c r="BY371" s="105"/>
      <c r="BZ371" s="105"/>
      <c r="CA371" s="105"/>
      <c r="CB371" s="105"/>
      <c r="CC371" s="105"/>
      <c r="CD371" s="105"/>
      <c r="CE371" s="105"/>
      <c r="CF371" s="105"/>
      <c r="CG371" s="105"/>
      <c r="CH371" s="105"/>
      <c r="CI371" s="105"/>
      <c r="CJ371" s="105"/>
      <c r="CK371" s="105"/>
      <c r="CL371" s="105"/>
      <c r="CM371" s="105"/>
      <c r="CN371" s="105"/>
      <c r="CO371" s="105"/>
      <c r="CP371" s="105"/>
      <c r="CQ371" s="105"/>
      <c r="CR371" s="105"/>
      <c r="CS371" s="105"/>
      <c r="CT371" s="105"/>
      <c r="CU371" s="105"/>
      <c r="CV371" s="105"/>
      <c r="CW371" s="105"/>
      <c r="CX371" s="105"/>
      <c r="CY371" s="105"/>
      <c r="CZ371" s="105"/>
      <c r="DA371" s="105"/>
      <c r="DB371" s="105"/>
      <c r="DC371" s="105"/>
      <c r="DD371" s="105"/>
      <c r="DE371" s="105"/>
      <c r="DF371" s="105"/>
      <c r="DG371" s="105"/>
      <c r="DH371" s="105"/>
      <c r="DI371" s="105"/>
      <c r="DJ371" s="105"/>
      <c r="DK371" s="105"/>
      <c r="DL371" s="105"/>
      <c r="DM371" s="105"/>
      <c r="DN371" s="105"/>
      <c r="DO371" s="105"/>
      <c r="DP371" s="105"/>
      <c r="DQ371" s="105"/>
      <c r="DR371" s="105"/>
      <c r="DS371" s="105"/>
      <c r="DT371" s="105"/>
      <c r="DU371" s="105"/>
      <c r="DV371" s="105"/>
      <c r="DW371" s="105"/>
      <c r="DX371" s="105"/>
      <c r="DY371" s="105"/>
      <c r="DZ371" s="105"/>
      <c r="EA371" s="105"/>
      <c r="EB371" s="105"/>
      <c r="EC371" s="105"/>
      <c r="ED371" s="105"/>
      <c r="EE371" s="105"/>
      <c r="EF371" s="105"/>
      <c r="EG371" s="105"/>
      <c r="EH371" s="105"/>
      <c r="EI371" s="105"/>
      <c r="EJ371" s="105"/>
      <c r="EK371" s="105"/>
      <c r="EL371" s="105"/>
      <c r="EM371" s="105"/>
      <c r="EN371" s="105"/>
      <c r="EO371" s="105"/>
      <c r="EP371" s="105"/>
      <c r="EQ371" s="105"/>
      <c r="ER371" s="105"/>
      <c r="ES371" s="105"/>
      <c r="ET371" s="105"/>
      <c r="EU371" s="105"/>
      <c r="EV371" s="105"/>
      <c r="EW371" s="105"/>
      <c r="EX371" s="105"/>
      <c r="EY371" s="105"/>
      <c r="EZ371" s="105"/>
      <c r="FA371" s="105"/>
      <c r="FB371" s="105"/>
      <c r="FC371" s="105"/>
      <c r="FD371" s="105"/>
      <c r="FE371" s="105"/>
      <c r="FF371" s="105"/>
      <c r="FG371" s="105"/>
      <c r="FH371" s="105"/>
      <c r="FI371" s="105"/>
      <c r="FJ371" s="105"/>
      <c r="FK371" s="105"/>
      <c r="FL371" s="105"/>
      <c r="FM371" s="105"/>
      <c r="FN371" s="105"/>
      <c r="FO371" s="105"/>
      <c r="FP371" s="105"/>
      <c r="FQ371" s="105"/>
      <c r="FR371" s="105"/>
      <c r="FS371" s="105"/>
      <c r="FT371" s="105"/>
      <c r="FU371" s="105"/>
      <c r="FV371" s="105"/>
      <c r="FW371" s="105"/>
      <c r="FX371" s="105"/>
      <c r="FY371" s="105"/>
      <c r="FZ371" s="105"/>
      <c r="GA371" s="105"/>
      <c r="GB371" s="105"/>
      <c r="GC371" s="105"/>
      <c r="GD371" s="105"/>
      <c r="GE371" s="105"/>
      <c r="GF371" s="105"/>
      <c r="GG371" s="105"/>
      <c r="GH371" s="105"/>
      <c r="GI371" s="105"/>
      <c r="GJ371" s="105"/>
      <c r="GK371" s="105"/>
      <c r="GL371" s="105"/>
      <c r="GM371" s="105"/>
      <c r="GN371" s="105"/>
      <c r="GO371" s="105"/>
      <c r="GP371" s="105"/>
      <c r="GQ371" s="105"/>
      <c r="GR371" s="105"/>
      <c r="GS371" s="105"/>
      <c r="GT371" s="105"/>
      <c r="GU371" s="105"/>
      <c r="GV371" s="105"/>
      <c r="GW371" s="105"/>
      <c r="GX371" s="105"/>
      <c r="GY371" s="105"/>
      <c r="GZ371" s="105"/>
      <c r="HA371" s="105"/>
      <c r="HB371" s="105"/>
      <c r="HC371" s="105"/>
      <c r="HD371" s="105"/>
      <c r="HE371" s="105"/>
      <c r="HF371" s="105"/>
      <c r="HG371" s="105"/>
      <c r="HH371" s="105"/>
      <c r="HI371" s="105"/>
      <c r="HJ371" s="105"/>
      <c r="HK371" s="105"/>
      <c r="HL371" s="105"/>
      <c r="HM371" s="105"/>
      <c r="HN371" s="105"/>
      <c r="HO371" s="105"/>
      <c r="HP371" s="105"/>
      <c r="HQ371" s="105"/>
      <c r="HR371" s="105"/>
      <c r="HS371" s="105"/>
      <c r="HT371" s="105"/>
      <c r="HU371" s="105"/>
      <c r="HV371" s="105"/>
      <c r="HW371" s="105"/>
      <c r="HX371" s="105"/>
      <c r="HY371" s="105"/>
      <c r="HZ371" s="105"/>
      <c r="IA371" s="105"/>
      <c r="IB371" s="105"/>
      <c r="IC371" s="105"/>
      <c r="ID371" s="105"/>
      <c r="IE371" s="105"/>
      <c r="IF371" s="105"/>
      <c r="IG371" s="105"/>
      <c r="IH371" s="105"/>
      <c r="II371" s="105"/>
      <c r="IJ371" s="105"/>
      <c r="IK371" s="105"/>
      <c r="IL371" s="105"/>
      <c r="IM371" s="105"/>
      <c r="IN371" s="105"/>
      <c r="IO371" s="105"/>
      <c r="IP371" s="105"/>
      <c r="IQ371" s="105"/>
      <c r="IR371" s="105"/>
      <c r="IS371" s="105"/>
      <c r="IT371" s="105"/>
      <c r="IU371" s="105"/>
      <c r="IV371" s="105"/>
    </row>
    <row r="372" spans="1:256" ht="15.5" x14ac:dyDescent="0.25">
      <c r="A372" s="306"/>
      <c r="B372" s="307"/>
      <c r="C372" s="308"/>
      <c r="D372" s="309"/>
      <c r="E372" s="303"/>
      <c r="F372" s="110"/>
      <c r="G372" s="303"/>
      <c r="H372" s="310"/>
      <c r="I372" s="303"/>
      <c r="J372" s="311"/>
      <c r="K372" s="306"/>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5"/>
      <c r="AL372" s="105"/>
      <c r="AM372" s="105"/>
      <c r="AN372" s="105"/>
      <c r="AO372" s="105"/>
      <c r="AP372" s="105"/>
      <c r="AQ372" s="105"/>
      <c r="AR372" s="105"/>
      <c r="AS372" s="105"/>
      <c r="AT372" s="105"/>
      <c r="AU372" s="105"/>
      <c r="AV372" s="105"/>
      <c r="AW372" s="105"/>
      <c r="AX372" s="105"/>
      <c r="AY372" s="105"/>
      <c r="AZ372" s="105"/>
      <c r="BA372" s="105"/>
      <c r="BB372" s="105"/>
      <c r="BC372" s="105"/>
      <c r="BD372" s="105"/>
      <c r="BE372" s="105"/>
      <c r="BF372" s="105"/>
      <c r="BG372" s="105"/>
      <c r="BH372" s="105"/>
      <c r="BI372" s="105"/>
      <c r="BJ372" s="105"/>
      <c r="BK372" s="105"/>
      <c r="BL372" s="105"/>
      <c r="BM372" s="105"/>
      <c r="BN372" s="105"/>
      <c r="BO372" s="105"/>
      <c r="BP372" s="105"/>
      <c r="BQ372" s="105"/>
      <c r="BR372" s="105"/>
      <c r="BS372" s="105"/>
      <c r="BT372" s="105"/>
      <c r="BU372" s="105"/>
      <c r="BV372" s="105"/>
      <c r="BW372" s="105"/>
      <c r="BX372" s="105"/>
      <c r="BY372" s="105"/>
      <c r="BZ372" s="105"/>
      <c r="CA372" s="105"/>
      <c r="CB372" s="105"/>
      <c r="CC372" s="105"/>
      <c r="CD372" s="105"/>
      <c r="CE372" s="105"/>
      <c r="CF372" s="105"/>
      <c r="CG372" s="105"/>
      <c r="CH372" s="105"/>
      <c r="CI372" s="105"/>
      <c r="CJ372" s="105"/>
      <c r="CK372" s="105"/>
      <c r="CL372" s="105"/>
      <c r="CM372" s="105"/>
      <c r="CN372" s="105"/>
      <c r="CO372" s="105"/>
      <c r="CP372" s="105"/>
      <c r="CQ372" s="105"/>
      <c r="CR372" s="105"/>
      <c r="CS372" s="105"/>
      <c r="CT372" s="105"/>
      <c r="CU372" s="105"/>
      <c r="CV372" s="105"/>
      <c r="CW372" s="105"/>
      <c r="CX372" s="105"/>
      <c r="CY372" s="105"/>
      <c r="CZ372" s="105"/>
      <c r="DA372" s="105"/>
      <c r="DB372" s="105"/>
      <c r="DC372" s="105"/>
      <c r="DD372" s="105"/>
      <c r="DE372" s="105"/>
      <c r="DF372" s="105"/>
      <c r="DG372" s="105"/>
      <c r="DH372" s="105"/>
      <c r="DI372" s="105"/>
      <c r="DJ372" s="105"/>
      <c r="DK372" s="105"/>
      <c r="DL372" s="105"/>
      <c r="DM372" s="105"/>
      <c r="DN372" s="105"/>
      <c r="DO372" s="105"/>
      <c r="DP372" s="105"/>
      <c r="DQ372" s="105"/>
      <c r="DR372" s="105"/>
      <c r="DS372" s="105"/>
      <c r="DT372" s="105"/>
      <c r="DU372" s="105"/>
      <c r="DV372" s="105"/>
      <c r="DW372" s="105"/>
      <c r="DX372" s="105"/>
      <c r="DY372" s="105"/>
      <c r="DZ372" s="105"/>
      <c r="EA372" s="105"/>
      <c r="EB372" s="105"/>
      <c r="EC372" s="105"/>
      <c r="ED372" s="105"/>
      <c r="EE372" s="105"/>
      <c r="EF372" s="105"/>
      <c r="EG372" s="105"/>
      <c r="EH372" s="105"/>
      <c r="EI372" s="105"/>
      <c r="EJ372" s="105"/>
      <c r="EK372" s="105"/>
      <c r="EL372" s="105"/>
      <c r="EM372" s="105"/>
      <c r="EN372" s="105"/>
      <c r="EO372" s="105"/>
      <c r="EP372" s="105"/>
      <c r="EQ372" s="105"/>
      <c r="ER372" s="105"/>
      <c r="ES372" s="105"/>
      <c r="ET372" s="105"/>
      <c r="EU372" s="105"/>
      <c r="EV372" s="105"/>
      <c r="EW372" s="105"/>
      <c r="EX372" s="105"/>
      <c r="EY372" s="105"/>
      <c r="EZ372" s="105"/>
      <c r="FA372" s="105"/>
      <c r="FB372" s="105"/>
      <c r="FC372" s="105"/>
      <c r="FD372" s="105"/>
      <c r="FE372" s="105"/>
      <c r="FF372" s="105"/>
      <c r="FG372" s="105"/>
      <c r="FH372" s="105"/>
      <c r="FI372" s="105"/>
      <c r="FJ372" s="105"/>
      <c r="FK372" s="105"/>
      <c r="FL372" s="105"/>
      <c r="FM372" s="105"/>
      <c r="FN372" s="105"/>
      <c r="FO372" s="105"/>
      <c r="FP372" s="105"/>
      <c r="FQ372" s="105"/>
      <c r="FR372" s="105"/>
      <c r="FS372" s="105"/>
      <c r="FT372" s="105"/>
      <c r="FU372" s="105"/>
      <c r="FV372" s="105"/>
      <c r="FW372" s="105"/>
      <c r="FX372" s="105"/>
      <c r="FY372" s="105"/>
      <c r="FZ372" s="105"/>
      <c r="GA372" s="105"/>
      <c r="GB372" s="105"/>
      <c r="GC372" s="105"/>
      <c r="GD372" s="105"/>
      <c r="GE372" s="105"/>
      <c r="GF372" s="105"/>
      <c r="GG372" s="105"/>
      <c r="GH372" s="105"/>
      <c r="GI372" s="105"/>
      <c r="GJ372" s="105"/>
      <c r="GK372" s="105"/>
      <c r="GL372" s="105"/>
      <c r="GM372" s="105"/>
      <c r="GN372" s="105"/>
      <c r="GO372" s="105"/>
      <c r="GP372" s="105"/>
      <c r="GQ372" s="105"/>
      <c r="GR372" s="105"/>
      <c r="GS372" s="105"/>
      <c r="GT372" s="105"/>
      <c r="GU372" s="105"/>
      <c r="GV372" s="105"/>
      <c r="GW372" s="105"/>
      <c r="GX372" s="105"/>
      <c r="GY372" s="105"/>
      <c r="GZ372" s="105"/>
      <c r="HA372" s="105"/>
      <c r="HB372" s="105"/>
      <c r="HC372" s="105"/>
      <c r="HD372" s="105"/>
      <c r="HE372" s="105"/>
      <c r="HF372" s="105"/>
      <c r="HG372" s="105"/>
      <c r="HH372" s="105"/>
      <c r="HI372" s="105"/>
      <c r="HJ372" s="105"/>
      <c r="HK372" s="105"/>
      <c r="HL372" s="105"/>
      <c r="HM372" s="105"/>
      <c r="HN372" s="105"/>
      <c r="HO372" s="105"/>
      <c r="HP372" s="105"/>
      <c r="HQ372" s="105"/>
      <c r="HR372" s="105"/>
      <c r="HS372" s="105"/>
      <c r="HT372" s="105"/>
      <c r="HU372" s="105"/>
      <c r="HV372" s="105"/>
      <c r="HW372" s="105"/>
      <c r="HX372" s="105"/>
      <c r="HY372" s="105"/>
      <c r="HZ372" s="105"/>
      <c r="IA372" s="105"/>
      <c r="IB372" s="105"/>
      <c r="IC372" s="105"/>
      <c r="ID372" s="105"/>
      <c r="IE372" s="105"/>
      <c r="IF372" s="105"/>
      <c r="IG372" s="105"/>
      <c r="IH372" s="105"/>
      <c r="II372" s="105"/>
      <c r="IJ372" s="105"/>
      <c r="IK372" s="105"/>
      <c r="IL372" s="105"/>
      <c r="IM372" s="105"/>
      <c r="IN372" s="105"/>
      <c r="IO372" s="105"/>
      <c r="IP372" s="105"/>
      <c r="IQ372" s="105"/>
      <c r="IR372" s="105"/>
      <c r="IS372" s="105"/>
      <c r="IT372" s="105"/>
      <c r="IU372" s="105"/>
      <c r="IV372" s="105"/>
    </row>
    <row r="373" spans="1:256" ht="15.5" x14ac:dyDescent="0.25">
      <c r="A373" s="306"/>
      <c r="B373" s="307"/>
      <c r="C373" s="308"/>
      <c r="D373" s="309"/>
      <c r="E373" s="303"/>
      <c r="F373" s="110"/>
      <c r="G373" s="303"/>
      <c r="H373" s="310"/>
      <c r="I373" s="303"/>
      <c r="J373" s="311"/>
      <c r="K373" s="306"/>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5"/>
      <c r="AN373" s="105"/>
      <c r="AO373" s="105"/>
      <c r="AP373" s="105"/>
      <c r="AQ373" s="105"/>
      <c r="AR373" s="105"/>
      <c r="AS373" s="105"/>
      <c r="AT373" s="105"/>
      <c r="AU373" s="105"/>
      <c r="AV373" s="105"/>
      <c r="AW373" s="105"/>
      <c r="AX373" s="105"/>
      <c r="AY373" s="105"/>
      <c r="AZ373" s="105"/>
      <c r="BA373" s="105"/>
      <c r="BB373" s="105"/>
      <c r="BC373" s="105"/>
      <c r="BD373" s="105"/>
      <c r="BE373" s="105"/>
      <c r="BF373" s="105"/>
      <c r="BG373" s="105"/>
      <c r="BH373" s="105"/>
      <c r="BI373" s="105"/>
      <c r="BJ373" s="105"/>
      <c r="BK373" s="105"/>
      <c r="BL373" s="105"/>
      <c r="BM373" s="105"/>
      <c r="BN373" s="105"/>
      <c r="BO373" s="105"/>
      <c r="BP373" s="105"/>
      <c r="BQ373" s="105"/>
      <c r="BR373" s="105"/>
      <c r="BS373" s="105"/>
      <c r="BT373" s="105"/>
      <c r="BU373" s="105"/>
      <c r="BV373" s="105"/>
      <c r="BW373" s="105"/>
      <c r="BX373" s="105"/>
      <c r="BY373" s="105"/>
      <c r="BZ373" s="105"/>
      <c r="CA373" s="105"/>
      <c r="CB373" s="105"/>
      <c r="CC373" s="105"/>
      <c r="CD373" s="105"/>
      <c r="CE373" s="105"/>
      <c r="CF373" s="105"/>
      <c r="CG373" s="105"/>
      <c r="CH373" s="105"/>
      <c r="CI373" s="105"/>
      <c r="CJ373" s="105"/>
      <c r="CK373" s="105"/>
      <c r="CL373" s="105"/>
      <c r="CM373" s="105"/>
      <c r="CN373" s="105"/>
      <c r="CO373" s="105"/>
      <c r="CP373" s="105"/>
      <c r="CQ373" s="105"/>
      <c r="CR373" s="105"/>
      <c r="CS373" s="105"/>
      <c r="CT373" s="105"/>
      <c r="CU373" s="105"/>
      <c r="CV373" s="105"/>
      <c r="CW373" s="105"/>
      <c r="CX373" s="105"/>
      <c r="CY373" s="105"/>
      <c r="CZ373" s="105"/>
      <c r="DA373" s="105"/>
      <c r="DB373" s="105"/>
      <c r="DC373" s="105"/>
      <c r="DD373" s="105"/>
      <c r="DE373" s="105"/>
      <c r="DF373" s="105"/>
      <c r="DG373" s="105"/>
      <c r="DH373" s="105"/>
      <c r="DI373" s="105"/>
      <c r="DJ373" s="105"/>
      <c r="DK373" s="105"/>
      <c r="DL373" s="105"/>
      <c r="DM373" s="105"/>
      <c r="DN373" s="105"/>
      <c r="DO373" s="105"/>
      <c r="DP373" s="105"/>
      <c r="DQ373" s="105"/>
      <c r="DR373" s="105"/>
      <c r="DS373" s="105"/>
      <c r="DT373" s="105"/>
      <c r="DU373" s="105"/>
      <c r="DV373" s="105"/>
      <c r="DW373" s="105"/>
      <c r="DX373" s="105"/>
      <c r="DY373" s="105"/>
      <c r="DZ373" s="105"/>
      <c r="EA373" s="105"/>
      <c r="EB373" s="105"/>
      <c r="EC373" s="105"/>
      <c r="ED373" s="105"/>
      <c r="EE373" s="105"/>
      <c r="EF373" s="105"/>
      <c r="EG373" s="105"/>
      <c r="EH373" s="105"/>
      <c r="EI373" s="105"/>
      <c r="EJ373" s="105"/>
      <c r="EK373" s="105"/>
      <c r="EL373" s="105"/>
      <c r="EM373" s="105"/>
      <c r="EN373" s="105"/>
      <c r="EO373" s="105"/>
      <c r="EP373" s="105"/>
      <c r="EQ373" s="105"/>
      <c r="ER373" s="105"/>
      <c r="ES373" s="105"/>
      <c r="ET373" s="105"/>
      <c r="EU373" s="105"/>
      <c r="EV373" s="105"/>
      <c r="EW373" s="105"/>
      <c r="EX373" s="105"/>
      <c r="EY373" s="105"/>
      <c r="EZ373" s="105"/>
      <c r="FA373" s="105"/>
      <c r="FB373" s="105"/>
      <c r="FC373" s="105"/>
      <c r="FD373" s="105"/>
      <c r="FE373" s="105"/>
      <c r="FF373" s="105"/>
      <c r="FG373" s="105"/>
      <c r="FH373" s="105"/>
      <c r="FI373" s="105"/>
      <c r="FJ373" s="105"/>
      <c r="FK373" s="105"/>
      <c r="FL373" s="105"/>
      <c r="FM373" s="105"/>
      <c r="FN373" s="105"/>
      <c r="FO373" s="105"/>
      <c r="FP373" s="105"/>
      <c r="FQ373" s="105"/>
      <c r="FR373" s="105"/>
      <c r="FS373" s="105"/>
      <c r="FT373" s="105"/>
      <c r="FU373" s="105"/>
      <c r="FV373" s="105"/>
      <c r="FW373" s="105"/>
      <c r="FX373" s="105"/>
      <c r="FY373" s="105"/>
      <c r="FZ373" s="105"/>
      <c r="GA373" s="105"/>
      <c r="GB373" s="105"/>
      <c r="GC373" s="105"/>
      <c r="GD373" s="105"/>
      <c r="GE373" s="105"/>
      <c r="GF373" s="105"/>
      <c r="GG373" s="105"/>
      <c r="GH373" s="105"/>
      <c r="GI373" s="105"/>
      <c r="GJ373" s="105"/>
      <c r="GK373" s="105"/>
      <c r="GL373" s="105"/>
      <c r="GM373" s="105"/>
      <c r="GN373" s="105"/>
      <c r="GO373" s="105"/>
      <c r="GP373" s="105"/>
      <c r="GQ373" s="105"/>
      <c r="GR373" s="105"/>
      <c r="GS373" s="105"/>
      <c r="GT373" s="105"/>
      <c r="GU373" s="105"/>
      <c r="GV373" s="105"/>
      <c r="GW373" s="105"/>
      <c r="GX373" s="105"/>
      <c r="GY373" s="105"/>
      <c r="GZ373" s="105"/>
      <c r="HA373" s="105"/>
      <c r="HB373" s="105"/>
      <c r="HC373" s="105"/>
      <c r="HD373" s="105"/>
      <c r="HE373" s="105"/>
      <c r="HF373" s="105"/>
      <c r="HG373" s="105"/>
      <c r="HH373" s="105"/>
      <c r="HI373" s="105"/>
      <c r="HJ373" s="105"/>
      <c r="HK373" s="105"/>
      <c r="HL373" s="105"/>
      <c r="HM373" s="105"/>
      <c r="HN373" s="105"/>
      <c r="HO373" s="105"/>
      <c r="HP373" s="105"/>
      <c r="HQ373" s="105"/>
      <c r="HR373" s="105"/>
      <c r="HS373" s="105"/>
      <c r="HT373" s="105"/>
      <c r="HU373" s="105"/>
      <c r="HV373" s="105"/>
      <c r="HW373" s="105"/>
      <c r="HX373" s="105"/>
      <c r="HY373" s="105"/>
      <c r="HZ373" s="105"/>
      <c r="IA373" s="105"/>
      <c r="IB373" s="105"/>
      <c r="IC373" s="105"/>
      <c r="ID373" s="105"/>
      <c r="IE373" s="105"/>
      <c r="IF373" s="105"/>
      <c r="IG373" s="105"/>
      <c r="IH373" s="105"/>
      <c r="II373" s="105"/>
      <c r="IJ373" s="105"/>
      <c r="IK373" s="105"/>
      <c r="IL373" s="105"/>
      <c r="IM373" s="105"/>
      <c r="IN373" s="105"/>
      <c r="IO373" s="105"/>
      <c r="IP373" s="105"/>
      <c r="IQ373" s="105"/>
      <c r="IR373" s="105"/>
      <c r="IS373" s="105"/>
      <c r="IT373" s="105"/>
      <c r="IU373" s="105"/>
      <c r="IV373" s="105"/>
    </row>
    <row r="374" spans="1:256" ht="15.5" x14ac:dyDescent="0.25">
      <c r="A374" s="306"/>
      <c r="B374" s="307"/>
      <c r="C374" s="308"/>
      <c r="D374" s="309"/>
      <c r="E374" s="303"/>
      <c r="F374" s="110"/>
      <c r="G374" s="303"/>
      <c r="H374" s="310"/>
      <c r="I374" s="303"/>
      <c r="J374" s="311"/>
      <c r="K374" s="306"/>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5"/>
      <c r="AL374" s="105"/>
      <c r="AM374" s="105"/>
      <c r="AN374" s="105"/>
      <c r="AO374" s="105"/>
      <c r="AP374" s="105"/>
      <c r="AQ374" s="105"/>
      <c r="AR374" s="105"/>
      <c r="AS374" s="105"/>
      <c r="AT374" s="105"/>
      <c r="AU374" s="105"/>
      <c r="AV374" s="105"/>
      <c r="AW374" s="105"/>
      <c r="AX374" s="105"/>
      <c r="AY374" s="105"/>
      <c r="AZ374" s="105"/>
      <c r="BA374" s="105"/>
      <c r="BB374" s="105"/>
      <c r="BC374" s="105"/>
      <c r="BD374" s="105"/>
      <c r="BE374" s="105"/>
      <c r="BF374" s="105"/>
      <c r="BG374" s="105"/>
      <c r="BH374" s="105"/>
      <c r="BI374" s="105"/>
      <c r="BJ374" s="105"/>
      <c r="BK374" s="105"/>
      <c r="BL374" s="105"/>
      <c r="BM374" s="105"/>
      <c r="BN374" s="105"/>
      <c r="BO374" s="105"/>
      <c r="BP374" s="105"/>
      <c r="BQ374" s="105"/>
      <c r="BR374" s="105"/>
      <c r="BS374" s="105"/>
      <c r="BT374" s="105"/>
      <c r="BU374" s="105"/>
      <c r="BV374" s="105"/>
      <c r="BW374" s="105"/>
      <c r="BX374" s="105"/>
      <c r="BY374" s="105"/>
      <c r="BZ374" s="105"/>
      <c r="CA374" s="105"/>
      <c r="CB374" s="105"/>
      <c r="CC374" s="105"/>
      <c r="CD374" s="105"/>
      <c r="CE374" s="105"/>
      <c r="CF374" s="105"/>
      <c r="CG374" s="105"/>
      <c r="CH374" s="105"/>
      <c r="CI374" s="105"/>
      <c r="CJ374" s="105"/>
      <c r="CK374" s="105"/>
      <c r="CL374" s="105"/>
      <c r="CM374" s="105"/>
      <c r="CN374" s="105"/>
      <c r="CO374" s="105"/>
      <c r="CP374" s="105"/>
      <c r="CQ374" s="105"/>
      <c r="CR374" s="105"/>
      <c r="CS374" s="105"/>
      <c r="CT374" s="105"/>
      <c r="CU374" s="105"/>
      <c r="CV374" s="105"/>
      <c r="CW374" s="105"/>
      <c r="CX374" s="105"/>
      <c r="CY374" s="105"/>
      <c r="CZ374" s="105"/>
      <c r="DA374" s="105"/>
      <c r="DB374" s="105"/>
      <c r="DC374" s="105"/>
      <c r="DD374" s="105"/>
      <c r="DE374" s="105"/>
      <c r="DF374" s="105"/>
      <c r="DG374" s="105"/>
      <c r="DH374" s="105"/>
      <c r="DI374" s="105"/>
      <c r="DJ374" s="105"/>
      <c r="DK374" s="105"/>
      <c r="DL374" s="105"/>
      <c r="DM374" s="105"/>
      <c r="DN374" s="105"/>
      <c r="DO374" s="105"/>
      <c r="DP374" s="105"/>
      <c r="DQ374" s="105"/>
      <c r="DR374" s="105"/>
      <c r="DS374" s="105"/>
      <c r="DT374" s="105"/>
      <c r="DU374" s="105"/>
      <c r="DV374" s="105"/>
      <c r="DW374" s="105"/>
      <c r="DX374" s="105"/>
      <c r="DY374" s="105"/>
      <c r="DZ374" s="105"/>
      <c r="EA374" s="105"/>
      <c r="EB374" s="105"/>
      <c r="EC374" s="105"/>
      <c r="ED374" s="105"/>
      <c r="EE374" s="105"/>
      <c r="EF374" s="105"/>
      <c r="EG374" s="105"/>
      <c r="EH374" s="105"/>
      <c r="EI374" s="105"/>
      <c r="EJ374" s="105"/>
      <c r="EK374" s="105"/>
      <c r="EL374" s="105"/>
      <c r="EM374" s="105"/>
      <c r="EN374" s="105"/>
      <c r="EO374" s="105"/>
      <c r="EP374" s="105"/>
      <c r="EQ374" s="105"/>
      <c r="ER374" s="105"/>
      <c r="ES374" s="105"/>
      <c r="ET374" s="105"/>
      <c r="EU374" s="105"/>
      <c r="EV374" s="105"/>
      <c r="EW374" s="105"/>
      <c r="EX374" s="105"/>
      <c r="EY374" s="105"/>
      <c r="EZ374" s="105"/>
      <c r="FA374" s="105"/>
      <c r="FB374" s="105"/>
      <c r="FC374" s="105"/>
      <c r="FD374" s="105"/>
      <c r="FE374" s="105"/>
      <c r="FF374" s="105"/>
      <c r="FG374" s="105"/>
      <c r="FH374" s="105"/>
      <c r="FI374" s="105"/>
      <c r="FJ374" s="105"/>
      <c r="FK374" s="105"/>
      <c r="FL374" s="105"/>
      <c r="FM374" s="105"/>
      <c r="FN374" s="105"/>
      <c r="FO374" s="105"/>
      <c r="FP374" s="105"/>
      <c r="FQ374" s="105"/>
      <c r="FR374" s="105"/>
      <c r="FS374" s="105"/>
      <c r="FT374" s="105"/>
      <c r="FU374" s="105"/>
      <c r="FV374" s="105"/>
      <c r="FW374" s="105"/>
      <c r="FX374" s="105"/>
      <c r="FY374" s="105"/>
      <c r="FZ374" s="105"/>
      <c r="GA374" s="105"/>
      <c r="GB374" s="105"/>
      <c r="GC374" s="105"/>
      <c r="GD374" s="105"/>
      <c r="GE374" s="105"/>
      <c r="GF374" s="105"/>
      <c r="GG374" s="105"/>
      <c r="GH374" s="105"/>
      <c r="GI374" s="105"/>
      <c r="GJ374" s="105"/>
      <c r="GK374" s="105"/>
      <c r="GL374" s="105"/>
      <c r="GM374" s="105"/>
      <c r="GN374" s="105"/>
      <c r="GO374" s="105"/>
      <c r="GP374" s="105"/>
      <c r="GQ374" s="105"/>
      <c r="GR374" s="105"/>
      <c r="GS374" s="105"/>
      <c r="GT374" s="105"/>
      <c r="GU374" s="105"/>
      <c r="GV374" s="105"/>
      <c r="GW374" s="105"/>
      <c r="GX374" s="105"/>
      <c r="GY374" s="105"/>
      <c r="GZ374" s="105"/>
      <c r="HA374" s="105"/>
      <c r="HB374" s="105"/>
      <c r="HC374" s="105"/>
      <c r="HD374" s="105"/>
      <c r="HE374" s="105"/>
      <c r="HF374" s="105"/>
      <c r="HG374" s="105"/>
      <c r="HH374" s="105"/>
      <c r="HI374" s="105"/>
      <c r="HJ374" s="105"/>
      <c r="HK374" s="105"/>
      <c r="HL374" s="105"/>
      <c r="HM374" s="105"/>
      <c r="HN374" s="105"/>
      <c r="HO374" s="105"/>
      <c r="HP374" s="105"/>
      <c r="HQ374" s="105"/>
      <c r="HR374" s="105"/>
      <c r="HS374" s="105"/>
      <c r="HT374" s="105"/>
      <c r="HU374" s="105"/>
      <c r="HV374" s="105"/>
      <c r="HW374" s="105"/>
      <c r="HX374" s="105"/>
      <c r="HY374" s="105"/>
      <c r="HZ374" s="105"/>
      <c r="IA374" s="105"/>
      <c r="IB374" s="105"/>
      <c r="IC374" s="105"/>
      <c r="ID374" s="105"/>
      <c r="IE374" s="105"/>
      <c r="IF374" s="105"/>
      <c r="IG374" s="105"/>
      <c r="IH374" s="105"/>
      <c r="II374" s="105"/>
      <c r="IJ374" s="105"/>
      <c r="IK374" s="105"/>
      <c r="IL374" s="105"/>
      <c r="IM374" s="105"/>
      <c r="IN374" s="105"/>
      <c r="IO374" s="105"/>
      <c r="IP374" s="105"/>
      <c r="IQ374" s="105"/>
      <c r="IR374" s="105"/>
      <c r="IS374" s="105"/>
      <c r="IT374" s="105"/>
      <c r="IU374" s="105"/>
      <c r="IV374" s="105"/>
    </row>
    <row r="375" spans="1:256" ht="15.5" x14ac:dyDescent="0.25">
      <c r="A375" s="306"/>
      <c r="B375" s="307"/>
      <c r="C375" s="308"/>
      <c r="D375" s="309"/>
      <c r="E375" s="303"/>
      <c r="F375" s="110"/>
      <c r="G375" s="303"/>
      <c r="H375" s="310"/>
      <c r="I375" s="303"/>
      <c r="J375" s="311"/>
      <c r="K375" s="306"/>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5"/>
      <c r="AL375" s="105"/>
      <c r="AM375" s="105"/>
      <c r="AN375" s="105"/>
      <c r="AO375" s="105"/>
      <c r="AP375" s="105"/>
      <c r="AQ375" s="105"/>
      <c r="AR375" s="105"/>
      <c r="AS375" s="105"/>
      <c r="AT375" s="105"/>
      <c r="AU375" s="105"/>
      <c r="AV375" s="105"/>
      <c r="AW375" s="105"/>
      <c r="AX375" s="105"/>
      <c r="AY375" s="105"/>
      <c r="AZ375" s="105"/>
      <c r="BA375" s="105"/>
      <c r="BB375" s="105"/>
      <c r="BC375" s="105"/>
      <c r="BD375" s="105"/>
      <c r="BE375" s="105"/>
      <c r="BF375" s="105"/>
      <c r="BG375" s="105"/>
      <c r="BH375" s="105"/>
      <c r="BI375" s="105"/>
      <c r="BJ375" s="105"/>
      <c r="BK375" s="105"/>
      <c r="BL375" s="105"/>
      <c r="BM375" s="105"/>
      <c r="BN375" s="105"/>
      <c r="BO375" s="105"/>
      <c r="BP375" s="105"/>
      <c r="BQ375" s="105"/>
      <c r="BR375" s="105"/>
      <c r="BS375" s="105"/>
      <c r="BT375" s="105"/>
      <c r="BU375" s="105"/>
      <c r="BV375" s="105"/>
      <c r="BW375" s="105"/>
      <c r="BX375" s="105"/>
      <c r="BY375" s="105"/>
      <c r="BZ375" s="105"/>
      <c r="CA375" s="105"/>
      <c r="CB375" s="105"/>
      <c r="CC375" s="105"/>
      <c r="CD375" s="105"/>
      <c r="CE375" s="105"/>
      <c r="CF375" s="105"/>
      <c r="CG375" s="105"/>
      <c r="CH375" s="105"/>
      <c r="CI375" s="105"/>
      <c r="CJ375" s="105"/>
      <c r="CK375" s="105"/>
      <c r="CL375" s="105"/>
      <c r="CM375" s="105"/>
      <c r="CN375" s="105"/>
      <c r="CO375" s="105"/>
      <c r="CP375" s="105"/>
      <c r="CQ375" s="105"/>
      <c r="CR375" s="105"/>
      <c r="CS375" s="105"/>
      <c r="CT375" s="105"/>
      <c r="CU375" s="105"/>
      <c r="CV375" s="105"/>
      <c r="CW375" s="105"/>
      <c r="CX375" s="105"/>
      <c r="CY375" s="105"/>
      <c r="CZ375" s="105"/>
      <c r="DA375" s="105"/>
      <c r="DB375" s="105"/>
      <c r="DC375" s="105"/>
      <c r="DD375" s="105"/>
      <c r="DE375" s="105"/>
      <c r="DF375" s="105"/>
      <c r="DG375" s="105"/>
      <c r="DH375" s="105"/>
      <c r="DI375" s="105"/>
      <c r="DJ375" s="105"/>
      <c r="DK375" s="105"/>
      <c r="DL375" s="105"/>
      <c r="DM375" s="105"/>
      <c r="DN375" s="105"/>
      <c r="DO375" s="105"/>
      <c r="DP375" s="105"/>
      <c r="DQ375" s="105"/>
      <c r="DR375" s="105"/>
      <c r="DS375" s="105"/>
      <c r="DT375" s="105"/>
      <c r="DU375" s="105"/>
      <c r="DV375" s="105"/>
      <c r="DW375" s="105"/>
      <c r="DX375" s="105"/>
      <c r="DY375" s="105"/>
      <c r="DZ375" s="105"/>
      <c r="EA375" s="105"/>
      <c r="EB375" s="105"/>
      <c r="EC375" s="105"/>
      <c r="ED375" s="105"/>
      <c r="EE375" s="105"/>
      <c r="EF375" s="105"/>
      <c r="EG375" s="105"/>
      <c r="EH375" s="105"/>
      <c r="EI375" s="105"/>
      <c r="EJ375" s="105"/>
      <c r="EK375" s="105"/>
      <c r="EL375" s="105"/>
      <c r="EM375" s="105"/>
      <c r="EN375" s="105"/>
      <c r="EO375" s="105"/>
      <c r="EP375" s="105"/>
      <c r="EQ375" s="105"/>
      <c r="ER375" s="105"/>
      <c r="ES375" s="105"/>
      <c r="ET375" s="105"/>
      <c r="EU375" s="105"/>
      <c r="EV375" s="105"/>
      <c r="EW375" s="105"/>
      <c r="EX375" s="105"/>
      <c r="EY375" s="105"/>
      <c r="EZ375" s="105"/>
      <c r="FA375" s="105"/>
      <c r="FB375" s="105"/>
      <c r="FC375" s="105"/>
      <c r="FD375" s="105"/>
      <c r="FE375" s="105"/>
      <c r="FF375" s="105"/>
      <c r="FG375" s="105"/>
      <c r="FH375" s="105"/>
      <c r="FI375" s="105"/>
      <c r="FJ375" s="105"/>
      <c r="FK375" s="105"/>
      <c r="FL375" s="105"/>
      <c r="FM375" s="105"/>
      <c r="FN375" s="105"/>
      <c r="FO375" s="105"/>
      <c r="FP375" s="105"/>
      <c r="FQ375" s="105"/>
      <c r="FR375" s="105"/>
      <c r="FS375" s="105"/>
      <c r="FT375" s="105"/>
      <c r="FU375" s="105"/>
      <c r="FV375" s="105"/>
      <c r="FW375" s="105"/>
      <c r="FX375" s="105"/>
      <c r="FY375" s="105"/>
      <c r="FZ375" s="105"/>
      <c r="GA375" s="105"/>
      <c r="GB375" s="105"/>
      <c r="GC375" s="105"/>
      <c r="GD375" s="105"/>
      <c r="GE375" s="105"/>
      <c r="GF375" s="105"/>
      <c r="GG375" s="105"/>
      <c r="GH375" s="105"/>
      <c r="GI375" s="105"/>
      <c r="GJ375" s="105"/>
      <c r="GK375" s="105"/>
      <c r="GL375" s="105"/>
      <c r="GM375" s="105"/>
      <c r="GN375" s="105"/>
      <c r="GO375" s="105"/>
      <c r="GP375" s="105"/>
      <c r="GQ375" s="105"/>
      <c r="GR375" s="105"/>
      <c r="GS375" s="105"/>
      <c r="GT375" s="105"/>
      <c r="GU375" s="105"/>
      <c r="GV375" s="105"/>
      <c r="GW375" s="105"/>
      <c r="GX375" s="105"/>
      <c r="GY375" s="105"/>
      <c r="GZ375" s="105"/>
      <c r="HA375" s="105"/>
      <c r="HB375" s="105"/>
      <c r="HC375" s="105"/>
      <c r="HD375" s="105"/>
      <c r="HE375" s="105"/>
      <c r="HF375" s="105"/>
      <c r="HG375" s="105"/>
      <c r="HH375" s="105"/>
      <c r="HI375" s="105"/>
      <c r="HJ375" s="105"/>
      <c r="HK375" s="105"/>
      <c r="HL375" s="105"/>
      <c r="HM375" s="105"/>
      <c r="HN375" s="105"/>
      <c r="HO375" s="105"/>
      <c r="HP375" s="105"/>
      <c r="HQ375" s="105"/>
      <c r="HR375" s="105"/>
      <c r="HS375" s="105"/>
      <c r="HT375" s="105"/>
      <c r="HU375" s="105"/>
      <c r="HV375" s="105"/>
      <c r="HW375" s="105"/>
      <c r="HX375" s="105"/>
      <c r="HY375" s="105"/>
      <c r="HZ375" s="105"/>
      <c r="IA375" s="105"/>
      <c r="IB375" s="105"/>
      <c r="IC375" s="105"/>
      <c r="ID375" s="105"/>
      <c r="IE375" s="105"/>
      <c r="IF375" s="105"/>
      <c r="IG375" s="105"/>
      <c r="IH375" s="105"/>
      <c r="II375" s="105"/>
      <c r="IJ375" s="105"/>
      <c r="IK375" s="105"/>
      <c r="IL375" s="105"/>
      <c r="IM375" s="105"/>
      <c r="IN375" s="105"/>
      <c r="IO375" s="105"/>
      <c r="IP375" s="105"/>
      <c r="IQ375" s="105"/>
      <c r="IR375" s="105"/>
      <c r="IS375" s="105"/>
      <c r="IT375" s="105"/>
      <c r="IU375" s="105"/>
      <c r="IV375" s="105"/>
    </row>
    <row r="376" spans="1:256" ht="15.5" x14ac:dyDescent="0.25">
      <c r="A376" s="306"/>
      <c r="B376" s="307"/>
      <c r="C376" s="308"/>
      <c r="D376" s="309"/>
      <c r="E376" s="303"/>
      <c r="F376" s="110"/>
      <c r="G376" s="303"/>
      <c r="H376" s="310"/>
      <c r="I376" s="303"/>
      <c r="J376" s="311"/>
      <c r="K376" s="306"/>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5"/>
      <c r="AN376" s="105"/>
      <c r="AO376" s="105"/>
      <c r="AP376" s="105"/>
      <c r="AQ376" s="105"/>
      <c r="AR376" s="105"/>
      <c r="AS376" s="105"/>
      <c r="AT376" s="105"/>
      <c r="AU376" s="105"/>
      <c r="AV376" s="105"/>
      <c r="AW376" s="105"/>
      <c r="AX376" s="105"/>
      <c r="AY376" s="105"/>
      <c r="AZ376" s="105"/>
      <c r="BA376" s="105"/>
      <c r="BB376" s="105"/>
      <c r="BC376" s="105"/>
      <c r="BD376" s="105"/>
      <c r="BE376" s="105"/>
      <c r="BF376" s="105"/>
      <c r="BG376" s="105"/>
      <c r="BH376" s="105"/>
      <c r="BI376" s="105"/>
      <c r="BJ376" s="105"/>
      <c r="BK376" s="105"/>
      <c r="BL376" s="105"/>
      <c r="BM376" s="105"/>
      <c r="BN376" s="105"/>
      <c r="BO376" s="105"/>
      <c r="BP376" s="105"/>
      <c r="BQ376" s="105"/>
      <c r="BR376" s="105"/>
      <c r="BS376" s="105"/>
      <c r="BT376" s="105"/>
      <c r="BU376" s="105"/>
      <c r="BV376" s="105"/>
      <c r="BW376" s="105"/>
      <c r="BX376" s="105"/>
      <c r="BY376" s="105"/>
      <c r="BZ376" s="105"/>
      <c r="CA376" s="105"/>
      <c r="CB376" s="105"/>
      <c r="CC376" s="105"/>
      <c r="CD376" s="105"/>
      <c r="CE376" s="105"/>
      <c r="CF376" s="105"/>
      <c r="CG376" s="105"/>
      <c r="CH376" s="105"/>
      <c r="CI376" s="105"/>
      <c r="CJ376" s="105"/>
      <c r="CK376" s="105"/>
      <c r="CL376" s="105"/>
      <c r="CM376" s="105"/>
      <c r="CN376" s="105"/>
      <c r="CO376" s="105"/>
      <c r="CP376" s="105"/>
      <c r="CQ376" s="105"/>
      <c r="CR376" s="105"/>
      <c r="CS376" s="105"/>
      <c r="CT376" s="105"/>
      <c r="CU376" s="105"/>
      <c r="CV376" s="105"/>
      <c r="CW376" s="105"/>
      <c r="CX376" s="105"/>
      <c r="CY376" s="105"/>
      <c r="CZ376" s="105"/>
      <c r="DA376" s="105"/>
      <c r="DB376" s="105"/>
      <c r="DC376" s="105"/>
      <c r="DD376" s="105"/>
      <c r="DE376" s="105"/>
      <c r="DF376" s="105"/>
      <c r="DG376" s="105"/>
      <c r="DH376" s="105"/>
      <c r="DI376" s="105"/>
      <c r="DJ376" s="105"/>
      <c r="DK376" s="105"/>
      <c r="DL376" s="105"/>
      <c r="DM376" s="105"/>
      <c r="DN376" s="105"/>
      <c r="DO376" s="105"/>
      <c r="DP376" s="105"/>
      <c r="DQ376" s="105"/>
      <c r="DR376" s="105"/>
      <c r="DS376" s="105"/>
      <c r="DT376" s="105"/>
      <c r="DU376" s="105"/>
      <c r="DV376" s="105"/>
      <c r="DW376" s="105"/>
      <c r="DX376" s="105"/>
      <c r="DY376" s="105"/>
      <c r="DZ376" s="105"/>
      <c r="EA376" s="105"/>
      <c r="EB376" s="105"/>
      <c r="EC376" s="105"/>
      <c r="ED376" s="105"/>
      <c r="EE376" s="105"/>
      <c r="EF376" s="105"/>
      <c r="EG376" s="105"/>
      <c r="EH376" s="105"/>
      <c r="EI376" s="105"/>
      <c r="EJ376" s="105"/>
      <c r="EK376" s="105"/>
      <c r="EL376" s="105"/>
      <c r="EM376" s="105"/>
      <c r="EN376" s="105"/>
      <c r="EO376" s="105"/>
      <c r="EP376" s="105"/>
      <c r="EQ376" s="105"/>
      <c r="ER376" s="105"/>
      <c r="ES376" s="105"/>
      <c r="ET376" s="105"/>
      <c r="EU376" s="105"/>
      <c r="EV376" s="105"/>
      <c r="EW376" s="105"/>
      <c r="EX376" s="105"/>
      <c r="EY376" s="105"/>
      <c r="EZ376" s="105"/>
      <c r="FA376" s="105"/>
      <c r="FB376" s="105"/>
      <c r="FC376" s="105"/>
      <c r="FD376" s="105"/>
      <c r="FE376" s="105"/>
      <c r="FF376" s="105"/>
      <c r="FG376" s="105"/>
      <c r="FH376" s="105"/>
      <c r="FI376" s="105"/>
      <c r="FJ376" s="105"/>
      <c r="FK376" s="105"/>
      <c r="FL376" s="105"/>
      <c r="FM376" s="105"/>
      <c r="FN376" s="105"/>
      <c r="FO376" s="105"/>
      <c r="FP376" s="105"/>
      <c r="FQ376" s="105"/>
      <c r="FR376" s="105"/>
      <c r="FS376" s="105"/>
      <c r="FT376" s="105"/>
      <c r="FU376" s="105"/>
      <c r="FV376" s="105"/>
      <c r="FW376" s="105"/>
      <c r="FX376" s="105"/>
      <c r="FY376" s="105"/>
      <c r="FZ376" s="105"/>
      <c r="GA376" s="105"/>
      <c r="GB376" s="105"/>
      <c r="GC376" s="105"/>
      <c r="GD376" s="105"/>
      <c r="GE376" s="105"/>
      <c r="GF376" s="105"/>
      <c r="GG376" s="105"/>
      <c r="GH376" s="105"/>
      <c r="GI376" s="105"/>
      <c r="GJ376" s="105"/>
      <c r="GK376" s="105"/>
      <c r="GL376" s="105"/>
      <c r="GM376" s="105"/>
      <c r="GN376" s="105"/>
      <c r="GO376" s="105"/>
      <c r="GP376" s="105"/>
      <c r="GQ376" s="105"/>
      <c r="GR376" s="105"/>
      <c r="GS376" s="105"/>
      <c r="GT376" s="105"/>
      <c r="GU376" s="105"/>
      <c r="GV376" s="105"/>
      <c r="GW376" s="105"/>
      <c r="GX376" s="105"/>
      <c r="GY376" s="105"/>
      <c r="GZ376" s="105"/>
      <c r="HA376" s="105"/>
      <c r="HB376" s="105"/>
      <c r="HC376" s="105"/>
      <c r="HD376" s="105"/>
      <c r="HE376" s="105"/>
      <c r="HF376" s="105"/>
      <c r="HG376" s="105"/>
      <c r="HH376" s="105"/>
      <c r="HI376" s="105"/>
      <c r="HJ376" s="105"/>
      <c r="HK376" s="105"/>
      <c r="HL376" s="105"/>
      <c r="HM376" s="105"/>
      <c r="HN376" s="105"/>
      <c r="HO376" s="105"/>
      <c r="HP376" s="105"/>
      <c r="HQ376" s="105"/>
      <c r="HR376" s="105"/>
      <c r="HS376" s="105"/>
      <c r="HT376" s="105"/>
      <c r="HU376" s="105"/>
      <c r="HV376" s="105"/>
      <c r="HW376" s="105"/>
      <c r="HX376" s="105"/>
      <c r="HY376" s="105"/>
      <c r="HZ376" s="105"/>
      <c r="IA376" s="105"/>
      <c r="IB376" s="105"/>
      <c r="IC376" s="105"/>
      <c r="ID376" s="105"/>
      <c r="IE376" s="105"/>
      <c r="IF376" s="105"/>
      <c r="IG376" s="105"/>
      <c r="IH376" s="105"/>
      <c r="II376" s="105"/>
      <c r="IJ376" s="105"/>
      <c r="IK376" s="105"/>
      <c r="IL376" s="105"/>
      <c r="IM376" s="105"/>
      <c r="IN376" s="105"/>
      <c r="IO376" s="105"/>
      <c r="IP376" s="105"/>
      <c r="IQ376" s="105"/>
      <c r="IR376" s="105"/>
      <c r="IS376" s="105"/>
      <c r="IT376" s="105"/>
      <c r="IU376" s="105"/>
      <c r="IV376" s="105"/>
    </row>
    <row r="377" spans="1:256" ht="15.5" x14ac:dyDescent="0.25">
      <c r="A377" s="306"/>
      <c r="B377" s="307"/>
      <c r="C377" s="308"/>
      <c r="D377" s="309"/>
      <c r="E377" s="303"/>
      <c r="F377" s="110"/>
      <c r="G377" s="303"/>
      <c r="H377" s="310"/>
      <c r="I377" s="303"/>
      <c r="J377" s="311"/>
      <c r="K377" s="306"/>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5"/>
      <c r="AL377" s="105"/>
      <c r="AM377" s="105"/>
      <c r="AN377" s="105"/>
      <c r="AO377" s="105"/>
      <c r="AP377" s="105"/>
      <c r="AQ377" s="105"/>
      <c r="AR377" s="105"/>
      <c r="AS377" s="105"/>
      <c r="AT377" s="105"/>
      <c r="AU377" s="105"/>
      <c r="AV377" s="105"/>
      <c r="AW377" s="105"/>
      <c r="AX377" s="105"/>
      <c r="AY377" s="105"/>
      <c r="AZ377" s="105"/>
      <c r="BA377" s="105"/>
      <c r="BB377" s="105"/>
      <c r="BC377" s="105"/>
      <c r="BD377" s="105"/>
      <c r="BE377" s="105"/>
      <c r="BF377" s="105"/>
      <c r="BG377" s="105"/>
      <c r="BH377" s="105"/>
      <c r="BI377" s="105"/>
      <c r="BJ377" s="105"/>
      <c r="BK377" s="105"/>
      <c r="BL377" s="105"/>
      <c r="BM377" s="105"/>
      <c r="BN377" s="105"/>
      <c r="BO377" s="105"/>
      <c r="BP377" s="105"/>
      <c r="BQ377" s="105"/>
      <c r="BR377" s="105"/>
      <c r="BS377" s="105"/>
      <c r="BT377" s="105"/>
      <c r="BU377" s="105"/>
      <c r="BV377" s="105"/>
      <c r="BW377" s="105"/>
      <c r="BX377" s="105"/>
      <c r="BY377" s="105"/>
      <c r="BZ377" s="105"/>
      <c r="CA377" s="105"/>
      <c r="CB377" s="105"/>
      <c r="CC377" s="105"/>
      <c r="CD377" s="105"/>
      <c r="CE377" s="105"/>
      <c r="CF377" s="105"/>
      <c r="CG377" s="105"/>
      <c r="CH377" s="105"/>
      <c r="CI377" s="105"/>
      <c r="CJ377" s="105"/>
      <c r="CK377" s="105"/>
      <c r="CL377" s="105"/>
      <c r="CM377" s="105"/>
      <c r="CN377" s="105"/>
      <c r="CO377" s="105"/>
      <c r="CP377" s="105"/>
      <c r="CQ377" s="105"/>
      <c r="CR377" s="105"/>
      <c r="CS377" s="105"/>
      <c r="CT377" s="105"/>
      <c r="CU377" s="105"/>
      <c r="CV377" s="105"/>
      <c r="CW377" s="105"/>
      <c r="CX377" s="105"/>
      <c r="CY377" s="105"/>
      <c r="CZ377" s="105"/>
      <c r="DA377" s="105"/>
      <c r="DB377" s="105"/>
      <c r="DC377" s="105"/>
      <c r="DD377" s="105"/>
      <c r="DE377" s="105"/>
      <c r="DF377" s="105"/>
      <c r="DG377" s="105"/>
      <c r="DH377" s="105"/>
      <c r="DI377" s="105"/>
      <c r="DJ377" s="105"/>
      <c r="DK377" s="105"/>
      <c r="DL377" s="105"/>
      <c r="DM377" s="105"/>
      <c r="DN377" s="105"/>
      <c r="DO377" s="105"/>
      <c r="DP377" s="105"/>
      <c r="DQ377" s="105"/>
      <c r="DR377" s="105"/>
      <c r="DS377" s="105"/>
      <c r="DT377" s="105"/>
      <c r="DU377" s="105"/>
      <c r="DV377" s="105"/>
      <c r="DW377" s="105"/>
      <c r="DX377" s="105"/>
      <c r="DY377" s="105"/>
      <c r="DZ377" s="105"/>
      <c r="EA377" s="105"/>
      <c r="EB377" s="105"/>
      <c r="EC377" s="105"/>
      <c r="ED377" s="105"/>
      <c r="EE377" s="105"/>
      <c r="EF377" s="105"/>
      <c r="EG377" s="105"/>
      <c r="EH377" s="105"/>
      <c r="EI377" s="105"/>
      <c r="EJ377" s="105"/>
      <c r="EK377" s="105"/>
      <c r="EL377" s="105"/>
      <c r="EM377" s="105"/>
      <c r="EN377" s="105"/>
      <c r="EO377" s="105"/>
      <c r="EP377" s="105"/>
      <c r="EQ377" s="105"/>
      <c r="ER377" s="105"/>
      <c r="ES377" s="105"/>
      <c r="ET377" s="105"/>
      <c r="EU377" s="105"/>
      <c r="EV377" s="105"/>
      <c r="EW377" s="105"/>
      <c r="EX377" s="105"/>
      <c r="EY377" s="105"/>
      <c r="EZ377" s="105"/>
      <c r="FA377" s="105"/>
      <c r="FB377" s="105"/>
      <c r="FC377" s="105"/>
      <c r="FD377" s="105"/>
      <c r="FE377" s="105"/>
      <c r="FF377" s="105"/>
      <c r="FG377" s="105"/>
      <c r="FH377" s="105"/>
      <c r="FI377" s="105"/>
      <c r="FJ377" s="105"/>
      <c r="FK377" s="105"/>
      <c r="FL377" s="105"/>
      <c r="FM377" s="105"/>
      <c r="FN377" s="105"/>
      <c r="FO377" s="105"/>
      <c r="FP377" s="105"/>
      <c r="FQ377" s="105"/>
      <c r="FR377" s="105"/>
      <c r="FS377" s="105"/>
      <c r="FT377" s="105"/>
      <c r="FU377" s="105"/>
      <c r="FV377" s="105"/>
      <c r="FW377" s="105"/>
      <c r="FX377" s="105"/>
      <c r="FY377" s="105"/>
      <c r="FZ377" s="105"/>
      <c r="GA377" s="105"/>
      <c r="GB377" s="105"/>
      <c r="GC377" s="105"/>
      <c r="GD377" s="105"/>
      <c r="GE377" s="105"/>
      <c r="GF377" s="105"/>
      <c r="GG377" s="105"/>
      <c r="GH377" s="105"/>
      <c r="GI377" s="105"/>
      <c r="GJ377" s="105"/>
      <c r="GK377" s="105"/>
      <c r="GL377" s="105"/>
      <c r="GM377" s="105"/>
      <c r="GN377" s="105"/>
      <c r="GO377" s="105"/>
      <c r="GP377" s="105"/>
      <c r="GQ377" s="105"/>
      <c r="GR377" s="105"/>
      <c r="GS377" s="105"/>
      <c r="GT377" s="105"/>
      <c r="GU377" s="105"/>
      <c r="GV377" s="105"/>
      <c r="GW377" s="105"/>
      <c r="GX377" s="105"/>
      <c r="GY377" s="105"/>
      <c r="GZ377" s="105"/>
      <c r="HA377" s="105"/>
      <c r="HB377" s="105"/>
      <c r="HC377" s="105"/>
      <c r="HD377" s="105"/>
      <c r="HE377" s="105"/>
      <c r="HF377" s="105"/>
      <c r="HG377" s="105"/>
      <c r="HH377" s="105"/>
      <c r="HI377" s="105"/>
      <c r="HJ377" s="105"/>
      <c r="HK377" s="105"/>
      <c r="HL377" s="105"/>
      <c r="HM377" s="105"/>
      <c r="HN377" s="105"/>
      <c r="HO377" s="105"/>
      <c r="HP377" s="105"/>
      <c r="HQ377" s="105"/>
      <c r="HR377" s="105"/>
      <c r="HS377" s="105"/>
      <c r="HT377" s="105"/>
      <c r="HU377" s="105"/>
      <c r="HV377" s="105"/>
      <c r="HW377" s="105"/>
      <c r="HX377" s="105"/>
      <c r="HY377" s="105"/>
      <c r="HZ377" s="105"/>
      <c r="IA377" s="105"/>
      <c r="IB377" s="105"/>
      <c r="IC377" s="105"/>
      <c r="ID377" s="105"/>
      <c r="IE377" s="105"/>
      <c r="IF377" s="105"/>
      <c r="IG377" s="105"/>
      <c r="IH377" s="105"/>
      <c r="II377" s="105"/>
      <c r="IJ377" s="105"/>
      <c r="IK377" s="105"/>
      <c r="IL377" s="105"/>
      <c r="IM377" s="105"/>
      <c r="IN377" s="105"/>
      <c r="IO377" s="105"/>
      <c r="IP377" s="105"/>
      <c r="IQ377" s="105"/>
      <c r="IR377" s="105"/>
      <c r="IS377" s="105"/>
      <c r="IT377" s="105"/>
      <c r="IU377" s="105"/>
      <c r="IV377" s="105"/>
    </row>
    <row r="378" spans="1:256" ht="15.5" x14ac:dyDescent="0.25">
      <c r="A378" s="306"/>
      <c r="B378" s="307"/>
      <c r="C378" s="308"/>
      <c r="D378" s="309"/>
      <c r="E378" s="303"/>
      <c r="F378" s="110"/>
      <c r="G378" s="303"/>
      <c r="H378" s="310"/>
      <c r="I378" s="303"/>
      <c r="J378" s="311"/>
      <c r="K378" s="306"/>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5"/>
      <c r="AL378" s="105"/>
      <c r="AM378" s="105"/>
      <c r="AN378" s="105"/>
      <c r="AO378" s="105"/>
      <c r="AP378" s="105"/>
      <c r="AQ378" s="105"/>
      <c r="AR378" s="105"/>
      <c r="AS378" s="105"/>
      <c r="AT378" s="105"/>
      <c r="AU378" s="105"/>
      <c r="AV378" s="105"/>
      <c r="AW378" s="105"/>
      <c r="AX378" s="105"/>
      <c r="AY378" s="105"/>
      <c r="AZ378" s="105"/>
      <c r="BA378" s="105"/>
      <c r="BB378" s="105"/>
      <c r="BC378" s="105"/>
      <c r="BD378" s="105"/>
      <c r="BE378" s="105"/>
      <c r="BF378" s="105"/>
      <c r="BG378" s="105"/>
      <c r="BH378" s="105"/>
      <c r="BI378" s="105"/>
      <c r="BJ378" s="105"/>
      <c r="BK378" s="105"/>
      <c r="BL378" s="105"/>
      <c r="BM378" s="105"/>
      <c r="BN378" s="105"/>
      <c r="BO378" s="105"/>
      <c r="BP378" s="105"/>
      <c r="BQ378" s="105"/>
      <c r="BR378" s="105"/>
      <c r="BS378" s="105"/>
      <c r="BT378" s="105"/>
      <c r="BU378" s="105"/>
      <c r="BV378" s="105"/>
      <c r="BW378" s="105"/>
      <c r="BX378" s="105"/>
      <c r="BY378" s="105"/>
      <c r="BZ378" s="105"/>
      <c r="CA378" s="105"/>
      <c r="CB378" s="105"/>
      <c r="CC378" s="105"/>
      <c r="CD378" s="105"/>
      <c r="CE378" s="105"/>
      <c r="CF378" s="105"/>
      <c r="CG378" s="105"/>
      <c r="CH378" s="105"/>
      <c r="CI378" s="105"/>
      <c r="CJ378" s="105"/>
      <c r="CK378" s="105"/>
      <c r="CL378" s="105"/>
      <c r="CM378" s="105"/>
      <c r="CN378" s="105"/>
      <c r="CO378" s="105"/>
      <c r="CP378" s="105"/>
      <c r="CQ378" s="105"/>
      <c r="CR378" s="105"/>
      <c r="CS378" s="105"/>
      <c r="CT378" s="105"/>
      <c r="CU378" s="105"/>
      <c r="CV378" s="105"/>
      <c r="CW378" s="105"/>
      <c r="CX378" s="105"/>
      <c r="CY378" s="105"/>
      <c r="CZ378" s="105"/>
      <c r="DA378" s="105"/>
      <c r="DB378" s="105"/>
      <c r="DC378" s="105"/>
      <c r="DD378" s="105"/>
      <c r="DE378" s="105"/>
      <c r="DF378" s="105"/>
      <c r="DG378" s="105"/>
      <c r="DH378" s="105"/>
      <c r="DI378" s="105"/>
      <c r="DJ378" s="105"/>
      <c r="DK378" s="105"/>
      <c r="DL378" s="105"/>
      <c r="DM378" s="105"/>
      <c r="DN378" s="105"/>
      <c r="DO378" s="105"/>
      <c r="DP378" s="105"/>
      <c r="DQ378" s="105"/>
      <c r="DR378" s="105"/>
      <c r="DS378" s="105"/>
      <c r="DT378" s="105"/>
      <c r="DU378" s="105"/>
      <c r="DV378" s="105"/>
      <c r="DW378" s="105"/>
      <c r="DX378" s="105"/>
      <c r="DY378" s="105"/>
      <c r="DZ378" s="105"/>
      <c r="EA378" s="105"/>
      <c r="EB378" s="105"/>
      <c r="EC378" s="105"/>
      <c r="ED378" s="105"/>
      <c r="EE378" s="105"/>
      <c r="EF378" s="105"/>
      <c r="EG378" s="105"/>
      <c r="EH378" s="105"/>
      <c r="EI378" s="105"/>
      <c r="EJ378" s="105"/>
      <c r="EK378" s="105"/>
      <c r="EL378" s="105"/>
      <c r="EM378" s="105"/>
      <c r="EN378" s="105"/>
      <c r="EO378" s="105"/>
      <c r="EP378" s="105"/>
      <c r="EQ378" s="105"/>
      <c r="ER378" s="105"/>
      <c r="ES378" s="105"/>
      <c r="ET378" s="105"/>
      <c r="EU378" s="105"/>
      <c r="EV378" s="105"/>
      <c r="EW378" s="105"/>
      <c r="EX378" s="105"/>
      <c r="EY378" s="105"/>
      <c r="EZ378" s="105"/>
      <c r="FA378" s="105"/>
      <c r="FB378" s="105"/>
      <c r="FC378" s="105"/>
      <c r="FD378" s="105"/>
      <c r="FE378" s="105"/>
      <c r="FF378" s="105"/>
      <c r="FG378" s="105"/>
      <c r="FH378" s="105"/>
      <c r="FI378" s="105"/>
      <c r="FJ378" s="105"/>
      <c r="FK378" s="105"/>
      <c r="FL378" s="105"/>
      <c r="FM378" s="105"/>
      <c r="FN378" s="105"/>
      <c r="FO378" s="105"/>
      <c r="FP378" s="105"/>
      <c r="FQ378" s="105"/>
      <c r="FR378" s="105"/>
      <c r="FS378" s="105"/>
      <c r="FT378" s="105"/>
      <c r="FU378" s="105"/>
      <c r="FV378" s="105"/>
      <c r="FW378" s="105"/>
      <c r="FX378" s="105"/>
      <c r="FY378" s="105"/>
      <c r="FZ378" s="105"/>
      <c r="GA378" s="105"/>
      <c r="GB378" s="105"/>
      <c r="GC378" s="105"/>
      <c r="GD378" s="105"/>
      <c r="GE378" s="105"/>
      <c r="GF378" s="105"/>
      <c r="GG378" s="105"/>
      <c r="GH378" s="105"/>
      <c r="GI378" s="105"/>
      <c r="GJ378" s="105"/>
      <c r="GK378" s="105"/>
      <c r="GL378" s="105"/>
      <c r="GM378" s="105"/>
      <c r="GN378" s="105"/>
      <c r="GO378" s="105"/>
      <c r="GP378" s="105"/>
      <c r="GQ378" s="105"/>
      <c r="GR378" s="105"/>
      <c r="GS378" s="105"/>
      <c r="GT378" s="105"/>
      <c r="GU378" s="105"/>
      <c r="GV378" s="105"/>
      <c r="GW378" s="105"/>
      <c r="GX378" s="105"/>
      <c r="GY378" s="105"/>
      <c r="GZ378" s="105"/>
      <c r="HA378" s="105"/>
      <c r="HB378" s="105"/>
      <c r="HC378" s="105"/>
      <c r="HD378" s="105"/>
      <c r="HE378" s="105"/>
      <c r="HF378" s="105"/>
      <c r="HG378" s="105"/>
      <c r="HH378" s="105"/>
      <c r="HI378" s="105"/>
      <c r="HJ378" s="105"/>
      <c r="HK378" s="105"/>
      <c r="HL378" s="105"/>
      <c r="HM378" s="105"/>
      <c r="HN378" s="105"/>
      <c r="HO378" s="105"/>
      <c r="HP378" s="105"/>
      <c r="HQ378" s="105"/>
      <c r="HR378" s="105"/>
      <c r="HS378" s="105"/>
      <c r="HT378" s="105"/>
      <c r="HU378" s="105"/>
      <c r="HV378" s="105"/>
      <c r="HW378" s="105"/>
      <c r="HX378" s="105"/>
      <c r="HY378" s="105"/>
      <c r="HZ378" s="105"/>
      <c r="IA378" s="105"/>
      <c r="IB378" s="105"/>
      <c r="IC378" s="105"/>
      <c r="ID378" s="105"/>
      <c r="IE378" s="105"/>
      <c r="IF378" s="105"/>
      <c r="IG378" s="105"/>
      <c r="IH378" s="105"/>
      <c r="II378" s="105"/>
      <c r="IJ378" s="105"/>
      <c r="IK378" s="105"/>
      <c r="IL378" s="105"/>
      <c r="IM378" s="105"/>
      <c r="IN378" s="105"/>
      <c r="IO378" s="105"/>
      <c r="IP378" s="105"/>
      <c r="IQ378" s="105"/>
      <c r="IR378" s="105"/>
      <c r="IS378" s="105"/>
      <c r="IT378" s="105"/>
      <c r="IU378" s="105"/>
      <c r="IV378" s="105"/>
    </row>
    <row r="379" spans="1:256" ht="15.5" x14ac:dyDescent="0.25">
      <c r="A379" s="306"/>
      <c r="B379" s="307"/>
      <c r="C379" s="308"/>
      <c r="D379" s="309"/>
      <c r="E379" s="303"/>
      <c r="F379" s="110"/>
      <c r="G379" s="303"/>
      <c r="H379" s="310"/>
      <c r="I379" s="303"/>
      <c r="J379" s="311"/>
      <c r="K379" s="306"/>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5"/>
      <c r="AL379" s="105"/>
      <c r="AM379" s="105"/>
      <c r="AN379" s="105"/>
      <c r="AO379" s="105"/>
      <c r="AP379" s="105"/>
      <c r="AQ379" s="105"/>
      <c r="AR379" s="105"/>
      <c r="AS379" s="105"/>
      <c r="AT379" s="105"/>
      <c r="AU379" s="105"/>
      <c r="AV379" s="105"/>
      <c r="AW379" s="105"/>
      <c r="AX379" s="105"/>
      <c r="AY379" s="105"/>
      <c r="AZ379" s="105"/>
      <c r="BA379" s="105"/>
      <c r="BB379" s="105"/>
      <c r="BC379" s="105"/>
      <c r="BD379" s="105"/>
      <c r="BE379" s="105"/>
      <c r="BF379" s="105"/>
      <c r="BG379" s="105"/>
      <c r="BH379" s="105"/>
      <c r="BI379" s="105"/>
      <c r="BJ379" s="105"/>
      <c r="BK379" s="105"/>
      <c r="BL379" s="105"/>
      <c r="BM379" s="105"/>
      <c r="BN379" s="105"/>
      <c r="BO379" s="105"/>
      <c r="BP379" s="105"/>
      <c r="BQ379" s="105"/>
      <c r="BR379" s="105"/>
      <c r="BS379" s="105"/>
      <c r="BT379" s="105"/>
      <c r="BU379" s="105"/>
      <c r="BV379" s="105"/>
      <c r="BW379" s="105"/>
      <c r="BX379" s="105"/>
      <c r="BY379" s="105"/>
      <c r="BZ379" s="105"/>
      <c r="CA379" s="105"/>
      <c r="CB379" s="105"/>
      <c r="CC379" s="105"/>
      <c r="CD379" s="105"/>
      <c r="CE379" s="105"/>
      <c r="CF379" s="105"/>
      <c r="CG379" s="105"/>
      <c r="CH379" s="105"/>
      <c r="CI379" s="105"/>
      <c r="CJ379" s="105"/>
      <c r="CK379" s="105"/>
      <c r="CL379" s="105"/>
      <c r="CM379" s="105"/>
      <c r="CN379" s="105"/>
      <c r="CO379" s="105"/>
      <c r="CP379" s="105"/>
      <c r="CQ379" s="105"/>
      <c r="CR379" s="105"/>
      <c r="CS379" s="105"/>
      <c r="CT379" s="105"/>
      <c r="CU379" s="105"/>
      <c r="CV379" s="105"/>
      <c r="CW379" s="105"/>
      <c r="CX379" s="105"/>
      <c r="CY379" s="105"/>
      <c r="CZ379" s="105"/>
      <c r="DA379" s="105"/>
      <c r="DB379" s="105"/>
      <c r="DC379" s="105"/>
      <c r="DD379" s="105"/>
      <c r="DE379" s="105"/>
      <c r="DF379" s="105"/>
      <c r="DG379" s="105"/>
      <c r="DH379" s="105"/>
      <c r="DI379" s="105"/>
      <c r="DJ379" s="105"/>
      <c r="DK379" s="105"/>
      <c r="DL379" s="105"/>
      <c r="DM379" s="105"/>
      <c r="DN379" s="105"/>
      <c r="DO379" s="105"/>
      <c r="DP379" s="105"/>
      <c r="DQ379" s="105"/>
      <c r="DR379" s="105"/>
      <c r="DS379" s="105"/>
      <c r="DT379" s="105"/>
      <c r="DU379" s="105"/>
      <c r="DV379" s="105"/>
      <c r="DW379" s="105"/>
      <c r="DX379" s="105"/>
      <c r="DY379" s="105"/>
      <c r="DZ379" s="105"/>
      <c r="EA379" s="105"/>
      <c r="EB379" s="105"/>
      <c r="EC379" s="105"/>
      <c r="ED379" s="105"/>
      <c r="EE379" s="105"/>
      <c r="EF379" s="105"/>
      <c r="EG379" s="105"/>
      <c r="EH379" s="105"/>
      <c r="EI379" s="105"/>
      <c r="EJ379" s="105"/>
      <c r="EK379" s="105"/>
      <c r="EL379" s="105"/>
      <c r="EM379" s="105"/>
      <c r="EN379" s="105"/>
      <c r="EO379" s="105"/>
      <c r="EP379" s="105"/>
      <c r="EQ379" s="105"/>
      <c r="ER379" s="105"/>
      <c r="ES379" s="105"/>
      <c r="ET379" s="105"/>
      <c r="EU379" s="105"/>
      <c r="EV379" s="105"/>
      <c r="EW379" s="105"/>
      <c r="EX379" s="105"/>
      <c r="EY379" s="105"/>
      <c r="EZ379" s="105"/>
      <c r="FA379" s="105"/>
      <c r="FB379" s="105"/>
      <c r="FC379" s="105"/>
      <c r="FD379" s="105"/>
      <c r="FE379" s="105"/>
      <c r="FF379" s="105"/>
      <c r="FG379" s="105"/>
      <c r="FH379" s="105"/>
      <c r="FI379" s="105"/>
      <c r="FJ379" s="105"/>
      <c r="FK379" s="105"/>
      <c r="FL379" s="105"/>
      <c r="FM379" s="105"/>
      <c r="FN379" s="105"/>
      <c r="FO379" s="105"/>
      <c r="FP379" s="105"/>
      <c r="FQ379" s="105"/>
      <c r="FR379" s="105"/>
      <c r="FS379" s="105"/>
      <c r="FT379" s="105"/>
      <c r="FU379" s="105"/>
      <c r="FV379" s="105"/>
      <c r="FW379" s="105"/>
      <c r="FX379" s="105"/>
      <c r="FY379" s="105"/>
      <c r="FZ379" s="105"/>
      <c r="GA379" s="105"/>
      <c r="GB379" s="105"/>
      <c r="GC379" s="105"/>
      <c r="GD379" s="105"/>
      <c r="GE379" s="105"/>
      <c r="GF379" s="105"/>
      <c r="GG379" s="105"/>
      <c r="GH379" s="105"/>
      <c r="GI379" s="105"/>
      <c r="GJ379" s="105"/>
      <c r="GK379" s="105"/>
      <c r="GL379" s="105"/>
      <c r="GM379" s="105"/>
      <c r="GN379" s="105"/>
      <c r="GO379" s="105"/>
      <c r="GP379" s="105"/>
      <c r="GQ379" s="105"/>
      <c r="GR379" s="105"/>
      <c r="GS379" s="105"/>
      <c r="GT379" s="105"/>
      <c r="GU379" s="105"/>
      <c r="GV379" s="105"/>
      <c r="GW379" s="105"/>
      <c r="GX379" s="105"/>
      <c r="GY379" s="105"/>
      <c r="GZ379" s="105"/>
      <c r="HA379" s="105"/>
      <c r="HB379" s="105"/>
      <c r="HC379" s="105"/>
      <c r="HD379" s="105"/>
      <c r="HE379" s="105"/>
      <c r="HF379" s="105"/>
      <c r="HG379" s="105"/>
      <c r="HH379" s="105"/>
      <c r="HI379" s="105"/>
      <c r="HJ379" s="105"/>
      <c r="HK379" s="105"/>
      <c r="HL379" s="105"/>
      <c r="HM379" s="105"/>
      <c r="HN379" s="105"/>
      <c r="HO379" s="105"/>
      <c r="HP379" s="105"/>
      <c r="HQ379" s="105"/>
      <c r="HR379" s="105"/>
      <c r="HS379" s="105"/>
      <c r="HT379" s="105"/>
      <c r="HU379" s="105"/>
      <c r="HV379" s="105"/>
      <c r="HW379" s="105"/>
      <c r="HX379" s="105"/>
      <c r="HY379" s="105"/>
      <c r="HZ379" s="105"/>
      <c r="IA379" s="105"/>
      <c r="IB379" s="105"/>
      <c r="IC379" s="105"/>
      <c r="ID379" s="105"/>
      <c r="IE379" s="105"/>
      <c r="IF379" s="105"/>
      <c r="IG379" s="105"/>
      <c r="IH379" s="105"/>
      <c r="II379" s="105"/>
      <c r="IJ379" s="105"/>
      <c r="IK379" s="105"/>
      <c r="IL379" s="105"/>
      <c r="IM379" s="105"/>
      <c r="IN379" s="105"/>
      <c r="IO379" s="105"/>
      <c r="IP379" s="105"/>
      <c r="IQ379" s="105"/>
      <c r="IR379" s="105"/>
      <c r="IS379" s="105"/>
      <c r="IT379" s="105"/>
      <c r="IU379" s="105"/>
      <c r="IV379" s="105"/>
    </row>
    <row r="380" spans="1:256" ht="15.5" x14ac:dyDescent="0.25">
      <c r="A380" s="306"/>
      <c r="B380" s="307"/>
      <c r="C380" s="308"/>
      <c r="D380" s="309"/>
      <c r="E380" s="303"/>
      <c r="F380" s="110"/>
      <c r="G380" s="303"/>
      <c r="H380" s="310"/>
      <c r="I380" s="303"/>
      <c r="J380" s="311"/>
      <c r="K380" s="306"/>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5"/>
      <c r="AN380" s="105"/>
      <c r="AO380" s="105"/>
      <c r="AP380" s="105"/>
      <c r="AQ380" s="105"/>
      <c r="AR380" s="105"/>
      <c r="AS380" s="105"/>
      <c r="AT380" s="105"/>
      <c r="AU380" s="105"/>
      <c r="AV380" s="105"/>
      <c r="AW380" s="105"/>
      <c r="AX380" s="105"/>
      <c r="AY380" s="105"/>
      <c r="AZ380" s="105"/>
      <c r="BA380" s="105"/>
      <c r="BB380" s="105"/>
      <c r="BC380" s="105"/>
      <c r="BD380" s="105"/>
      <c r="BE380" s="105"/>
      <c r="BF380" s="105"/>
      <c r="BG380" s="105"/>
      <c r="BH380" s="105"/>
      <c r="BI380" s="105"/>
      <c r="BJ380" s="105"/>
      <c r="BK380" s="105"/>
      <c r="BL380" s="105"/>
      <c r="BM380" s="105"/>
      <c r="BN380" s="105"/>
      <c r="BO380" s="105"/>
      <c r="BP380" s="105"/>
      <c r="BQ380" s="105"/>
      <c r="BR380" s="105"/>
      <c r="BS380" s="105"/>
      <c r="BT380" s="105"/>
      <c r="BU380" s="105"/>
      <c r="BV380" s="105"/>
      <c r="BW380" s="105"/>
      <c r="BX380" s="105"/>
      <c r="BY380" s="105"/>
      <c r="BZ380" s="105"/>
      <c r="CA380" s="105"/>
      <c r="CB380" s="105"/>
      <c r="CC380" s="105"/>
      <c r="CD380" s="105"/>
      <c r="CE380" s="105"/>
      <c r="CF380" s="105"/>
      <c r="CG380" s="105"/>
      <c r="CH380" s="105"/>
      <c r="CI380" s="105"/>
      <c r="CJ380" s="105"/>
      <c r="CK380" s="105"/>
      <c r="CL380" s="105"/>
      <c r="CM380" s="105"/>
      <c r="CN380" s="105"/>
      <c r="CO380" s="105"/>
      <c r="CP380" s="105"/>
      <c r="CQ380" s="105"/>
      <c r="CR380" s="105"/>
      <c r="CS380" s="105"/>
      <c r="CT380" s="105"/>
      <c r="CU380" s="105"/>
      <c r="CV380" s="105"/>
      <c r="CW380" s="105"/>
      <c r="CX380" s="105"/>
      <c r="CY380" s="105"/>
      <c r="CZ380" s="105"/>
      <c r="DA380" s="105"/>
      <c r="DB380" s="105"/>
      <c r="DC380" s="105"/>
      <c r="DD380" s="105"/>
      <c r="DE380" s="105"/>
      <c r="DF380" s="105"/>
      <c r="DG380" s="105"/>
      <c r="DH380" s="105"/>
      <c r="DI380" s="105"/>
      <c r="DJ380" s="105"/>
      <c r="DK380" s="105"/>
      <c r="DL380" s="105"/>
      <c r="DM380" s="105"/>
      <c r="DN380" s="105"/>
      <c r="DO380" s="105"/>
      <c r="DP380" s="105"/>
      <c r="DQ380" s="105"/>
      <c r="DR380" s="105"/>
      <c r="DS380" s="105"/>
      <c r="DT380" s="105"/>
      <c r="DU380" s="105"/>
      <c r="DV380" s="105"/>
      <c r="DW380" s="105"/>
      <c r="DX380" s="105"/>
      <c r="DY380" s="105"/>
      <c r="DZ380" s="105"/>
      <c r="EA380" s="105"/>
      <c r="EB380" s="105"/>
      <c r="EC380" s="105"/>
      <c r="ED380" s="105"/>
      <c r="EE380" s="105"/>
      <c r="EF380" s="105"/>
      <c r="EG380" s="105"/>
      <c r="EH380" s="105"/>
      <c r="EI380" s="105"/>
      <c r="EJ380" s="105"/>
      <c r="EK380" s="105"/>
      <c r="EL380" s="105"/>
      <c r="EM380" s="105"/>
      <c r="EN380" s="105"/>
      <c r="EO380" s="105"/>
      <c r="EP380" s="105"/>
      <c r="EQ380" s="105"/>
      <c r="ER380" s="105"/>
      <c r="ES380" s="105"/>
      <c r="ET380" s="105"/>
      <c r="EU380" s="105"/>
      <c r="EV380" s="105"/>
      <c r="EW380" s="105"/>
      <c r="EX380" s="105"/>
      <c r="EY380" s="105"/>
      <c r="EZ380" s="105"/>
      <c r="FA380" s="105"/>
      <c r="FB380" s="105"/>
      <c r="FC380" s="105"/>
      <c r="FD380" s="105"/>
      <c r="FE380" s="105"/>
      <c r="FF380" s="105"/>
      <c r="FG380" s="105"/>
      <c r="FH380" s="105"/>
      <c r="FI380" s="105"/>
      <c r="FJ380" s="105"/>
      <c r="FK380" s="105"/>
      <c r="FL380" s="105"/>
      <c r="FM380" s="105"/>
      <c r="FN380" s="105"/>
      <c r="FO380" s="105"/>
      <c r="FP380" s="105"/>
      <c r="FQ380" s="105"/>
      <c r="FR380" s="105"/>
      <c r="FS380" s="105"/>
      <c r="FT380" s="105"/>
      <c r="FU380" s="105"/>
      <c r="FV380" s="105"/>
      <c r="FW380" s="105"/>
      <c r="FX380" s="105"/>
      <c r="FY380" s="105"/>
      <c r="FZ380" s="105"/>
      <c r="GA380" s="105"/>
      <c r="GB380" s="105"/>
      <c r="GC380" s="105"/>
      <c r="GD380" s="105"/>
      <c r="GE380" s="105"/>
      <c r="GF380" s="105"/>
      <c r="GG380" s="105"/>
      <c r="GH380" s="105"/>
      <c r="GI380" s="105"/>
      <c r="GJ380" s="105"/>
      <c r="GK380" s="105"/>
      <c r="GL380" s="105"/>
      <c r="GM380" s="105"/>
      <c r="GN380" s="105"/>
      <c r="GO380" s="105"/>
      <c r="GP380" s="105"/>
      <c r="GQ380" s="105"/>
      <c r="GR380" s="105"/>
      <c r="GS380" s="105"/>
      <c r="GT380" s="105"/>
      <c r="GU380" s="105"/>
      <c r="GV380" s="105"/>
      <c r="GW380" s="105"/>
      <c r="GX380" s="105"/>
      <c r="GY380" s="105"/>
      <c r="GZ380" s="105"/>
      <c r="HA380" s="105"/>
      <c r="HB380" s="105"/>
      <c r="HC380" s="105"/>
      <c r="HD380" s="105"/>
      <c r="HE380" s="105"/>
      <c r="HF380" s="105"/>
      <c r="HG380" s="105"/>
      <c r="HH380" s="105"/>
      <c r="HI380" s="105"/>
      <c r="HJ380" s="105"/>
      <c r="HK380" s="105"/>
      <c r="HL380" s="105"/>
      <c r="HM380" s="105"/>
      <c r="HN380" s="105"/>
      <c r="HO380" s="105"/>
      <c r="HP380" s="105"/>
      <c r="HQ380" s="105"/>
      <c r="HR380" s="105"/>
      <c r="HS380" s="105"/>
      <c r="HT380" s="105"/>
      <c r="HU380" s="105"/>
      <c r="HV380" s="105"/>
      <c r="HW380" s="105"/>
      <c r="HX380" s="105"/>
      <c r="HY380" s="105"/>
      <c r="HZ380" s="105"/>
      <c r="IA380" s="105"/>
      <c r="IB380" s="105"/>
      <c r="IC380" s="105"/>
      <c r="ID380" s="105"/>
      <c r="IE380" s="105"/>
      <c r="IF380" s="105"/>
      <c r="IG380" s="105"/>
      <c r="IH380" s="105"/>
      <c r="II380" s="105"/>
      <c r="IJ380" s="105"/>
      <c r="IK380" s="105"/>
      <c r="IL380" s="105"/>
      <c r="IM380" s="105"/>
      <c r="IN380" s="105"/>
      <c r="IO380" s="105"/>
      <c r="IP380" s="105"/>
      <c r="IQ380" s="105"/>
      <c r="IR380" s="105"/>
      <c r="IS380" s="105"/>
      <c r="IT380" s="105"/>
      <c r="IU380" s="105"/>
      <c r="IV380" s="105"/>
    </row>
    <row r="381" spans="1:256" ht="15.5" x14ac:dyDescent="0.25">
      <c r="A381" s="306"/>
      <c r="B381" s="307"/>
      <c r="C381" s="308"/>
      <c r="D381" s="309"/>
      <c r="E381" s="303"/>
      <c r="F381" s="110"/>
      <c r="G381" s="303"/>
      <c r="H381" s="310"/>
      <c r="I381" s="303"/>
      <c r="J381" s="311"/>
      <c r="K381" s="306"/>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5"/>
      <c r="AL381" s="105"/>
      <c r="AM381" s="105"/>
      <c r="AN381" s="105"/>
      <c r="AO381" s="105"/>
      <c r="AP381" s="105"/>
      <c r="AQ381" s="105"/>
      <c r="AR381" s="105"/>
      <c r="AS381" s="105"/>
      <c r="AT381" s="105"/>
      <c r="AU381" s="105"/>
      <c r="AV381" s="105"/>
      <c r="AW381" s="105"/>
      <c r="AX381" s="105"/>
      <c r="AY381" s="105"/>
      <c r="AZ381" s="105"/>
      <c r="BA381" s="105"/>
      <c r="BB381" s="105"/>
      <c r="BC381" s="105"/>
      <c r="BD381" s="105"/>
      <c r="BE381" s="105"/>
      <c r="BF381" s="105"/>
      <c r="BG381" s="105"/>
      <c r="BH381" s="105"/>
      <c r="BI381" s="105"/>
      <c r="BJ381" s="105"/>
      <c r="BK381" s="105"/>
      <c r="BL381" s="105"/>
      <c r="BM381" s="105"/>
      <c r="BN381" s="105"/>
      <c r="BO381" s="105"/>
      <c r="BP381" s="105"/>
      <c r="BQ381" s="105"/>
      <c r="BR381" s="105"/>
      <c r="BS381" s="105"/>
      <c r="BT381" s="105"/>
      <c r="BU381" s="105"/>
      <c r="BV381" s="105"/>
      <c r="BW381" s="105"/>
      <c r="BX381" s="105"/>
      <c r="BY381" s="105"/>
      <c r="BZ381" s="105"/>
      <c r="CA381" s="105"/>
      <c r="CB381" s="105"/>
      <c r="CC381" s="105"/>
      <c r="CD381" s="105"/>
      <c r="CE381" s="105"/>
      <c r="CF381" s="105"/>
      <c r="CG381" s="105"/>
      <c r="CH381" s="105"/>
      <c r="CI381" s="105"/>
      <c r="CJ381" s="105"/>
      <c r="CK381" s="105"/>
      <c r="CL381" s="105"/>
      <c r="CM381" s="105"/>
      <c r="CN381" s="105"/>
      <c r="CO381" s="105"/>
      <c r="CP381" s="105"/>
      <c r="CQ381" s="105"/>
      <c r="CR381" s="105"/>
      <c r="CS381" s="105"/>
      <c r="CT381" s="105"/>
      <c r="CU381" s="105"/>
      <c r="CV381" s="105"/>
      <c r="CW381" s="105"/>
      <c r="CX381" s="105"/>
      <c r="CY381" s="105"/>
      <c r="CZ381" s="105"/>
      <c r="DA381" s="105"/>
      <c r="DB381" s="105"/>
      <c r="DC381" s="105"/>
      <c r="DD381" s="105"/>
      <c r="DE381" s="105"/>
      <c r="DF381" s="105"/>
      <c r="DG381" s="105"/>
      <c r="DH381" s="105"/>
      <c r="DI381" s="105"/>
      <c r="DJ381" s="105"/>
      <c r="DK381" s="105"/>
      <c r="DL381" s="105"/>
      <c r="DM381" s="105"/>
      <c r="DN381" s="105"/>
      <c r="DO381" s="105"/>
      <c r="DP381" s="105"/>
      <c r="DQ381" s="105"/>
      <c r="DR381" s="105"/>
      <c r="DS381" s="105"/>
      <c r="DT381" s="105"/>
      <c r="DU381" s="105"/>
      <c r="DV381" s="105"/>
      <c r="DW381" s="105"/>
      <c r="DX381" s="105"/>
      <c r="DY381" s="105"/>
      <c r="DZ381" s="105"/>
      <c r="EA381" s="105"/>
      <c r="EB381" s="105"/>
      <c r="EC381" s="105"/>
      <c r="ED381" s="105"/>
      <c r="EE381" s="105"/>
      <c r="EF381" s="105"/>
      <c r="EG381" s="105"/>
      <c r="EH381" s="105"/>
      <c r="EI381" s="105"/>
      <c r="EJ381" s="105"/>
      <c r="EK381" s="105"/>
      <c r="EL381" s="105"/>
      <c r="EM381" s="105"/>
      <c r="EN381" s="105"/>
      <c r="EO381" s="105"/>
      <c r="EP381" s="105"/>
      <c r="EQ381" s="105"/>
      <c r="ER381" s="105"/>
      <c r="ES381" s="105"/>
      <c r="ET381" s="105"/>
      <c r="EU381" s="105"/>
      <c r="EV381" s="105"/>
      <c r="EW381" s="105"/>
      <c r="EX381" s="105"/>
      <c r="EY381" s="105"/>
      <c r="EZ381" s="105"/>
      <c r="FA381" s="105"/>
      <c r="FB381" s="105"/>
      <c r="FC381" s="105"/>
      <c r="FD381" s="105"/>
      <c r="FE381" s="105"/>
      <c r="FF381" s="105"/>
      <c r="FG381" s="105"/>
      <c r="FH381" s="105"/>
      <c r="FI381" s="105"/>
      <c r="FJ381" s="105"/>
      <c r="FK381" s="105"/>
      <c r="FL381" s="105"/>
      <c r="FM381" s="105"/>
      <c r="FN381" s="105"/>
      <c r="FO381" s="105"/>
      <c r="FP381" s="105"/>
      <c r="FQ381" s="105"/>
      <c r="FR381" s="105"/>
      <c r="FS381" s="105"/>
      <c r="FT381" s="105"/>
      <c r="FU381" s="105"/>
      <c r="FV381" s="105"/>
      <c r="FW381" s="105"/>
      <c r="FX381" s="105"/>
      <c r="FY381" s="105"/>
      <c r="FZ381" s="105"/>
      <c r="GA381" s="105"/>
      <c r="GB381" s="105"/>
      <c r="GC381" s="105"/>
      <c r="GD381" s="105"/>
      <c r="GE381" s="105"/>
      <c r="GF381" s="105"/>
      <c r="GG381" s="105"/>
      <c r="GH381" s="105"/>
      <c r="GI381" s="105"/>
      <c r="GJ381" s="105"/>
      <c r="GK381" s="105"/>
      <c r="GL381" s="105"/>
      <c r="GM381" s="105"/>
      <c r="GN381" s="105"/>
      <c r="GO381" s="105"/>
      <c r="GP381" s="105"/>
      <c r="GQ381" s="105"/>
      <c r="GR381" s="105"/>
      <c r="GS381" s="105"/>
      <c r="GT381" s="105"/>
      <c r="GU381" s="105"/>
      <c r="GV381" s="105"/>
      <c r="GW381" s="105"/>
      <c r="GX381" s="105"/>
      <c r="GY381" s="105"/>
      <c r="GZ381" s="105"/>
      <c r="HA381" s="105"/>
      <c r="HB381" s="105"/>
      <c r="HC381" s="105"/>
      <c r="HD381" s="105"/>
      <c r="HE381" s="105"/>
      <c r="HF381" s="105"/>
      <c r="HG381" s="105"/>
      <c r="HH381" s="105"/>
      <c r="HI381" s="105"/>
      <c r="HJ381" s="105"/>
      <c r="HK381" s="105"/>
      <c r="HL381" s="105"/>
      <c r="HM381" s="105"/>
      <c r="HN381" s="105"/>
      <c r="HO381" s="105"/>
      <c r="HP381" s="105"/>
      <c r="HQ381" s="105"/>
      <c r="HR381" s="105"/>
      <c r="HS381" s="105"/>
      <c r="HT381" s="105"/>
      <c r="HU381" s="105"/>
      <c r="HV381" s="105"/>
      <c r="HW381" s="105"/>
      <c r="HX381" s="105"/>
      <c r="HY381" s="105"/>
      <c r="HZ381" s="105"/>
      <c r="IA381" s="105"/>
      <c r="IB381" s="105"/>
      <c r="IC381" s="105"/>
      <c r="ID381" s="105"/>
      <c r="IE381" s="105"/>
      <c r="IF381" s="105"/>
      <c r="IG381" s="105"/>
      <c r="IH381" s="105"/>
      <c r="II381" s="105"/>
      <c r="IJ381" s="105"/>
      <c r="IK381" s="105"/>
      <c r="IL381" s="105"/>
      <c r="IM381" s="105"/>
      <c r="IN381" s="105"/>
      <c r="IO381" s="105"/>
      <c r="IP381" s="105"/>
      <c r="IQ381" s="105"/>
      <c r="IR381" s="105"/>
      <c r="IS381" s="105"/>
      <c r="IT381" s="105"/>
      <c r="IU381" s="105"/>
      <c r="IV381" s="105"/>
    </row>
    <row r="382" spans="1:256" ht="15.5" x14ac:dyDescent="0.25">
      <c r="A382" s="306"/>
      <c r="B382" s="307"/>
      <c r="C382" s="308"/>
      <c r="D382" s="309"/>
      <c r="E382" s="303"/>
      <c r="F382" s="110"/>
      <c r="G382" s="303"/>
      <c r="H382" s="310"/>
      <c r="I382" s="303"/>
      <c r="J382" s="311"/>
      <c r="K382" s="306"/>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5"/>
      <c r="AL382" s="105"/>
      <c r="AM382" s="105"/>
      <c r="AN382" s="105"/>
      <c r="AO382" s="105"/>
      <c r="AP382" s="105"/>
      <c r="AQ382" s="105"/>
      <c r="AR382" s="105"/>
      <c r="AS382" s="105"/>
      <c r="AT382" s="105"/>
      <c r="AU382" s="105"/>
      <c r="AV382" s="105"/>
      <c r="AW382" s="105"/>
      <c r="AX382" s="105"/>
      <c r="AY382" s="105"/>
      <c r="AZ382" s="105"/>
      <c r="BA382" s="105"/>
      <c r="BB382" s="105"/>
      <c r="BC382" s="105"/>
      <c r="BD382" s="105"/>
      <c r="BE382" s="105"/>
      <c r="BF382" s="105"/>
      <c r="BG382" s="105"/>
      <c r="BH382" s="105"/>
      <c r="BI382" s="105"/>
      <c r="BJ382" s="105"/>
      <c r="BK382" s="105"/>
      <c r="BL382" s="105"/>
      <c r="BM382" s="105"/>
      <c r="BN382" s="105"/>
      <c r="BO382" s="105"/>
      <c r="BP382" s="105"/>
      <c r="BQ382" s="105"/>
      <c r="BR382" s="105"/>
      <c r="BS382" s="105"/>
      <c r="BT382" s="105"/>
      <c r="BU382" s="105"/>
      <c r="BV382" s="105"/>
      <c r="BW382" s="105"/>
      <c r="BX382" s="105"/>
      <c r="BY382" s="105"/>
      <c r="BZ382" s="105"/>
      <c r="CA382" s="105"/>
      <c r="CB382" s="105"/>
      <c r="CC382" s="105"/>
      <c r="CD382" s="105"/>
      <c r="CE382" s="105"/>
      <c r="CF382" s="105"/>
      <c r="CG382" s="105"/>
      <c r="CH382" s="105"/>
      <c r="CI382" s="105"/>
      <c r="CJ382" s="105"/>
      <c r="CK382" s="105"/>
      <c r="CL382" s="105"/>
      <c r="CM382" s="105"/>
      <c r="CN382" s="105"/>
      <c r="CO382" s="105"/>
      <c r="CP382" s="105"/>
      <c r="CQ382" s="105"/>
      <c r="CR382" s="105"/>
      <c r="CS382" s="105"/>
      <c r="CT382" s="105"/>
      <c r="CU382" s="105"/>
      <c r="CV382" s="105"/>
      <c r="CW382" s="105"/>
      <c r="CX382" s="105"/>
      <c r="CY382" s="105"/>
      <c r="CZ382" s="105"/>
      <c r="DA382" s="105"/>
      <c r="DB382" s="105"/>
      <c r="DC382" s="105"/>
      <c r="DD382" s="105"/>
      <c r="DE382" s="105"/>
      <c r="DF382" s="105"/>
      <c r="DG382" s="105"/>
      <c r="DH382" s="105"/>
      <c r="DI382" s="105"/>
      <c r="DJ382" s="105"/>
      <c r="DK382" s="105"/>
      <c r="DL382" s="105"/>
      <c r="DM382" s="105"/>
      <c r="DN382" s="105"/>
      <c r="DO382" s="105"/>
      <c r="DP382" s="105"/>
      <c r="DQ382" s="105"/>
      <c r="DR382" s="105"/>
      <c r="DS382" s="105"/>
      <c r="DT382" s="105"/>
      <c r="DU382" s="105"/>
      <c r="DV382" s="105"/>
      <c r="DW382" s="105"/>
      <c r="DX382" s="105"/>
      <c r="DY382" s="105"/>
      <c r="DZ382" s="105"/>
      <c r="EA382" s="105"/>
      <c r="EB382" s="105"/>
      <c r="EC382" s="105"/>
      <c r="ED382" s="105"/>
      <c r="EE382" s="105"/>
      <c r="EF382" s="105"/>
      <c r="EG382" s="105"/>
      <c r="EH382" s="105"/>
      <c r="EI382" s="105"/>
      <c r="EJ382" s="105"/>
      <c r="EK382" s="105"/>
      <c r="EL382" s="105"/>
      <c r="EM382" s="105"/>
      <c r="EN382" s="105"/>
      <c r="EO382" s="105"/>
      <c r="EP382" s="105"/>
      <c r="EQ382" s="105"/>
      <c r="ER382" s="105"/>
      <c r="ES382" s="105"/>
      <c r="ET382" s="105"/>
      <c r="EU382" s="105"/>
      <c r="EV382" s="105"/>
      <c r="EW382" s="105"/>
      <c r="EX382" s="105"/>
      <c r="EY382" s="105"/>
      <c r="EZ382" s="105"/>
      <c r="FA382" s="105"/>
      <c r="FB382" s="105"/>
      <c r="FC382" s="105"/>
      <c r="FD382" s="105"/>
      <c r="FE382" s="105"/>
      <c r="FF382" s="105"/>
      <c r="FG382" s="105"/>
      <c r="FH382" s="105"/>
      <c r="FI382" s="105"/>
      <c r="FJ382" s="105"/>
      <c r="FK382" s="105"/>
      <c r="FL382" s="105"/>
      <c r="FM382" s="105"/>
      <c r="FN382" s="105"/>
      <c r="FO382" s="105"/>
      <c r="FP382" s="105"/>
      <c r="FQ382" s="105"/>
      <c r="FR382" s="105"/>
      <c r="FS382" s="105"/>
      <c r="FT382" s="105"/>
      <c r="FU382" s="105"/>
      <c r="FV382" s="105"/>
      <c r="FW382" s="105"/>
      <c r="FX382" s="105"/>
      <c r="FY382" s="105"/>
      <c r="FZ382" s="105"/>
      <c r="GA382" s="105"/>
      <c r="GB382" s="105"/>
      <c r="GC382" s="105"/>
      <c r="GD382" s="105"/>
      <c r="GE382" s="105"/>
      <c r="GF382" s="105"/>
      <c r="GG382" s="105"/>
      <c r="GH382" s="105"/>
      <c r="GI382" s="105"/>
      <c r="GJ382" s="105"/>
      <c r="GK382" s="105"/>
      <c r="GL382" s="105"/>
      <c r="GM382" s="105"/>
      <c r="GN382" s="105"/>
      <c r="GO382" s="105"/>
      <c r="GP382" s="105"/>
      <c r="GQ382" s="105"/>
      <c r="GR382" s="105"/>
      <c r="GS382" s="105"/>
      <c r="GT382" s="105"/>
      <c r="GU382" s="105"/>
      <c r="GV382" s="105"/>
      <c r="GW382" s="105"/>
      <c r="GX382" s="105"/>
      <c r="GY382" s="105"/>
      <c r="GZ382" s="105"/>
      <c r="HA382" s="105"/>
      <c r="HB382" s="105"/>
      <c r="HC382" s="105"/>
      <c r="HD382" s="105"/>
      <c r="HE382" s="105"/>
      <c r="HF382" s="105"/>
      <c r="HG382" s="105"/>
      <c r="HH382" s="105"/>
      <c r="HI382" s="105"/>
      <c r="HJ382" s="105"/>
      <c r="HK382" s="105"/>
      <c r="HL382" s="105"/>
      <c r="HM382" s="105"/>
      <c r="HN382" s="105"/>
      <c r="HO382" s="105"/>
      <c r="HP382" s="105"/>
      <c r="HQ382" s="105"/>
      <c r="HR382" s="105"/>
      <c r="HS382" s="105"/>
      <c r="HT382" s="105"/>
      <c r="HU382" s="105"/>
      <c r="HV382" s="105"/>
      <c r="HW382" s="105"/>
      <c r="HX382" s="105"/>
      <c r="HY382" s="105"/>
      <c r="HZ382" s="105"/>
      <c r="IA382" s="105"/>
      <c r="IB382" s="105"/>
      <c r="IC382" s="105"/>
      <c r="ID382" s="105"/>
      <c r="IE382" s="105"/>
      <c r="IF382" s="105"/>
      <c r="IG382" s="105"/>
      <c r="IH382" s="105"/>
      <c r="II382" s="105"/>
      <c r="IJ382" s="105"/>
      <c r="IK382" s="105"/>
      <c r="IL382" s="105"/>
      <c r="IM382" s="105"/>
      <c r="IN382" s="105"/>
      <c r="IO382" s="105"/>
      <c r="IP382" s="105"/>
      <c r="IQ382" s="105"/>
      <c r="IR382" s="105"/>
      <c r="IS382" s="105"/>
      <c r="IT382" s="105"/>
      <c r="IU382" s="105"/>
      <c r="IV382" s="105"/>
    </row>
    <row r="383" spans="1:256" ht="15.5" x14ac:dyDescent="0.25">
      <c r="A383" s="306"/>
      <c r="B383" s="307"/>
      <c r="C383" s="308"/>
      <c r="D383" s="309"/>
      <c r="E383" s="303"/>
      <c r="F383" s="110"/>
      <c r="G383" s="303"/>
      <c r="H383" s="310"/>
      <c r="I383" s="303"/>
      <c r="J383" s="311"/>
      <c r="K383" s="306"/>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5"/>
      <c r="AL383" s="105"/>
      <c r="AM383" s="105"/>
      <c r="AN383" s="105"/>
      <c r="AO383" s="105"/>
      <c r="AP383" s="105"/>
      <c r="AQ383" s="105"/>
      <c r="AR383" s="105"/>
      <c r="AS383" s="105"/>
      <c r="AT383" s="105"/>
      <c r="AU383" s="105"/>
      <c r="AV383" s="105"/>
      <c r="AW383" s="105"/>
      <c r="AX383" s="105"/>
      <c r="AY383" s="105"/>
      <c r="AZ383" s="105"/>
      <c r="BA383" s="105"/>
      <c r="BB383" s="105"/>
      <c r="BC383" s="105"/>
      <c r="BD383" s="105"/>
      <c r="BE383" s="105"/>
      <c r="BF383" s="105"/>
      <c r="BG383" s="105"/>
      <c r="BH383" s="105"/>
      <c r="BI383" s="105"/>
      <c r="BJ383" s="105"/>
      <c r="BK383" s="105"/>
      <c r="BL383" s="105"/>
      <c r="BM383" s="105"/>
      <c r="BN383" s="105"/>
      <c r="BO383" s="105"/>
      <c r="BP383" s="105"/>
      <c r="BQ383" s="105"/>
      <c r="BR383" s="105"/>
      <c r="BS383" s="105"/>
      <c r="BT383" s="105"/>
      <c r="BU383" s="105"/>
      <c r="BV383" s="105"/>
      <c r="BW383" s="105"/>
      <c r="BX383" s="105"/>
      <c r="BY383" s="105"/>
      <c r="BZ383" s="105"/>
      <c r="CA383" s="105"/>
      <c r="CB383" s="105"/>
      <c r="CC383" s="105"/>
      <c r="CD383" s="105"/>
      <c r="CE383" s="105"/>
      <c r="CF383" s="105"/>
      <c r="CG383" s="105"/>
      <c r="CH383" s="105"/>
      <c r="CI383" s="105"/>
      <c r="CJ383" s="105"/>
      <c r="CK383" s="105"/>
      <c r="CL383" s="105"/>
      <c r="CM383" s="105"/>
      <c r="CN383" s="105"/>
      <c r="CO383" s="105"/>
      <c r="CP383" s="105"/>
      <c r="CQ383" s="105"/>
      <c r="CR383" s="105"/>
      <c r="CS383" s="105"/>
      <c r="CT383" s="105"/>
      <c r="CU383" s="105"/>
      <c r="CV383" s="105"/>
      <c r="CW383" s="105"/>
      <c r="CX383" s="105"/>
      <c r="CY383" s="105"/>
      <c r="CZ383" s="105"/>
      <c r="DA383" s="105"/>
      <c r="DB383" s="105"/>
      <c r="DC383" s="105"/>
      <c r="DD383" s="105"/>
      <c r="DE383" s="105"/>
      <c r="DF383" s="105"/>
      <c r="DG383" s="105"/>
      <c r="DH383" s="105"/>
      <c r="DI383" s="105"/>
      <c r="DJ383" s="105"/>
      <c r="DK383" s="105"/>
      <c r="DL383" s="105"/>
      <c r="DM383" s="105"/>
      <c r="DN383" s="105"/>
      <c r="DO383" s="105"/>
      <c r="DP383" s="105"/>
      <c r="DQ383" s="105"/>
      <c r="DR383" s="105"/>
      <c r="DS383" s="105"/>
      <c r="DT383" s="105"/>
      <c r="DU383" s="105"/>
      <c r="DV383" s="105"/>
      <c r="DW383" s="105"/>
      <c r="DX383" s="105"/>
      <c r="DY383" s="105"/>
      <c r="DZ383" s="105"/>
      <c r="EA383" s="105"/>
      <c r="EB383" s="105"/>
      <c r="EC383" s="105"/>
      <c r="ED383" s="105"/>
      <c r="EE383" s="105"/>
      <c r="EF383" s="105"/>
      <c r="EG383" s="105"/>
      <c r="EH383" s="105"/>
      <c r="EI383" s="105"/>
      <c r="EJ383" s="105"/>
      <c r="EK383" s="105"/>
      <c r="EL383" s="105"/>
      <c r="EM383" s="105"/>
      <c r="EN383" s="105"/>
      <c r="EO383" s="105"/>
      <c r="EP383" s="105"/>
      <c r="EQ383" s="105"/>
      <c r="ER383" s="105"/>
      <c r="ES383" s="105"/>
      <c r="ET383" s="105"/>
      <c r="EU383" s="105"/>
      <c r="EV383" s="105"/>
      <c r="EW383" s="105"/>
      <c r="EX383" s="105"/>
      <c r="EY383" s="105"/>
      <c r="EZ383" s="105"/>
      <c r="FA383" s="105"/>
      <c r="FB383" s="105"/>
      <c r="FC383" s="105"/>
      <c r="FD383" s="105"/>
      <c r="FE383" s="105"/>
      <c r="FF383" s="105"/>
      <c r="FG383" s="105"/>
      <c r="FH383" s="105"/>
      <c r="FI383" s="105"/>
      <c r="FJ383" s="105"/>
      <c r="FK383" s="105"/>
      <c r="FL383" s="105"/>
      <c r="FM383" s="105"/>
      <c r="FN383" s="105"/>
      <c r="FO383" s="105"/>
      <c r="FP383" s="105"/>
      <c r="FQ383" s="105"/>
      <c r="FR383" s="105"/>
      <c r="FS383" s="105"/>
      <c r="FT383" s="105"/>
      <c r="FU383" s="105"/>
      <c r="FV383" s="105"/>
      <c r="FW383" s="105"/>
      <c r="FX383" s="105"/>
      <c r="FY383" s="105"/>
      <c r="FZ383" s="105"/>
      <c r="GA383" s="105"/>
      <c r="GB383" s="105"/>
      <c r="GC383" s="105"/>
      <c r="GD383" s="105"/>
      <c r="GE383" s="105"/>
      <c r="GF383" s="105"/>
      <c r="GG383" s="105"/>
      <c r="GH383" s="105"/>
      <c r="GI383" s="105"/>
      <c r="GJ383" s="105"/>
      <c r="GK383" s="105"/>
      <c r="GL383" s="105"/>
      <c r="GM383" s="105"/>
      <c r="GN383" s="105"/>
      <c r="GO383" s="105"/>
      <c r="GP383" s="105"/>
      <c r="GQ383" s="105"/>
      <c r="GR383" s="105"/>
      <c r="GS383" s="105"/>
      <c r="GT383" s="105"/>
      <c r="GU383" s="105"/>
      <c r="GV383" s="105"/>
      <c r="GW383" s="105"/>
      <c r="GX383" s="105"/>
      <c r="GY383" s="105"/>
      <c r="GZ383" s="105"/>
      <c r="HA383" s="105"/>
      <c r="HB383" s="105"/>
      <c r="HC383" s="105"/>
      <c r="HD383" s="105"/>
      <c r="HE383" s="105"/>
      <c r="HF383" s="105"/>
      <c r="HG383" s="105"/>
      <c r="HH383" s="105"/>
      <c r="HI383" s="105"/>
      <c r="HJ383" s="105"/>
      <c r="HK383" s="105"/>
      <c r="HL383" s="105"/>
      <c r="HM383" s="105"/>
      <c r="HN383" s="105"/>
      <c r="HO383" s="105"/>
      <c r="HP383" s="105"/>
      <c r="HQ383" s="105"/>
      <c r="HR383" s="105"/>
      <c r="HS383" s="105"/>
      <c r="HT383" s="105"/>
      <c r="HU383" s="105"/>
      <c r="HV383" s="105"/>
      <c r="HW383" s="105"/>
      <c r="HX383" s="105"/>
      <c r="HY383" s="105"/>
      <c r="HZ383" s="105"/>
      <c r="IA383" s="105"/>
      <c r="IB383" s="105"/>
      <c r="IC383" s="105"/>
      <c r="ID383" s="105"/>
      <c r="IE383" s="105"/>
      <c r="IF383" s="105"/>
      <c r="IG383" s="105"/>
      <c r="IH383" s="105"/>
      <c r="II383" s="105"/>
      <c r="IJ383" s="105"/>
      <c r="IK383" s="105"/>
      <c r="IL383" s="105"/>
      <c r="IM383" s="105"/>
      <c r="IN383" s="105"/>
      <c r="IO383" s="105"/>
      <c r="IP383" s="105"/>
      <c r="IQ383" s="105"/>
      <c r="IR383" s="105"/>
      <c r="IS383" s="105"/>
      <c r="IT383" s="105"/>
      <c r="IU383" s="105"/>
      <c r="IV383" s="105"/>
    </row>
    <row r="384" spans="1:256" ht="15.5" x14ac:dyDescent="0.25">
      <c r="A384" s="306"/>
      <c r="B384" s="307"/>
      <c r="C384" s="308"/>
      <c r="D384" s="309"/>
      <c r="E384" s="303"/>
      <c r="F384" s="110"/>
      <c r="G384" s="303"/>
      <c r="H384" s="310"/>
      <c r="I384" s="303"/>
      <c r="J384" s="311"/>
      <c r="K384" s="306"/>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c r="BE384" s="105"/>
      <c r="BF384" s="105"/>
      <c r="BG384" s="105"/>
      <c r="BH384" s="105"/>
      <c r="BI384" s="105"/>
      <c r="BJ384" s="105"/>
      <c r="BK384" s="105"/>
      <c r="BL384" s="105"/>
      <c r="BM384" s="105"/>
      <c r="BN384" s="105"/>
      <c r="BO384" s="105"/>
      <c r="BP384" s="105"/>
      <c r="BQ384" s="105"/>
      <c r="BR384" s="105"/>
      <c r="BS384" s="105"/>
      <c r="BT384" s="105"/>
      <c r="BU384" s="105"/>
      <c r="BV384" s="105"/>
      <c r="BW384" s="105"/>
      <c r="BX384" s="105"/>
      <c r="BY384" s="105"/>
      <c r="BZ384" s="105"/>
      <c r="CA384" s="105"/>
      <c r="CB384" s="105"/>
      <c r="CC384" s="105"/>
      <c r="CD384" s="105"/>
      <c r="CE384" s="105"/>
      <c r="CF384" s="105"/>
      <c r="CG384" s="105"/>
      <c r="CH384" s="105"/>
      <c r="CI384" s="105"/>
      <c r="CJ384" s="105"/>
      <c r="CK384" s="105"/>
      <c r="CL384" s="105"/>
      <c r="CM384" s="105"/>
      <c r="CN384" s="105"/>
      <c r="CO384" s="105"/>
      <c r="CP384" s="105"/>
      <c r="CQ384" s="105"/>
      <c r="CR384" s="105"/>
      <c r="CS384" s="105"/>
      <c r="CT384" s="105"/>
      <c r="CU384" s="105"/>
      <c r="CV384" s="105"/>
      <c r="CW384" s="105"/>
      <c r="CX384" s="105"/>
      <c r="CY384" s="105"/>
      <c r="CZ384" s="105"/>
      <c r="DA384" s="105"/>
      <c r="DB384" s="105"/>
      <c r="DC384" s="105"/>
      <c r="DD384" s="105"/>
      <c r="DE384" s="105"/>
      <c r="DF384" s="105"/>
      <c r="DG384" s="105"/>
      <c r="DH384" s="105"/>
      <c r="DI384" s="105"/>
      <c r="DJ384" s="105"/>
      <c r="DK384" s="105"/>
      <c r="DL384" s="105"/>
      <c r="DM384" s="105"/>
      <c r="DN384" s="105"/>
      <c r="DO384" s="105"/>
      <c r="DP384" s="105"/>
      <c r="DQ384" s="105"/>
      <c r="DR384" s="105"/>
      <c r="DS384" s="105"/>
      <c r="DT384" s="105"/>
      <c r="DU384" s="105"/>
      <c r="DV384" s="105"/>
      <c r="DW384" s="105"/>
      <c r="DX384" s="105"/>
      <c r="DY384" s="105"/>
      <c r="DZ384" s="105"/>
      <c r="EA384" s="105"/>
      <c r="EB384" s="105"/>
      <c r="EC384" s="105"/>
      <c r="ED384" s="105"/>
      <c r="EE384" s="105"/>
      <c r="EF384" s="105"/>
      <c r="EG384" s="105"/>
      <c r="EH384" s="105"/>
      <c r="EI384" s="105"/>
      <c r="EJ384" s="105"/>
      <c r="EK384" s="105"/>
      <c r="EL384" s="105"/>
      <c r="EM384" s="105"/>
      <c r="EN384" s="105"/>
      <c r="EO384" s="105"/>
      <c r="EP384" s="105"/>
      <c r="EQ384" s="105"/>
      <c r="ER384" s="105"/>
      <c r="ES384" s="105"/>
      <c r="ET384" s="105"/>
      <c r="EU384" s="105"/>
      <c r="EV384" s="105"/>
      <c r="EW384" s="105"/>
      <c r="EX384" s="105"/>
      <c r="EY384" s="105"/>
      <c r="EZ384" s="105"/>
      <c r="FA384" s="105"/>
      <c r="FB384" s="105"/>
      <c r="FC384" s="105"/>
      <c r="FD384" s="105"/>
      <c r="FE384" s="105"/>
      <c r="FF384" s="105"/>
      <c r="FG384" s="105"/>
      <c r="FH384" s="105"/>
      <c r="FI384" s="105"/>
      <c r="FJ384" s="105"/>
      <c r="FK384" s="105"/>
      <c r="FL384" s="105"/>
      <c r="FM384" s="105"/>
      <c r="FN384" s="105"/>
      <c r="FO384" s="105"/>
      <c r="FP384" s="105"/>
      <c r="FQ384" s="105"/>
      <c r="FR384" s="105"/>
      <c r="FS384" s="105"/>
      <c r="FT384" s="105"/>
      <c r="FU384" s="105"/>
      <c r="FV384" s="105"/>
      <c r="FW384" s="105"/>
      <c r="FX384" s="105"/>
      <c r="FY384" s="105"/>
      <c r="FZ384" s="105"/>
      <c r="GA384" s="105"/>
      <c r="GB384" s="105"/>
      <c r="GC384" s="105"/>
      <c r="GD384" s="105"/>
      <c r="GE384" s="105"/>
      <c r="GF384" s="105"/>
      <c r="GG384" s="105"/>
      <c r="GH384" s="105"/>
      <c r="GI384" s="105"/>
      <c r="GJ384" s="105"/>
      <c r="GK384" s="105"/>
      <c r="GL384" s="105"/>
      <c r="GM384" s="105"/>
      <c r="GN384" s="105"/>
      <c r="GO384" s="105"/>
      <c r="GP384" s="105"/>
      <c r="GQ384" s="105"/>
      <c r="GR384" s="105"/>
      <c r="GS384" s="105"/>
      <c r="GT384" s="105"/>
      <c r="GU384" s="105"/>
      <c r="GV384" s="105"/>
      <c r="GW384" s="105"/>
      <c r="GX384" s="105"/>
      <c r="GY384" s="105"/>
      <c r="GZ384" s="105"/>
      <c r="HA384" s="105"/>
      <c r="HB384" s="105"/>
      <c r="HC384" s="105"/>
      <c r="HD384" s="105"/>
      <c r="HE384" s="105"/>
      <c r="HF384" s="105"/>
      <c r="HG384" s="105"/>
      <c r="HH384" s="105"/>
      <c r="HI384" s="105"/>
      <c r="HJ384" s="105"/>
      <c r="HK384" s="105"/>
      <c r="HL384" s="105"/>
      <c r="HM384" s="105"/>
      <c r="HN384" s="105"/>
      <c r="HO384" s="105"/>
      <c r="HP384" s="105"/>
      <c r="HQ384" s="105"/>
      <c r="HR384" s="105"/>
      <c r="HS384" s="105"/>
      <c r="HT384" s="105"/>
      <c r="HU384" s="105"/>
      <c r="HV384" s="105"/>
      <c r="HW384" s="105"/>
      <c r="HX384" s="105"/>
      <c r="HY384" s="105"/>
      <c r="HZ384" s="105"/>
      <c r="IA384" s="105"/>
      <c r="IB384" s="105"/>
      <c r="IC384" s="105"/>
      <c r="ID384" s="105"/>
      <c r="IE384" s="105"/>
      <c r="IF384" s="105"/>
      <c r="IG384" s="105"/>
      <c r="IH384" s="105"/>
      <c r="II384" s="105"/>
      <c r="IJ384" s="105"/>
      <c r="IK384" s="105"/>
      <c r="IL384" s="105"/>
      <c r="IM384" s="105"/>
      <c r="IN384" s="105"/>
      <c r="IO384" s="105"/>
      <c r="IP384" s="105"/>
      <c r="IQ384" s="105"/>
      <c r="IR384" s="105"/>
      <c r="IS384" s="105"/>
      <c r="IT384" s="105"/>
      <c r="IU384" s="105"/>
      <c r="IV384" s="105"/>
    </row>
    <row r="385" spans="1:256" ht="15.5" x14ac:dyDescent="0.25">
      <c r="A385" s="306"/>
      <c r="B385" s="307"/>
      <c r="C385" s="308"/>
      <c r="D385" s="309"/>
      <c r="E385" s="303"/>
      <c r="F385" s="110"/>
      <c r="G385" s="303"/>
      <c r="H385" s="310"/>
      <c r="I385" s="303"/>
      <c r="J385" s="311"/>
      <c r="K385" s="306"/>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5"/>
      <c r="AL385" s="105"/>
      <c r="AM385" s="105"/>
      <c r="AN385" s="105"/>
      <c r="AO385" s="105"/>
      <c r="AP385" s="105"/>
      <c r="AQ385" s="105"/>
      <c r="AR385" s="105"/>
      <c r="AS385" s="105"/>
      <c r="AT385" s="105"/>
      <c r="AU385" s="105"/>
      <c r="AV385" s="105"/>
      <c r="AW385" s="105"/>
      <c r="AX385" s="105"/>
      <c r="AY385" s="105"/>
      <c r="AZ385" s="105"/>
      <c r="BA385" s="105"/>
      <c r="BB385" s="105"/>
      <c r="BC385" s="105"/>
      <c r="BD385" s="105"/>
      <c r="BE385" s="105"/>
      <c r="BF385" s="105"/>
      <c r="BG385" s="105"/>
      <c r="BH385" s="105"/>
      <c r="BI385" s="105"/>
      <c r="BJ385" s="105"/>
      <c r="BK385" s="105"/>
      <c r="BL385" s="105"/>
      <c r="BM385" s="105"/>
      <c r="BN385" s="105"/>
      <c r="BO385" s="105"/>
      <c r="BP385" s="105"/>
      <c r="BQ385" s="105"/>
      <c r="BR385" s="105"/>
      <c r="BS385" s="105"/>
      <c r="BT385" s="105"/>
      <c r="BU385" s="105"/>
      <c r="BV385" s="105"/>
      <c r="BW385" s="105"/>
      <c r="BX385" s="105"/>
      <c r="BY385" s="105"/>
      <c r="BZ385" s="105"/>
      <c r="CA385" s="105"/>
      <c r="CB385" s="105"/>
      <c r="CC385" s="105"/>
      <c r="CD385" s="105"/>
      <c r="CE385" s="105"/>
      <c r="CF385" s="105"/>
      <c r="CG385" s="105"/>
      <c r="CH385" s="105"/>
      <c r="CI385" s="105"/>
      <c r="CJ385" s="105"/>
      <c r="CK385" s="105"/>
      <c r="CL385" s="105"/>
      <c r="CM385" s="105"/>
      <c r="CN385" s="105"/>
      <c r="CO385" s="105"/>
      <c r="CP385" s="105"/>
      <c r="CQ385" s="105"/>
      <c r="CR385" s="105"/>
      <c r="CS385" s="105"/>
      <c r="CT385" s="105"/>
      <c r="CU385" s="105"/>
      <c r="CV385" s="105"/>
      <c r="CW385" s="105"/>
      <c r="CX385" s="105"/>
      <c r="CY385" s="105"/>
      <c r="CZ385" s="105"/>
      <c r="DA385" s="105"/>
      <c r="DB385" s="105"/>
      <c r="DC385" s="105"/>
      <c r="DD385" s="105"/>
      <c r="DE385" s="105"/>
      <c r="DF385" s="105"/>
      <c r="DG385" s="105"/>
      <c r="DH385" s="105"/>
      <c r="DI385" s="105"/>
      <c r="DJ385" s="105"/>
      <c r="DK385" s="105"/>
      <c r="DL385" s="105"/>
      <c r="DM385" s="105"/>
      <c r="DN385" s="105"/>
      <c r="DO385" s="105"/>
      <c r="DP385" s="105"/>
      <c r="DQ385" s="105"/>
      <c r="DR385" s="105"/>
      <c r="DS385" s="105"/>
      <c r="DT385" s="105"/>
      <c r="DU385" s="105"/>
      <c r="DV385" s="105"/>
      <c r="DW385" s="105"/>
      <c r="DX385" s="105"/>
      <c r="DY385" s="105"/>
      <c r="DZ385" s="105"/>
      <c r="EA385" s="105"/>
      <c r="EB385" s="105"/>
      <c r="EC385" s="105"/>
      <c r="ED385" s="105"/>
      <c r="EE385" s="105"/>
      <c r="EF385" s="105"/>
      <c r="EG385" s="105"/>
      <c r="EH385" s="105"/>
      <c r="EI385" s="105"/>
      <c r="EJ385" s="105"/>
      <c r="EK385" s="105"/>
      <c r="EL385" s="105"/>
      <c r="EM385" s="105"/>
      <c r="EN385" s="105"/>
      <c r="EO385" s="105"/>
      <c r="EP385" s="105"/>
      <c r="EQ385" s="105"/>
      <c r="ER385" s="105"/>
      <c r="ES385" s="105"/>
      <c r="ET385" s="105"/>
      <c r="EU385" s="105"/>
      <c r="EV385" s="105"/>
      <c r="EW385" s="105"/>
      <c r="EX385" s="105"/>
      <c r="EY385" s="105"/>
      <c r="EZ385" s="105"/>
      <c r="FA385" s="105"/>
      <c r="FB385" s="105"/>
      <c r="FC385" s="105"/>
      <c r="FD385" s="105"/>
      <c r="FE385" s="105"/>
      <c r="FF385" s="105"/>
      <c r="FG385" s="105"/>
      <c r="FH385" s="105"/>
      <c r="FI385" s="105"/>
      <c r="FJ385" s="105"/>
      <c r="FK385" s="105"/>
      <c r="FL385" s="105"/>
      <c r="FM385" s="105"/>
      <c r="FN385" s="105"/>
      <c r="FO385" s="105"/>
      <c r="FP385" s="105"/>
      <c r="FQ385" s="105"/>
      <c r="FR385" s="105"/>
      <c r="FS385" s="105"/>
      <c r="FT385" s="105"/>
      <c r="FU385" s="105"/>
      <c r="FV385" s="105"/>
      <c r="FW385" s="105"/>
      <c r="FX385" s="105"/>
      <c r="FY385" s="105"/>
      <c r="FZ385" s="105"/>
      <c r="GA385" s="105"/>
      <c r="GB385" s="105"/>
      <c r="GC385" s="105"/>
      <c r="GD385" s="105"/>
      <c r="GE385" s="105"/>
      <c r="GF385" s="105"/>
      <c r="GG385" s="105"/>
      <c r="GH385" s="105"/>
      <c r="GI385" s="105"/>
      <c r="GJ385" s="105"/>
      <c r="GK385" s="105"/>
      <c r="GL385" s="105"/>
      <c r="GM385" s="105"/>
      <c r="GN385" s="105"/>
      <c r="GO385" s="105"/>
      <c r="GP385" s="105"/>
      <c r="GQ385" s="105"/>
      <c r="GR385" s="105"/>
      <c r="GS385" s="105"/>
      <c r="GT385" s="105"/>
      <c r="GU385" s="105"/>
      <c r="GV385" s="105"/>
      <c r="GW385" s="105"/>
      <c r="GX385" s="105"/>
      <c r="GY385" s="105"/>
      <c r="GZ385" s="105"/>
      <c r="HA385" s="105"/>
      <c r="HB385" s="105"/>
      <c r="HC385" s="105"/>
      <c r="HD385" s="105"/>
      <c r="HE385" s="105"/>
      <c r="HF385" s="105"/>
      <c r="HG385" s="105"/>
      <c r="HH385" s="105"/>
      <c r="HI385" s="105"/>
      <c r="HJ385" s="105"/>
      <c r="HK385" s="105"/>
      <c r="HL385" s="105"/>
      <c r="HM385" s="105"/>
      <c r="HN385" s="105"/>
      <c r="HO385" s="105"/>
      <c r="HP385" s="105"/>
      <c r="HQ385" s="105"/>
      <c r="HR385" s="105"/>
      <c r="HS385" s="105"/>
      <c r="HT385" s="105"/>
      <c r="HU385" s="105"/>
      <c r="HV385" s="105"/>
      <c r="HW385" s="105"/>
      <c r="HX385" s="105"/>
      <c r="HY385" s="105"/>
      <c r="HZ385" s="105"/>
      <c r="IA385" s="105"/>
      <c r="IB385" s="105"/>
      <c r="IC385" s="105"/>
      <c r="ID385" s="105"/>
      <c r="IE385" s="105"/>
      <c r="IF385" s="105"/>
      <c r="IG385" s="105"/>
      <c r="IH385" s="105"/>
      <c r="II385" s="105"/>
      <c r="IJ385" s="105"/>
      <c r="IK385" s="105"/>
      <c r="IL385" s="105"/>
      <c r="IM385" s="105"/>
      <c r="IN385" s="105"/>
      <c r="IO385" s="105"/>
      <c r="IP385" s="105"/>
      <c r="IQ385" s="105"/>
      <c r="IR385" s="105"/>
      <c r="IS385" s="105"/>
      <c r="IT385" s="105"/>
      <c r="IU385" s="105"/>
      <c r="IV385" s="105"/>
    </row>
    <row r="386" spans="1:256" ht="15.5" x14ac:dyDescent="0.25">
      <c r="A386" s="306"/>
      <c r="B386" s="307"/>
      <c r="C386" s="308"/>
      <c r="D386" s="309"/>
      <c r="E386" s="303"/>
      <c r="F386" s="110"/>
      <c r="G386" s="303"/>
      <c r="H386" s="310"/>
      <c r="I386" s="303"/>
      <c r="J386" s="311"/>
      <c r="K386" s="306"/>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5"/>
      <c r="AL386" s="105"/>
      <c r="AM386" s="105"/>
      <c r="AN386" s="105"/>
      <c r="AO386" s="105"/>
      <c r="AP386" s="105"/>
      <c r="AQ386" s="105"/>
      <c r="AR386" s="105"/>
      <c r="AS386" s="105"/>
      <c r="AT386" s="105"/>
      <c r="AU386" s="105"/>
      <c r="AV386" s="105"/>
      <c r="AW386" s="105"/>
      <c r="AX386" s="105"/>
      <c r="AY386" s="105"/>
      <c r="AZ386" s="105"/>
      <c r="BA386" s="105"/>
      <c r="BB386" s="105"/>
      <c r="BC386" s="105"/>
      <c r="BD386" s="105"/>
      <c r="BE386" s="105"/>
      <c r="BF386" s="105"/>
      <c r="BG386" s="105"/>
      <c r="BH386" s="105"/>
      <c r="BI386" s="105"/>
      <c r="BJ386" s="105"/>
      <c r="BK386" s="105"/>
      <c r="BL386" s="105"/>
      <c r="BM386" s="105"/>
      <c r="BN386" s="105"/>
      <c r="BO386" s="105"/>
      <c r="BP386" s="105"/>
      <c r="BQ386" s="105"/>
      <c r="BR386" s="105"/>
      <c r="BS386" s="105"/>
      <c r="BT386" s="105"/>
      <c r="BU386" s="105"/>
      <c r="BV386" s="105"/>
      <c r="BW386" s="105"/>
      <c r="BX386" s="105"/>
      <c r="BY386" s="105"/>
      <c r="BZ386" s="105"/>
      <c r="CA386" s="105"/>
      <c r="CB386" s="105"/>
      <c r="CC386" s="105"/>
      <c r="CD386" s="105"/>
      <c r="CE386" s="105"/>
      <c r="CF386" s="105"/>
      <c r="CG386" s="105"/>
      <c r="CH386" s="105"/>
      <c r="CI386" s="105"/>
      <c r="CJ386" s="105"/>
      <c r="CK386" s="105"/>
      <c r="CL386" s="105"/>
      <c r="CM386" s="105"/>
      <c r="CN386" s="105"/>
      <c r="CO386" s="105"/>
      <c r="CP386" s="105"/>
      <c r="CQ386" s="105"/>
      <c r="CR386" s="105"/>
      <c r="CS386" s="105"/>
      <c r="CT386" s="105"/>
      <c r="CU386" s="105"/>
      <c r="CV386" s="105"/>
      <c r="CW386" s="105"/>
      <c r="CX386" s="105"/>
      <c r="CY386" s="105"/>
      <c r="CZ386" s="105"/>
      <c r="DA386" s="105"/>
      <c r="DB386" s="105"/>
      <c r="DC386" s="105"/>
      <c r="DD386" s="105"/>
      <c r="DE386" s="105"/>
      <c r="DF386" s="105"/>
      <c r="DG386" s="105"/>
      <c r="DH386" s="105"/>
      <c r="DI386" s="105"/>
      <c r="DJ386" s="105"/>
      <c r="DK386" s="105"/>
      <c r="DL386" s="105"/>
      <c r="DM386" s="105"/>
      <c r="DN386" s="105"/>
      <c r="DO386" s="105"/>
      <c r="DP386" s="105"/>
      <c r="DQ386" s="105"/>
      <c r="DR386" s="105"/>
      <c r="DS386" s="105"/>
      <c r="DT386" s="105"/>
      <c r="DU386" s="105"/>
      <c r="DV386" s="105"/>
      <c r="DW386" s="105"/>
      <c r="DX386" s="105"/>
      <c r="DY386" s="105"/>
      <c r="DZ386" s="105"/>
      <c r="EA386" s="105"/>
      <c r="EB386" s="105"/>
      <c r="EC386" s="105"/>
      <c r="ED386" s="105"/>
      <c r="EE386" s="105"/>
      <c r="EF386" s="105"/>
      <c r="EG386" s="105"/>
      <c r="EH386" s="105"/>
      <c r="EI386" s="105"/>
      <c r="EJ386" s="105"/>
      <c r="EK386" s="105"/>
      <c r="EL386" s="105"/>
      <c r="EM386" s="105"/>
      <c r="EN386" s="105"/>
      <c r="EO386" s="105"/>
      <c r="EP386" s="105"/>
      <c r="EQ386" s="105"/>
      <c r="ER386" s="105"/>
      <c r="ES386" s="105"/>
      <c r="ET386" s="105"/>
      <c r="EU386" s="105"/>
      <c r="EV386" s="105"/>
      <c r="EW386" s="105"/>
      <c r="EX386" s="105"/>
      <c r="EY386" s="105"/>
      <c r="EZ386" s="105"/>
      <c r="FA386" s="105"/>
      <c r="FB386" s="105"/>
      <c r="FC386" s="105"/>
      <c r="FD386" s="105"/>
      <c r="FE386" s="105"/>
      <c r="FF386" s="105"/>
      <c r="FG386" s="105"/>
      <c r="FH386" s="105"/>
      <c r="FI386" s="105"/>
      <c r="FJ386" s="105"/>
      <c r="FK386" s="105"/>
      <c r="FL386" s="105"/>
      <c r="FM386" s="105"/>
      <c r="FN386" s="105"/>
      <c r="FO386" s="105"/>
      <c r="FP386" s="105"/>
      <c r="FQ386" s="105"/>
      <c r="FR386" s="105"/>
      <c r="FS386" s="105"/>
      <c r="FT386" s="105"/>
      <c r="FU386" s="105"/>
      <c r="FV386" s="105"/>
      <c r="FW386" s="105"/>
      <c r="FX386" s="105"/>
      <c r="FY386" s="105"/>
      <c r="FZ386" s="105"/>
      <c r="GA386" s="105"/>
      <c r="GB386" s="105"/>
      <c r="GC386" s="105"/>
      <c r="GD386" s="105"/>
      <c r="GE386" s="105"/>
      <c r="GF386" s="105"/>
      <c r="GG386" s="105"/>
      <c r="GH386" s="105"/>
      <c r="GI386" s="105"/>
      <c r="GJ386" s="105"/>
      <c r="GK386" s="105"/>
      <c r="GL386" s="105"/>
      <c r="GM386" s="105"/>
      <c r="GN386" s="105"/>
      <c r="GO386" s="105"/>
      <c r="GP386" s="105"/>
      <c r="GQ386" s="105"/>
      <c r="GR386" s="105"/>
      <c r="GS386" s="105"/>
      <c r="GT386" s="105"/>
      <c r="GU386" s="105"/>
      <c r="GV386" s="105"/>
      <c r="GW386" s="105"/>
      <c r="GX386" s="105"/>
      <c r="GY386" s="105"/>
      <c r="GZ386" s="105"/>
      <c r="HA386" s="105"/>
      <c r="HB386" s="105"/>
      <c r="HC386" s="105"/>
      <c r="HD386" s="105"/>
      <c r="HE386" s="105"/>
      <c r="HF386" s="105"/>
      <c r="HG386" s="105"/>
      <c r="HH386" s="105"/>
      <c r="HI386" s="105"/>
      <c r="HJ386" s="105"/>
      <c r="HK386" s="105"/>
      <c r="HL386" s="105"/>
      <c r="HM386" s="105"/>
      <c r="HN386" s="105"/>
      <c r="HO386" s="105"/>
      <c r="HP386" s="105"/>
      <c r="HQ386" s="105"/>
      <c r="HR386" s="105"/>
      <c r="HS386" s="105"/>
      <c r="HT386" s="105"/>
      <c r="HU386" s="105"/>
      <c r="HV386" s="105"/>
      <c r="HW386" s="105"/>
      <c r="HX386" s="105"/>
      <c r="HY386" s="105"/>
      <c r="HZ386" s="105"/>
      <c r="IA386" s="105"/>
      <c r="IB386" s="105"/>
      <c r="IC386" s="105"/>
      <c r="ID386" s="105"/>
      <c r="IE386" s="105"/>
      <c r="IF386" s="105"/>
      <c r="IG386" s="105"/>
      <c r="IH386" s="105"/>
      <c r="II386" s="105"/>
      <c r="IJ386" s="105"/>
      <c r="IK386" s="105"/>
      <c r="IL386" s="105"/>
      <c r="IM386" s="105"/>
      <c r="IN386" s="105"/>
      <c r="IO386" s="105"/>
      <c r="IP386" s="105"/>
      <c r="IQ386" s="105"/>
      <c r="IR386" s="105"/>
      <c r="IS386" s="105"/>
      <c r="IT386" s="105"/>
      <c r="IU386" s="105"/>
      <c r="IV386" s="105"/>
    </row>
    <row r="387" spans="1:256" ht="15.5" x14ac:dyDescent="0.25">
      <c r="A387" s="306"/>
      <c r="B387" s="307"/>
      <c r="C387" s="308"/>
      <c r="D387" s="309"/>
      <c r="E387" s="303"/>
      <c r="F387" s="110"/>
      <c r="G387" s="303"/>
      <c r="H387" s="310"/>
      <c r="I387" s="303"/>
      <c r="J387" s="311"/>
      <c r="K387" s="306"/>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5"/>
      <c r="AN387" s="105"/>
      <c r="AO387" s="105"/>
      <c r="AP387" s="105"/>
      <c r="AQ387" s="105"/>
      <c r="AR387" s="105"/>
      <c r="AS387" s="105"/>
      <c r="AT387" s="105"/>
      <c r="AU387" s="105"/>
      <c r="AV387" s="105"/>
      <c r="AW387" s="105"/>
      <c r="AX387" s="105"/>
      <c r="AY387" s="105"/>
      <c r="AZ387" s="105"/>
      <c r="BA387" s="105"/>
      <c r="BB387" s="105"/>
      <c r="BC387" s="105"/>
      <c r="BD387" s="105"/>
      <c r="BE387" s="105"/>
      <c r="BF387" s="105"/>
      <c r="BG387" s="105"/>
      <c r="BH387" s="105"/>
      <c r="BI387" s="105"/>
      <c r="BJ387" s="105"/>
      <c r="BK387" s="105"/>
      <c r="BL387" s="105"/>
      <c r="BM387" s="105"/>
      <c r="BN387" s="105"/>
      <c r="BO387" s="105"/>
      <c r="BP387" s="105"/>
      <c r="BQ387" s="105"/>
      <c r="BR387" s="105"/>
      <c r="BS387" s="105"/>
      <c r="BT387" s="105"/>
      <c r="BU387" s="105"/>
      <c r="BV387" s="105"/>
      <c r="BW387" s="105"/>
      <c r="BX387" s="105"/>
      <c r="BY387" s="105"/>
      <c r="BZ387" s="105"/>
      <c r="CA387" s="105"/>
      <c r="CB387" s="105"/>
      <c r="CC387" s="105"/>
      <c r="CD387" s="105"/>
      <c r="CE387" s="105"/>
      <c r="CF387" s="105"/>
      <c r="CG387" s="105"/>
      <c r="CH387" s="105"/>
      <c r="CI387" s="105"/>
      <c r="CJ387" s="105"/>
      <c r="CK387" s="105"/>
      <c r="CL387" s="105"/>
      <c r="CM387" s="105"/>
      <c r="CN387" s="105"/>
      <c r="CO387" s="105"/>
      <c r="CP387" s="105"/>
      <c r="CQ387" s="105"/>
      <c r="CR387" s="105"/>
      <c r="CS387" s="105"/>
      <c r="CT387" s="105"/>
      <c r="CU387" s="105"/>
      <c r="CV387" s="105"/>
      <c r="CW387" s="105"/>
      <c r="CX387" s="105"/>
      <c r="CY387" s="105"/>
      <c r="CZ387" s="105"/>
      <c r="DA387" s="105"/>
      <c r="DB387" s="105"/>
      <c r="DC387" s="105"/>
      <c r="DD387" s="105"/>
      <c r="DE387" s="105"/>
      <c r="DF387" s="105"/>
      <c r="DG387" s="105"/>
      <c r="DH387" s="105"/>
      <c r="DI387" s="105"/>
      <c r="DJ387" s="105"/>
      <c r="DK387" s="105"/>
      <c r="DL387" s="105"/>
      <c r="DM387" s="105"/>
      <c r="DN387" s="105"/>
      <c r="DO387" s="105"/>
      <c r="DP387" s="105"/>
      <c r="DQ387" s="105"/>
      <c r="DR387" s="105"/>
      <c r="DS387" s="105"/>
      <c r="DT387" s="105"/>
      <c r="DU387" s="105"/>
      <c r="DV387" s="105"/>
      <c r="DW387" s="105"/>
      <c r="DX387" s="105"/>
      <c r="DY387" s="105"/>
      <c r="DZ387" s="105"/>
      <c r="EA387" s="105"/>
      <c r="EB387" s="105"/>
      <c r="EC387" s="105"/>
      <c r="ED387" s="105"/>
      <c r="EE387" s="105"/>
      <c r="EF387" s="105"/>
      <c r="EG387" s="105"/>
      <c r="EH387" s="105"/>
      <c r="EI387" s="105"/>
      <c r="EJ387" s="105"/>
      <c r="EK387" s="105"/>
      <c r="EL387" s="105"/>
      <c r="EM387" s="105"/>
      <c r="EN387" s="105"/>
      <c r="EO387" s="105"/>
      <c r="EP387" s="105"/>
      <c r="EQ387" s="105"/>
      <c r="ER387" s="105"/>
      <c r="ES387" s="105"/>
      <c r="ET387" s="105"/>
      <c r="EU387" s="105"/>
      <c r="EV387" s="105"/>
      <c r="EW387" s="105"/>
      <c r="EX387" s="105"/>
      <c r="EY387" s="105"/>
      <c r="EZ387" s="105"/>
      <c r="FA387" s="105"/>
      <c r="FB387" s="105"/>
      <c r="FC387" s="105"/>
      <c r="FD387" s="105"/>
      <c r="FE387" s="105"/>
      <c r="FF387" s="105"/>
      <c r="FG387" s="105"/>
      <c r="FH387" s="105"/>
      <c r="FI387" s="105"/>
      <c r="FJ387" s="105"/>
      <c r="FK387" s="105"/>
      <c r="FL387" s="105"/>
      <c r="FM387" s="105"/>
      <c r="FN387" s="105"/>
      <c r="FO387" s="105"/>
      <c r="FP387" s="105"/>
      <c r="FQ387" s="105"/>
      <c r="FR387" s="105"/>
      <c r="FS387" s="105"/>
      <c r="FT387" s="105"/>
      <c r="FU387" s="105"/>
      <c r="FV387" s="105"/>
      <c r="FW387" s="105"/>
      <c r="FX387" s="105"/>
      <c r="FY387" s="105"/>
      <c r="FZ387" s="105"/>
      <c r="GA387" s="105"/>
      <c r="GB387" s="105"/>
      <c r="GC387" s="105"/>
      <c r="GD387" s="105"/>
      <c r="GE387" s="105"/>
      <c r="GF387" s="105"/>
      <c r="GG387" s="105"/>
      <c r="GH387" s="105"/>
      <c r="GI387" s="105"/>
      <c r="GJ387" s="105"/>
      <c r="GK387" s="105"/>
      <c r="GL387" s="105"/>
      <c r="GM387" s="105"/>
      <c r="GN387" s="105"/>
      <c r="GO387" s="105"/>
      <c r="GP387" s="105"/>
      <c r="GQ387" s="105"/>
      <c r="GR387" s="105"/>
      <c r="GS387" s="105"/>
      <c r="GT387" s="105"/>
      <c r="GU387" s="105"/>
      <c r="GV387" s="105"/>
      <c r="GW387" s="105"/>
      <c r="GX387" s="105"/>
      <c r="GY387" s="105"/>
      <c r="GZ387" s="105"/>
      <c r="HA387" s="105"/>
      <c r="HB387" s="105"/>
      <c r="HC387" s="105"/>
      <c r="HD387" s="105"/>
      <c r="HE387" s="105"/>
      <c r="HF387" s="105"/>
      <c r="HG387" s="105"/>
      <c r="HH387" s="105"/>
      <c r="HI387" s="105"/>
      <c r="HJ387" s="105"/>
      <c r="HK387" s="105"/>
      <c r="HL387" s="105"/>
      <c r="HM387" s="105"/>
      <c r="HN387" s="105"/>
      <c r="HO387" s="105"/>
      <c r="HP387" s="105"/>
      <c r="HQ387" s="105"/>
      <c r="HR387" s="105"/>
      <c r="HS387" s="105"/>
      <c r="HT387" s="105"/>
      <c r="HU387" s="105"/>
      <c r="HV387" s="105"/>
      <c r="HW387" s="105"/>
      <c r="HX387" s="105"/>
      <c r="HY387" s="105"/>
      <c r="HZ387" s="105"/>
      <c r="IA387" s="105"/>
      <c r="IB387" s="105"/>
      <c r="IC387" s="105"/>
      <c r="ID387" s="105"/>
      <c r="IE387" s="105"/>
      <c r="IF387" s="105"/>
      <c r="IG387" s="105"/>
      <c r="IH387" s="105"/>
      <c r="II387" s="105"/>
      <c r="IJ387" s="105"/>
      <c r="IK387" s="105"/>
      <c r="IL387" s="105"/>
      <c r="IM387" s="105"/>
      <c r="IN387" s="105"/>
      <c r="IO387" s="105"/>
      <c r="IP387" s="105"/>
      <c r="IQ387" s="105"/>
      <c r="IR387" s="105"/>
      <c r="IS387" s="105"/>
      <c r="IT387" s="105"/>
      <c r="IU387" s="105"/>
      <c r="IV387" s="105"/>
    </row>
    <row r="388" spans="1:256" ht="15.5" x14ac:dyDescent="0.25">
      <c r="A388" s="306"/>
      <c r="B388" s="307"/>
      <c r="C388" s="308"/>
      <c r="D388" s="309"/>
      <c r="E388" s="303"/>
      <c r="F388" s="110"/>
      <c r="G388" s="303"/>
      <c r="H388" s="310"/>
      <c r="I388" s="303"/>
      <c r="J388" s="311"/>
      <c r="K388" s="306"/>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105"/>
      <c r="AM388" s="105"/>
      <c r="AN388" s="105"/>
      <c r="AO388" s="105"/>
      <c r="AP388" s="105"/>
      <c r="AQ388" s="105"/>
      <c r="AR388" s="105"/>
      <c r="AS388" s="105"/>
      <c r="AT388" s="105"/>
      <c r="AU388" s="105"/>
      <c r="AV388" s="105"/>
      <c r="AW388" s="105"/>
      <c r="AX388" s="105"/>
      <c r="AY388" s="105"/>
      <c r="AZ388" s="105"/>
      <c r="BA388" s="105"/>
      <c r="BB388" s="105"/>
      <c r="BC388" s="105"/>
      <c r="BD388" s="105"/>
      <c r="BE388" s="105"/>
      <c r="BF388" s="105"/>
      <c r="BG388" s="105"/>
      <c r="BH388" s="105"/>
      <c r="BI388" s="105"/>
      <c r="BJ388" s="105"/>
      <c r="BK388" s="105"/>
      <c r="BL388" s="105"/>
      <c r="BM388" s="105"/>
      <c r="BN388" s="105"/>
      <c r="BO388" s="105"/>
      <c r="BP388" s="105"/>
      <c r="BQ388" s="105"/>
      <c r="BR388" s="105"/>
      <c r="BS388" s="105"/>
      <c r="BT388" s="105"/>
      <c r="BU388" s="105"/>
      <c r="BV388" s="105"/>
      <c r="BW388" s="105"/>
      <c r="BX388" s="105"/>
      <c r="BY388" s="105"/>
      <c r="BZ388" s="105"/>
      <c r="CA388" s="105"/>
      <c r="CB388" s="105"/>
      <c r="CC388" s="105"/>
      <c r="CD388" s="105"/>
      <c r="CE388" s="105"/>
      <c r="CF388" s="105"/>
      <c r="CG388" s="105"/>
      <c r="CH388" s="105"/>
      <c r="CI388" s="105"/>
      <c r="CJ388" s="105"/>
      <c r="CK388" s="105"/>
      <c r="CL388" s="105"/>
      <c r="CM388" s="105"/>
      <c r="CN388" s="105"/>
      <c r="CO388" s="105"/>
      <c r="CP388" s="105"/>
      <c r="CQ388" s="105"/>
      <c r="CR388" s="105"/>
      <c r="CS388" s="105"/>
      <c r="CT388" s="105"/>
      <c r="CU388" s="105"/>
      <c r="CV388" s="105"/>
      <c r="CW388" s="105"/>
      <c r="CX388" s="105"/>
      <c r="CY388" s="105"/>
      <c r="CZ388" s="105"/>
      <c r="DA388" s="105"/>
      <c r="DB388" s="105"/>
      <c r="DC388" s="105"/>
      <c r="DD388" s="105"/>
      <c r="DE388" s="105"/>
      <c r="DF388" s="105"/>
      <c r="DG388" s="105"/>
      <c r="DH388" s="105"/>
      <c r="DI388" s="105"/>
      <c r="DJ388" s="105"/>
      <c r="DK388" s="105"/>
      <c r="DL388" s="105"/>
      <c r="DM388" s="105"/>
      <c r="DN388" s="105"/>
      <c r="DO388" s="105"/>
      <c r="DP388" s="105"/>
      <c r="DQ388" s="105"/>
      <c r="DR388" s="105"/>
      <c r="DS388" s="105"/>
      <c r="DT388" s="105"/>
      <c r="DU388" s="105"/>
      <c r="DV388" s="105"/>
      <c r="DW388" s="105"/>
      <c r="DX388" s="105"/>
      <c r="DY388" s="105"/>
      <c r="DZ388" s="105"/>
      <c r="EA388" s="105"/>
      <c r="EB388" s="105"/>
      <c r="EC388" s="105"/>
      <c r="ED388" s="105"/>
      <c r="EE388" s="105"/>
      <c r="EF388" s="105"/>
      <c r="EG388" s="105"/>
      <c r="EH388" s="105"/>
      <c r="EI388" s="105"/>
      <c r="EJ388" s="105"/>
      <c r="EK388" s="105"/>
      <c r="EL388" s="105"/>
      <c r="EM388" s="105"/>
      <c r="EN388" s="105"/>
      <c r="EO388" s="105"/>
      <c r="EP388" s="105"/>
      <c r="EQ388" s="105"/>
      <c r="ER388" s="105"/>
      <c r="ES388" s="105"/>
      <c r="ET388" s="105"/>
      <c r="EU388" s="105"/>
      <c r="EV388" s="105"/>
      <c r="EW388" s="105"/>
      <c r="EX388" s="105"/>
      <c r="EY388" s="105"/>
      <c r="EZ388" s="105"/>
      <c r="FA388" s="105"/>
      <c r="FB388" s="105"/>
      <c r="FC388" s="105"/>
      <c r="FD388" s="105"/>
      <c r="FE388" s="105"/>
      <c r="FF388" s="105"/>
      <c r="FG388" s="105"/>
      <c r="FH388" s="105"/>
      <c r="FI388" s="105"/>
      <c r="FJ388" s="105"/>
      <c r="FK388" s="105"/>
      <c r="FL388" s="105"/>
      <c r="FM388" s="105"/>
      <c r="FN388" s="105"/>
      <c r="FO388" s="105"/>
      <c r="FP388" s="105"/>
      <c r="FQ388" s="105"/>
      <c r="FR388" s="105"/>
      <c r="FS388" s="105"/>
      <c r="FT388" s="105"/>
      <c r="FU388" s="105"/>
      <c r="FV388" s="105"/>
      <c r="FW388" s="105"/>
      <c r="FX388" s="105"/>
      <c r="FY388" s="105"/>
      <c r="FZ388" s="105"/>
      <c r="GA388" s="105"/>
      <c r="GB388" s="105"/>
      <c r="GC388" s="105"/>
      <c r="GD388" s="105"/>
      <c r="GE388" s="105"/>
      <c r="GF388" s="105"/>
      <c r="GG388" s="105"/>
      <c r="GH388" s="105"/>
      <c r="GI388" s="105"/>
      <c r="GJ388" s="105"/>
      <c r="GK388" s="105"/>
      <c r="GL388" s="105"/>
      <c r="GM388" s="105"/>
      <c r="GN388" s="105"/>
      <c r="GO388" s="105"/>
      <c r="GP388" s="105"/>
      <c r="GQ388" s="105"/>
      <c r="GR388" s="105"/>
      <c r="GS388" s="105"/>
      <c r="GT388" s="105"/>
      <c r="GU388" s="105"/>
      <c r="GV388" s="105"/>
      <c r="GW388" s="105"/>
      <c r="GX388" s="105"/>
      <c r="GY388" s="105"/>
      <c r="GZ388" s="105"/>
      <c r="HA388" s="105"/>
      <c r="HB388" s="105"/>
      <c r="HC388" s="105"/>
      <c r="HD388" s="105"/>
      <c r="HE388" s="105"/>
      <c r="HF388" s="105"/>
      <c r="HG388" s="105"/>
      <c r="HH388" s="105"/>
      <c r="HI388" s="105"/>
      <c r="HJ388" s="105"/>
      <c r="HK388" s="105"/>
      <c r="HL388" s="105"/>
      <c r="HM388" s="105"/>
      <c r="HN388" s="105"/>
      <c r="HO388" s="105"/>
      <c r="HP388" s="105"/>
      <c r="HQ388" s="105"/>
      <c r="HR388" s="105"/>
      <c r="HS388" s="105"/>
      <c r="HT388" s="105"/>
      <c r="HU388" s="105"/>
      <c r="HV388" s="105"/>
      <c r="HW388" s="105"/>
      <c r="HX388" s="105"/>
      <c r="HY388" s="105"/>
      <c r="HZ388" s="105"/>
      <c r="IA388" s="105"/>
      <c r="IB388" s="105"/>
      <c r="IC388" s="105"/>
      <c r="ID388" s="105"/>
      <c r="IE388" s="105"/>
      <c r="IF388" s="105"/>
      <c r="IG388" s="105"/>
      <c r="IH388" s="105"/>
      <c r="II388" s="105"/>
      <c r="IJ388" s="105"/>
      <c r="IK388" s="105"/>
      <c r="IL388" s="105"/>
      <c r="IM388" s="105"/>
      <c r="IN388" s="105"/>
      <c r="IO388" s="105"/>
      <c r="IP388" s="105"/>
      <c r="IQ388" s="105"/>
      <c r="IR388" s="105"/>
      <c r="IS388" s="105"/>
      <c r="IT388" s="105"/>
      <c r="IU388" s="105"/>
      <c r="IV388" s="105"/>
    </row>
    <row r="389" spans="1:256" ht="15.5" x14ac:dyDescent="0.25">
      <c r="A389" s="306"/>
      <c r="B389" s="307"/>
      <c r="C389" s="308"/>
      <c r="D389" s="309"/>
      <c r="E389" s="303"/>
      <c r="F389" s="110"/>
      <c r="G389" s="303"/>
      <c r="H389" s="310"/>
      <c r="I389" s="303"/>
      <c r="J389" s="311"/>
      <c r="K389" s="306"/>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5"/>
      <c r="AL389" s="105"/>
      <c r="AM389" s="105"/>
      <c r="AN389" s="105"/>
      <c r="AO389" s="105"/>
      <c r="AP389" s="105"/>
      <c r="AQ389" s="105"/>
      <c r="AR389" s="105"/>
      <c r="AS389" s="105"/>
      <c r="AT389" s="105"/>
      <c r="AU389" s="105"/>
      <c r="AV389" s="105"/>
      <c r="AW389" s="105"/>
      <c r="AX389" s="105"/>
      <c r="AY389" s="105"/>
      <c r="AZ389" s="105"/>
      <c r="BA389" s="105"/>
      <c r="BB389" s="105"/>
      <c r="BC389" s="105"/>
      <c r="BD389" s="105"/>
      <c r="BE389" s="105"/>
      <c r="BF389" s="105"/>
      <c r="BG389" s="105"/>
      <c r="BH389" s="105"/>
      <c r="BI389" s="105"/>
      <c r="BJ389" s="105"/>
      <c r="BK389" s="105"/>
      <c r="BL389" s="105"/>
      <c r="BM389" s="105"/>
      <c r="BN389" s="105"/>
      <c r="BO389" s="105"/>
      <c r="BP389" s="105"/>
      <c r="BQ389" s="105"/>
      <c r="BR389" s="105"/>
      <c r="BS389" s="105"/>
      <c r="BT389" s="105"/>
      <c r="BU389" s="105"/>
      <c r="BV389" s="105"/>
      <c r="BW389" s="105"/>
      <c r="BX389" s="105"/>
      <c r="BY389" s="105"/>
      <c r="BZ389" s="105"/>
      <c r="CA389" s="105"/>
      <c r="CB389" s="105"/>
      <c r="CC389" s="105"/>
      <c r="CD389" s="105"/>
      <c r="CE389" s="105"/>
      <c r="CF389" s="105"/>
      <c r="CG389" s="105"/>
      <c r="CH389" s="105"/>
      <c r="CI389" s="105"/>
      <c r="CJ389" s="105"/>
      <c r="CK389" s="105"/>
      <c r="CL389" s="105"/>
      <c r="CM389" s="105"/>
      <c r="CN389" s="105"/>
      <c r="CO389" s="105"/>
      <c r="CP389" s="105"/>
      <c r="CQ389" s="105"/>
      <c r="CR389" s="105"/>
      <c r="CS389" s="105"/>
      <c r="CT389" s="105"/>
      <c r="CU389" s="105"/>
      <c r="CV389" s="105"/>
      <c r="CW389" s="105"/>
      <c r="CX389" s="105"/>
      <c r="CY389" s="105"/>
      <c r="CZ389" s="105"/>
      <c r="DA389" s="105"/>
      <c r="DB389" s="105"/>
      <c r="DC389" s="105"/>
      <c r="DD389" s="105"/>
      <c r="DE389" s="105"/>
      <c r="DF389" s="105"/>
      <c r="DG389" s="105"/>
      <c r="DH389" s="105"/>
      <c r="DI389" s="105"/>
      <c r="DJ389" s="105"/>
      <c r="DK389" s="105"/>
      <c r="DL389" s="105"/>
      <c r="DM389" s="105"/>
      <c r="DN389" s="105"/>
      <c r="DO389" s="105"/>
      <c r="DP389" s="105"/>
      <c r="DQ389" s="105"/>
      <c r="DR389" s="105"/>
      <c r="DS389" s="105"/>
      <c r="DT389" s="105"/>
      <c r="DU389" s="105"/>
      <c r="DV389" s="105"/>
      <c r="DW389" s="105"/>
      <c r="DX389" s="105"/>
      <c r="DY389" s="105"/>
      <c r="DZ389" s="105"/>
      <c r="EA389" s="105"/>
      <c r="EB389" s="105"/>
      <c r="EC389" s="105"/>
      <c r="ED389" s="105"/>
      <c r="EE389" s="105"/>
      <c r="EF389" s="105"/>
      <c r="EG389" s="105"/>
      <c r="EH389" s="105"/>
      <c r="EI389" s="105"/>
      <c r="EJ389" s="105"/>
      <c r="EK389" s="105"/>
      <c r="EL389" s="105"/>
      <c r="EM389" s="105"/>
      <c r="EN389" s="105"/>
      <c r="EO389" s="105"/>
      <c r="EP389" s="105"/>
      <c r="EQ389" s="105"/>
      <c r="ER389" s="105"/>
      <c r="ES389" s="105"/>
      <c r="ET389" s="105"/>
      <c r="EU389" s="105"/>
      <c r="EV389" s="105"/>
      <c r="EW389" s="105"/>
      <c r="EX389" s="105"/>
      <c r="EY389" s="105"/>
      <c r="EZ389" s="105"/>
      <c r="FA389" s="105"/>
      <c r="FB389" s="105"/>
      <c r="FC389" s="105"/>
      <c r="FD389" s="105"/>
      <c r="FE389" s="105"/>
      <c r="FF389" s="105"/>
      <c r="FG389" s="105"/>
      <c r="FH389" s="105"/>
      <c r="FI389" s="105"/>
      <c r="FJ389" s="105"/>
      <c r="FK389" s="105"/>
      <c r="FL389" s="105"/>
      <c r="FM389" s="105"/>
      <c r="FN389" s="105"/>
      <c r="FO389" s="105"/>
      <c r="FP389" s="105"/>
      <c r="FQ389" s="105"/>
      <c r="FR389" s="105"/>
      <c r="FS389" s="105"/>
      <c r="FT389" s="105"/>
      <c r="FU389" s="105"/>
      <c r="FV389" s="105"/>
      <c r="FW389" s="105"/>
      <c r="FX389" s="105"/>
      <c r="FY389" s="105"/>
      <c r="FZ389" s="105"/>
      <c r="GA389" s="105"/>
      <c r="GB389" s="105"/>
      <c r="GC389" s="105"/>
      <c r="GD389" s="105"/>
      <c r="GE389" s="105"/>
      <c r="GF389" s="105"/>
      <c r="GG389" s="105"/>
      <c r="GH389" s="105"/>
      <c r="GI389" s="105"/>
      <c r="GJ389" s="105"/>
      <c r="GK389" s="105"/>
      <c r="GL389" s="105"/>
      <c r="GM389" s="105"/>
      <c r="GN389" s="105"/>
      <c r="GO389" s="105"/>
      <c r="GP389" s="105"/>
      <c r="GQ389" s="105"/>
      <c r="GR389" s="105"/>
      <c r="GS389" s="105"/>
      <c r="GT389" s="105"/>
      <c r="GU389" s="105"/>
      <c r="GV389" s="105"/>
      <c r="GW389" s="105"/>
      <c r="GX389" s="105"/>
      <c r="GY389" s="105"/>
      <c r="GZ389" s="105"/>
      <c r="HA389" s="105"/>
      <c r="HB389" s="105"/>
      <c r="HC389" s="105"/>
      <c r="HD389" s="105"/>
      <c r="HE389" s="105"/>
      <c r="HF389" s="105"/>
      <c r="HG389" s="105"/>
      <c r="HH389" s="105"/>
      <c r="HI389" s="105"/>
      <c r="HJ389" s="105"/>
      <c r="HK389" s="105"/>
      <c r="HL389" s="105"/>
      <c r="HM389" s="105"/>
      <c r="HN389" s="105"/>
      <c r="HO389" s="105"/>
      <c r="HP389" s="105"/>
      <c r="HQ389" s="105"/>
      <c r="HR389" s="105"/>
      <c r="HS389" s="105"/>
      <c r="HT389" s="105"/>
      <c r="HU389" s="105"/>
      <c r="HV389" s="105"/>
      <c r="HW389" s="105"/>
      <c r="HX389" s="105"/>
      <c r="HY389" s="105"/>
      <c r="HZ389" s="105"/>
      <c r="IA389" s="105"/>
      <c r="IB389" s="105"/>
      <c r="IC389" s="105"/>
      <c r="ID389" s="105"/>
      <c r="IE389" s="105"/>
      <c r="IF389" s="105"/>
      <c r="IG389" s="105"/>
      <c r="IH389" s="105"/>
      <c r="II389" s="105"/>
      <c r="IJ389" s="105"/>
      <c r="IK389" s="105"/>
      <c r="IL389" s="105"/>
      <c r="IM389" s="105"/>
      <c r="IN389" s="105"/>
      <c r="IO389" s="105"/>
      <c r="IP389" s="105"/>
      <c r="IQ389" s="105"/>
      <c r="IR389" s="105"/>
      <c r="IS389" s="105"/>
      <c r="IT389" s="105"/>
      <c r="IU389" s="105"/>
      <c r="IV389" s="105"/>
    </row>
    <row r="390" spans="1:256" ht="15.5" x14ac:dyDescent="0.25">
      <c r="A390" s="306"/>
      <c r="B390" s="307"/>
      <c r="C390" s="308"/>
      <c r="D390" s="309"/>
      <c r="E390" s="303"/>
      <c r="F390" s="110"/>
      <c r="G390" s="303"/>
      <c r="H390" s="310"/>
      <c r="I390" s="303"/>
      <c r="J390" s="311"/>
      <c r="K390" s="306"/>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5"/>
      <c r="AN390" s="105"/>
      <c r="AO390" s="105"/>
      <c r="AP390" s="105"/>
      <c r="AQ390" s="105"/>
      <c r="AR390" s="105"/>
      <c r="AS390" s="105"/>
      <c r="AT390" s="105"/>
      <c r="AU390" s="105"/>
      <c r="AV390" s="105"/>
      <c r="AW390" s="105"/>
      <c r="AX390" s="105"/>
      <c r="AY390" s="105"/>
      <c r="AZ390" s="105"/>
      <c r="BA390" s="105"/>
      <c r="BB390" s="105"/>
      <c r="BC390" s="105"/>
      <c r="BD390" s="105"/>
      <c r="BE390" s="105"/>
      <c r="BF390" s="105"/>
      <c r="BG390" s="105"/>
      <c r="BH390" s="105"/>
      <c r="BI390" s="105"/>
      <c r="BJ390" s="105"/>
      <c r="BK390" s="105"/>
      <c r="BL390" s="105"/>
      <c r="BM390" s="105"/>
      <c r="BN390" s="105"/>
      <c r="BO390" s="105"/>
      <c r="BP390" s="105"/>
      <c r="BQ390" s="105"/>
      <c r="BR390" s="105"/>
      <c r="BS390" s="105"/>
      <c r="BT390" s="105"/>
      <c r="BU390" s="105"/>
      <c r="BV390" s="105"/>
      <c r="BW390" s="105"/>
      <c r="BX390" s="105"/>
      <c r="BY390" s="105"/>
      <c r="BZ390" s="105"/>
      <c r="CA390" s="105"/>
      <c r="CB390" s="105"/>
      <c r="CC390" s="105"/>
      <c r="CD390" s="105"/>
      <c r="CE390" s="105"/>
      <c r="CF390" s="105"/>
      <c r="CG390" s="105"/>
      <c r="CH390" s="105"/>
      <c r="CI390" s="105"/>
      <c r="CJ390" s="105"/>
      <c r="CK390" s="105"/>
      <c r="CL390" s="105"/>
      <c r="CM390" s="105"/>
      <c r="CN390" s="105"/>
      <c r="CO390" s="105"/>
      <c r="CP390" s="105"/>
      <c r="CQ390" s="105"/>
      <c r="CR390" s="105"/>
      <c r="CS390" s="105"/>
      <c r="CT390" s="105"/>
      <c r="CU390" s="105"/>
      <c r="CV390" s="105"/>
      <c r="CW390" s="105"/>
      <c r="CX390" s="105"/>
      <c r="CY390" s="105"/>
      <c r="CZ390" s="105"/>
      <c r="DA390" s="105"/>
      <c r="DB390" s="105"/>
      <c r="DC390" s="105"/>
      <c r="DD390" s="105"/>
      <c r="DE390" s="105"/>
      <c r="DF390" s="105"/>
      <c r="DG390" s="105"/>
      <c r="DH390" s="105"/>
      <c r="DI390" s="105"/>
      <c r="DJ390" s="105"/>
      <c r="DK390" s="105"/>
      <c r="DL390" s="105"/>
      <c r="DM390" s="105"/>
      <c r="DN390" s="105"/>
      <c r="DO390" s="105"/>
      <c r="DP390" s="105"/>
      <c r="DQ390" s="105"/>
      <c r="DR390" s="105"/>
      <c r="DS390" s="105"/>
      <c r="DT390" s="105"/>
      <c r="DU390" s="105"/>
      <c r="DV390" s="105"/>
      <c r="DW390" s="105"/>
      <c r="DX390" s="105"/>
      <c r="DY390" s="105"/>
      <c r="DZ390" s="105"/>
      <c r="EA390" s="105"/>
      <c r="EB390" s="105"/>
      <c r="EC390" s="105"/>
      <c r="ED390" s="105"/>
      <c r="EE390" s="105"/>
      <c r="EF390" s="105"/>
      <c r="EG390" s="105"/>
      <c r="EH390" s="105"/>
      <c r="EI390" s="105"/>
      <c r="EJ390" s="105"/>
      <c r="EK390" s="105"/>
      <c r="EL390" s="105"/>
      <c r="EM390" s="105"/>
      <c r="EN390" s="105"/>
      <c r="EO390" s="105"/>
      <c r="EP390" s="105"/>
      <c r="EQ390" s="105"/>
      <c r="ER390" s="105"/>
      <c r="ES390" s="105"/>
      <c r="ET390" s="105"/>
      <c r="EU390" s="105"/>
      <c r="EV390" s="105"/>
      <c r="EW390" s="105"/>
      <c r="EX390" s="105"/>
      <c r="EY390" s="105"/>
      <c r="EZ390" s="105"/>
      <c r="FA390" s="105"/>
      <c r="FB390" s="105"/>
      <c r="FC390" s="105"/>
      <c r="FD390" s="105"/>
      <c r="FE390" s="105"/>
      <c r="FF390" s="105"/>
      <c r="FG390" s="105"/>
      <c r="FH390" s="105"/>
      <c r="FI390" s="105"/>
      <c r="FJ390" s="105"/>
      <c r="FK390" s="105"/>
      <c r="FL390" s="105"/>
      <c r="FM390" s="105"/>
      <c r="FN390" s="105"/>
      <c r="FO390" s="105"/>
      <c r="FP390" s="105"/>
      <c r="FQ390" s="105"/>
      <c r="FR390" s="105"/>
      <c r="FS390" s="105"/>
      <c r="FT390" s="105"/>
      <c r="FU390" s="105"/>
      <c r="FV390" s="105"/>
      <c r="FW390" s="105"/>
      <c r="FX390" s="105"/>
      <c r="FY390" s="105"/>
      <c r="FZ390" s="105"/>
      <c r="GA390" s="105"/>
      <c r="GB390" s="105"/>
      <c r="GC390" s="105"/>
      <c r="GD390" s="105"/>
      <c r="GE390" s="105"/>
      <c r="GF390" s="105"/>
      <c r="GG390" s="105"/>
      <c r="GH390" s="105"/>
      <c r="GI390" s="105"/>
      <c r="GJ390" s="105"/>
      <c r="GK390" s="105"/>
      <c r="GL390" s="105"/>
      <c r="GM390" s="105"/>
      <c r="GN390" s="105"/>
      <c r="GO390" s="105"/>
      <c r="GP390" s="105"/>
      <c r="GQ390" s="105"/>
      <c r="GR390" s="105"/>
      <c r="GS390" s="105"/>
      <c r="GT390" s="105"/>
      <c r="GU390" s="105"/>
      <c r="GV390" s="105"/>
      <c r="GW390" s="105"/>
      <c r="GX390" s="105"/>
      <c r="GY390" s="105"/>
      <c r="GZ390" s="105"/>
      <c r="HA390" s="105"/>
      <c r="HB390" s="105"/>
      <c r="HC390" s="105"/>
      <c r="HD390" s="105"/>
      <c r="HE390" s="105"/>
      <c r="HF390" s="105"/>
      <c r="HG390" s="105"/>
      <c r="HH390" s="105"/>
      <c r="HI390" s="105"/>
      <c r="HJ390" s="105"/>
      <c r="HK390" s="105"/>
      <c r="HL390" s="105"/>
      <c r="HM390" s="105"/>
      <c r="HN390" s="105"/>
      <c r="HO390" s="105"/>
      <c r="HP390" s="105"/>
      <c r="HQ390" s="105"/>
      <c r="HR390" s="105"/>
      <c r="HS390" s="105"/>
      <c r="HT390" s="105"/>
      <c r="HU390" s="105"/>
      <c r="HV390" s="105"/>
      <c r="HW390" s="105"/>
      <c r="HX390" s="105"/>
      <c r="HY390" s="105"/>
      <c r="HZ390" s="105"/>
      <c r="IA390" s="105"/>
      <c r="IB390" s="105"/>
      <c r="IC390" s="105"/>
      <c r="ID390" s="105"/>
      <c r="IE390" s="105"/>
      <c r="IF390" s="105"/>
      <c r="IG390" s="105"/>
      <c r="IH390" s="105"/>
      <c r="II390" s="105"/>
      <c r="IJ390" s="105"/>
      <c r="IK390" s="105"/>
      <c r="IL390" s="105"/>
      <c r="IM390" s="105"/>
      <c r="IN390" s="105"/>
      <c r="IO390" s="105"/>
      <c r="IP390" s="105"/>
      <c r="IQ390" s="105"/>
      <c r="IR390" s="105"/>
      <c r="IS390" s="105"/>
      <c r="IT390" s="105"/>
      <c r="IU390" s="105"/>
      <c r="IV390" s="105"/>
    </row>
    <row r="391" spans="1:256" ht="15.5" x14ac:dyDescent="0.25">
      <c r="A391" s="306"/>
      <c r="B391" s="307"/>
      <c r="C391" s="308"/>
      <c r="D391" s="309"/>
      <c r="E391" s="303"/>
      <c r="F391" s="110"/>
      <c r="G391" s="303"/>
      <c r="H391" s="310"/>
      <c r="I391" s="303"/>
      <c r="J391" s="311"/>
      <c r="K391" s="306"/>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5"/>
      <c r="AL391" s="105"/>
      <c r="AM391" s="105"/>
      <c r="AN391" s="105"/>
      <c r="AO391" s="105"/>
      <c r="AP391" s="105"/>
      <c r="AQ391" s="105"/>
      <c r="AR391" s="105"/>
      <c r="AS391" s="105"/>
      <c r="AT391" s="105"/>
      <c r="AU391" s="105"/>
      <c r="AV391" s="105"/>
      <c r="AW391" s="105"/>
      <c r="AX391" s="105"/>
      <c r="AY391" s="105"/>
      <c r="AZ391" s="105"/>
      <c r="BA391" s="105"/>
      <c r="BB391" s="105"/>
      <c r="BC391" s="105"/>
      <c r="BD391" s="105"/>
      <c r="BE391" s="105"/>
      <c r="BF391" s="105"/>
      <c r="BG391" s="105"/>
      <c r="BH391" s="105"/>
      <c r="BI391" s="105"/>
      <c r="BJ391" s="105"/>
      <c r="BK391" s="105"/>
      <c r="BL391" s="105"/>
      <c r="BM391" s="105"/>
      <c r="BN391" s="105"/>
      <c r="BO391" s="105"/>
      <c r="BP391" s="105"/>
      <c r="BQ391" s="105"/>
      <c r="BR391" s="105"/>
      <c r="BS391" s="105"/>
      <c r="BT391" s="105"/>
      <c r="BU391" s="105"/>
      <c r="BV391" s="105"/>
      <c r="BW391" s="105"/>
      <c r="BX391" s="105"/>
      <c r="BY391" s="105"/>
      <c r="BZ391" s="105"/>
      <c r="CA391" s="105"/>
      <c r="CB391" s="105"/>
      <c r="CC391" s="105"/>
      <c r="CD391" s="105"/>
      <c r="CE391" s="105"/>
      <c r="CF391" s="105"/>
      <c r="CG391" s="105"/>
      <c r="CH391" s="105"/>
      <c r="CI391" s="105"/>
      <c r="CJ391" s="105"/>
      <c r="CK391" s="105"/>
      <c r="CL391" s="105"/>
      <c r="CM391" s="105"/>
      <c r="CN391" s="105"/>
      <c r="CO391" s="105"/>
      <c r="CP391" s="105"/>
      <c r="CQ391" s="105"/>
      <c r="CR391" s="105"/>
      <c r="CS391" s="105"/>
      <c r="CT391" s="105"/>
      <c r="CU391" s="105"/>
      <c r="CV391" s="105"/>
      <c r="CW391" s="105"/>
      <c r="CX391" s="105"/>
      <c r="CY391" s="105"/>
      <c r="CZ391" s="105"/>
      <c r="DA391" s="105"/>
      <c r="DB391" s="105"/>
      <c r="DC391" s="105"/>
      <c r="DD391" s="105"/>
      <c r="DE391" s="105"/>
      <c r="DF391" s="105"/>
      <c r="DG391" s="105"/>
      <c r="DH391" s="105"/>
      <c r="DI391" s="105"/>
      <c r="DJ391" s="105"/>
      <c r="DK391" s="105"/>
      <c r="DL391" s="105"/>
      <c r="DM391" s="105"/>
      <c r="DN391" s="105"/>
      <c r="DO391" s="105"/>
      <c r="DP391" s="105"/>
      <c r="DQ391" s="105"/>
      <c r="DR391" s="105"/>
      <c r="DS391" s="105"/>
      <c r="DT391" s="105"/>
      <c r="DU391" s="105"/>
      <c r="DV391" s="105"/>
      <c r="DW391" s="105"/>
      <c r="DX391" s="105"/>
      <c r="DY391" s="105"/>
      <c r="DZ391" s="105"/>
      <c r="EA391" s="105"/>
      <c r="EB391" s="105"/>
      <c r="EC391" s="105"/>
      <c r="ED391" s="105"/>
      <c r="EE391" s="105"/>
      <c r="EF391" s="105"/>
      <c r="EG391" s="105"/>
      <c r="EH391" s="105"/>
      <c r="EI391" s="105"/>
      <c r="EJ391" s="105"/>
      <c r="EK391" s="105"/>
      <c r="EL391" s="105"/>
      <c r="EM391" s="105"/>
      <c r="EN391" s="105"/>
      <c r="EO391" s="105"/>
      <c r="EP391" s="105"/>
      <c r="EQ391" s="105"/>
      <c r="ER391" s="105"/>
      <c r="ES391" s="105"/>
      <c r="ET391" s="105"/>
      <c r="EU391" s="105"/>
      <c r="EV391" s="105"/>
      <c r="EW391" s="105"/>
      <c r="EX391" s="105"/>
      <c r="EY391" s="105"/>
      <c r="EZ391" s="105"/>
      <c r="FA391" s="105"/>
      <c r="FB391" s="105"/>
      <c r="FC391" s="105"/>
      <c r="FD391" s="105"/>
      <c r="FE391" s="105"/>
      <c r="FF391" s="105"/>
      <c r="FG391" s="105"/>
      <c r="FH391" s="105"/>
      <c r="FI391" s="105"/>
      <c r="FJ391" s="105"/>
      <c r="FK391" s="105"/>
      <c r="FL391" s="105"/>
      <c r="FM391" s="105"/>
      <c r="FN391" s="105"/>
      <c r="FO391" s="105"/>
      <c r="FP391" s="105"/>
      <c r="FQ391" s="105"/>
      <c r="FR391" s="105"/>
      <c r="FS391" s="105"/>
      <c r="FT391" s="105"/>
      <c r="FU391" s="105"/>
      <c r="FV391" s="105"/>
      <c r="FW391" s="105"/>
      <c r="FX391" s="105"/>
      <c r="FY391" s="105"/>
      <c r="FZ391" s="105"/>
      <c r="GA391" s="105"/>
      <c r="GB391" s="105"/>
      <c r="GC391" s="105"/>
      <c r="GD391" s="105"/>
      <c r="GE391" s="105"/>
      <c r="GF391" s="105"/>
      <c r="GG391" s="105"/>
      <c r="GH391" s="105"/>
      <c r="GI391" s="105"/>
      <c r="GJ391" s="105"/>
      <c r="GK391" s="105"/>
      <c r="GL391" s="105"/>
      <c r="GM391" s="105"/>
      <c r="GN391" s="105"/>
      <c r="GO391" s="105"/>
      <c r="GP391" s="105"/>
      <c r="GQ391" s="105"/>
      <c r="GR391" s="105"/>
      <c r="GS391" s="105"/>
      <c r="GT391" s="105"/>
      <c r="GU391" s="105"/>
      <c r="GV391" s="105"/>
      <c r="GW391" s="105"/>
      <c r="GX391" s="105"/>
      <c r="GY391" s="105"/>
      <c r="GZ391" s="105"/>
      <c r="HA391" s="105"/>
      <c r="HB391" s="105"/>
      <c r="HC391" s="105"/>
      <c r="HD391" s="105"/>
      <c r="HE391" s="105"/>
      <c r="HF391" s="105"/>
      <c r="HG391" s="105"/>
      <c r="HH391" s="105"/>
      <c r="HI391" s="105"/>
      <c r="HJ391" s="105"/>
      <c r="HK391" s="105"/>
      <c r="HL391" s="105"/>
      <c r="HM391" s="105"/>
      <c r="HN391" s="105"/>
      <c r="HO391" s="105"/>
      <c r="HP391" s="105"/>
      <c r="HQ391" s="105"/>
      <c r="HR391" s="105"/>
      <c r="HS391" s="105"/>
      <c r="HT391" s="105"/>
      <c r="HU391" s="105"/>
      <c r="HV391" s="105"/>
      <c r="HW391" s="105"/>
      <c r="HX391" s="105"/>
      <c r="HY391" s="105"/>
      <c r="HZ391" s="105"/>
      <c r="IA391" s="105"/>
      <c r="IB391" s="105"/>
      <c r="IC391" s="105"/>
      <c r="ID391" s="105"/>
      <c r="IE391" s="105"/>
      <c r="IF391" s="105"/>
      <c r="IG391" s="105"/>
      <c r="IH391" s="105"/>
      <c r="II391" s="105"/>
      <c r="IJ391" s="105"/>
      <c r="IK391" s="105"/>
      <c r="IL391" s="105"/>
      <c r="IM391" s="105"/>
      <c r="IN391" s="105"/>
      <c r="IO391" s="105"/>
      <c r="IP391" s="105"/>
      <c r="IQ391" s="105"/>
      <c r="IR391" s="105"/>
      <c r="IS391" s="105"/>
      <c r="IT391" s="105"/>
      <c r="IU391" s="105"/>
      <c r="IV391" s="105"/>
    </row>
    <row r="392" spans="1:256" ht="15.5" x14ac:dyDescent="0.25">
      <c r="A392" s="306"/>
      <c r="B392" s="307"/>
      <c r="C392" s="308"/>
      <c r="D392" s="309"/>
      <c r="E392" s="303"/>
      <c r="F392" s="110"/>
      <c r="G392" s="303"/>
      <c r="H392" s="310"/>
      <c r="I392" s="303"/>
      <c r="J392" s="311"/>
      <c r="K392" s="306"/>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c r="AQ392" s="105"/>
      <c r="AR392" s="105"/>
      <c r="AS392" s="105"/>
      <c r="AT392" s="105"/>
      <c r="AU392" s="105"/>
      <c r="AV392" s="105"/>
      <c r="AW392" s="105"/>
      <c r="AX392" s="105"/>
      <c r="AY392" s="105"/>
      <c r="AZ392" s="105"/>
      <c r="BA392" s="105"/>
      <c r="BB392" s="105"/>
      <c r="BC392" s="105"/>
      <c r="BD392" s="105"/>
      <c r="BE392" s="105"/>
      <c r="BF392" s="105"/>
      <c r="BG392" s="105"/>
      <c r="BH392" s="105"/>
      <c r="BI392" s="105"/>
      <c r="BJ392" s="105"/>
      <c r="BK392" s="105"/>
      <c r="BL392" s="105"/>
      <c r="BM392" s="105"/>
      <c r="BN392" s="105"/>
      <c r="BO392" s="105"/>
      <c r="BP392" s="105"/>
      <c r="BQ392" s="105"/>
      <c r="BR392" s="105"/>
      <c r="BS392" s="105"/>
      <c r="BT392" s="105"/>
      <c r="BU392" s="105"/>
      <c r="BV392" s="105"/>
      <c r="BW392" s="105"/>
      <c r="BX392" s="105"/>
      <c r="BY392" s="105"/>
      <c r="BZ392" s="105"/>
      <c r="CA392" s="105"/>
      <c r="CB392" s="105"/>
      <c r="CC392" s="105"/>
      <c r="CD392" s="105"/>
      <c r="CE392" s="105"/>
      <c r="CF392" s="105"/>
      <c r="CG392" s="105"/>
      <c r="CH392" s="105"/>
      <c r="CI392" s="105"/>
      <c r="CJ392" s="105"/>
      <c r="CK392" s="105"/>
      <c r="CL392" s="105"/>
      <c r="CM392" s="105"/>
      <c r="CN392" s="105"/>
      <c r="CO392" s="105"/>
      <c r="CP392" s="105"/>
      <c r="CQ392" s="105"/>
      <c r="CR392" s="105"/>
      <c r="CS392" s="105"/>
      <c r="CT392" s="105"/>
      <c r="CU392" s="105"/>
      <c r="CV392" s="105"/>
      <c r="CW392" s="105"/>
      <c r="CX392" s="105"/>
      <c r="CY392" s="105"/>
      <c r="CZ392" s="105"/>
      <c r="DA392" s="105"/>
      <c r="DB392" s="105"/>
      <c r="DC392" s="105"/>
      <c r="DD392" s="105"/>
      <c r="DE392" s="105"/>
      <c r="DF392" s="105"/>
      <c r="DG392" s="105"/>
      <c r="DH392" s="105"/>
      <c r="DI392" s="105"/>
      <c r="DJ392" s="105"/>
      <c r="DK392" s="105"/>
      <c r="DL392" s="105"/>
      <c r="DM392" s="105"/>
      <c r="DN392" s="105"/>
      <c r="DO392" s="105"/>
      <c r="DP392" s="105"/>
      <c r="DQ392" s="105"/>
      <c r="DR392" s="105"/>
      <c r="DS392" s="105"/>
      <c r="DT392" s="105"/>
      <c r="DU392" s="105"/>
      <c r="DV392" s="105"/>
      <c r="DW392" s="105"/>
      <c r="DX392" s="105"/>
      <c r="DY392" s="105"/>
      <c r="DZ392" s="105"/>
      <c r="EA392" s="105"/>
      <c r="EB392" s="105"/>
      <c r="EC392" s="105"/>
      <c r="ED392" s="105"/>
      <c r="EE392" s="105"/>
      <c r="EF392" s="105"/>
      <c r="EG392" s="105"/>
      <c r="EH392" s="105"/>
      <c r="EI392" s="105"/>
      <c r="EJ392" s="105"/>
      <c r="EK392" s="105"/>
      <c r="EL392" s="105"/>
      <c r="EM392" s="105"/>
      <c r="EN392" s="105"/>
      <c r="EO392" s="105"/>
      <c r="EP392" s="105"/>
      <c r="EQ392" s="105"/>
      <c r="ER392" s="105"/>
      <c r="ES392" s="105"/>
      <c r="ET392" s="105"/>
      <c r="EU392" s="105"/>
      <c r="EV392" s="105"/>
      <c r="EW392" s="105"/>
      <c r="EX392" s="105"/>
      <c r="EY392" s="105"/>
      <c r="EZ392" s="105"/>
      <c r="FA392" s="105"/>
      <c r="FB392" s="105"/>
      <c r="FC392" s="105"/>
      <c r="FD392" s="105"/>
      <c r="FE392" s="105"/>
      <c r="FF392" s="105"/>
      <c r="FG392" s="105"/>
      <c r="FH392" s="105"/>
      <c r="FI392" s="105"/>
      <c r="FJ392" s="105"/>
      <c r="FK392" s="105"/>
      <c r="FL392" s="105"/>
      <c r="FM392" s="105"/>
      <c r="FN392" s="105"/>
      <c r="FO392" s="105"/>
      <c r="FP392" s="105"/>
      <c r="FQ392" s="105"/>
      <c r="FR392" s="105"/>
      <c r="FS392" s="105"/>
      <c r="FT392" s="105"/>
      <c r="FU392" s="105"/>
      <c r="FV392" s="105"/>
      <c r="FW392" s="105"/>
      <c r="FX392" s="105"/>
      <c r="FY392" s="105"/>
      <c r="FZ392" s="105"/>
      <c r="GA392" s="105"/>
      <c r="GB392" s="105"/>
      <c r="GC392" s="105"/>
      <c r="GD392" s="105"/>
      <c r="GE392" s="105"/>
      <c r="GF392" s="105"/>
      <c r="GG392" s="105"/>
      <c r="GH392" s="105"/>
      <c r="GI392" s="105"/>
      <c r="GJ392" s="105"/>
      <c r="GK392" s="105"/>
      <c r="GL392" s="105"/>
      <c r="GM392" s="105"/>
      <c r="GN392" s="105"/>
      <c r="GO392" s="105"/>
      <c r="GP392" s="105"/>
      <c r="GQ392" s="105"/>
      <c r="GR392" s="105"/>
      <c r="GS392" s="105"/>
      <c r="GT392" s="105"/>
      <c r="GU392" s="105"/>
      <c r="GV392" s="105"/>
      <c r="GW392" s="105"/>
      <c r="GX392" s="105"/>
      <c r="GY392" s="105"/>
      <c r="GZ392" s="105"/>
      <c r="HA392" s="105"/>
      <c r="HB392" s="105"/>
      <c r="HC392" s="105"/>
      <c r="HD392" s="105"/>
      <c r="HE392" s="105"/>
      <c r="HF392" s="105"/>
      <c r="HG392" s="105"/>
      <c r="HH392" s="105"/>
      <c r="HI392" s="105"/>
      <c r="HJ392" s="105"/>
      <c r="HK392" s="105"/>
      <c r="HL392" s="105"/>
      <c r="HM392" s="105"/>
      <c r="HN392" s="105"/>
      <c r="HO392" s="105"/>
      <c r="HP392" s="105"/>
      <c r="HQ392" s="105"/>
      <c r="HR392" s="105"/>
      <c r="HS392" s="105"/>
      <c r="HT392" s="105"/>
      <c r="HU392" s="105"/>
      <c r="HV392" s="105"/>
      <c r="HW392" s="105"/>
      <c r="HX392" s="105"/>
      <c r="HY392" s="105"/>
      <c r="HZ392" s="105"/>
      <c r="IA392" s="105"/>
      <c r="IB392" s="105"/>
      <c r="IC392" s="105"/>
      <c r="ID392" s="105"/>
      <c r="IE392" s="105"/>
      <c r="IF392" s="105"/>
      <c r="IG392" s="105"/>
      <c r="IH392" s="105"/>
      <c r="II392" s="105"/>
      <c r="IJ392" s="105"/>
      <c r="IK392" s="105"/>
      <c r="IL392" s="105"/>
      <c r="IM392" s="105"/>
      <c r="IN392" s="105"/>
      <c r="IO392" s="105"/>
      <c r="IP392" s="105"/>
      <c r="IQ392" s="105"/>
      <c r="IR392" s="105"/>
      <c r="IS392" s="105"/>
      <c r="IT392" s="105"/>
      <c r="IU392" s="105"/>
      <c r="IV392" s="105"/>
    </row>
    <row r="393" spans="1:256" ht="15.5" x14ac:dyDescent="0.25">
      <c r="A393" s="306"/>
      <c r="B393" s="307"/>
      <c r="C393" s="308"/>
      <c r="D393" s="309"/>
      <c r="E393" s="303"/>
      <c r="F393" s="110"/>
      <c r="G393" s="303"/>
      <c r="H393" s="310"/>
      <c r="I393" s="303"/>
      <c r="J393" s="311"/>
      <c r="K393" s="306"/>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5"/>
      <c r="AN393" s="105"/>
      <c r="AO393" s="105"/>
      <c r="AP393" s="105"/>
      <c r="AQ393" s="105"/>
      <c r="AR393" s="105"/>
      <c r="AS393" s="105"/>
      <c r="AT393" s="105"/>
      <c r="AU393" s="105"/>
      <c r="AV393" s="105"/>
      <c r="AW393" s="105"/>
      <c r="AX393" s="105"/>
      <c r="AY393" s="105"/>
      <c r="AZ393" s="105"/>
      <c r="BA393" s="105"/>
      <c r="BB393" s="105"/>
      <c r="BC393" s="105"/>
      <c r="BD393" s="105"/>
      <c r="BE393" s="105"/>
      <c r="BF393" s="105"/>
      <c r="BG393" s="105"/>
      <c r="BH393" s="105"/>
      <c r="BI393" s="105"/>
      <c r="BJ393" s="105"/>
      <c r="BK393" s="105"/>
      <c r="BL393" s="105"/>
      <c r="BM393" s="105"/>
      <c r="BN393" s="105"/>
      <c r="BO393" s="105"/>
      <c r="BP393" s="105"/>
      <c r="BQ393" s="105"/>
      <c r="BR393" s="105"/>
      <c r="BS393" s="105"/>
      <c r="BT393" s="105"/>
      <c r="BU393" s="105"/>
      <c r="BV393" s="105"/>
      <c r="BW393" s="105"/>
      <c r="BX393" s="105"/>
      <c r="BY393" s="105"/>
      <c r="BZ393" s="105"/>
      <c r="CA393" s="105"/>
      <c r="CB393" s="105"/>
      <c r="CC393" s="105"/>
      <c r="CD393" s="105"/>
      <c r="CE393" s="105"/>
      <c r="CF393" s="105"/>
      <c r="CG393" s="105"/>
      <c r="CH393" s="105"/>
      <c r="CI393" s="105"/>
      <c r="CJ393" s="105"/>
      <c r="CK393" s="105"/>
      <c r="CL393" s="105"/>
      <c r="CM393" s="105"/>
      <c r="CN393" s="105"/>
      <c r="CO393" s="105"/>
      <c r="CP393" s="105"/>
      <c r="CQ393" s="105"/>
      <c r="CR393" s="105"/>
      <c r="CS393" s="105"/>
      <c r="CT393" s="105"/>
      <c r="CU393" s="105"/>
      <c r="CV393" s="105"/>
      <c r="CW393" s="105"/>
      <c r="CX393" s="105"/>
      <c r="CY393" s="105"/>
      <c r="CZ393" s="105"/>
      <c r="DA393" s="105"/>
      <c r="DB393" s="105"/>
      <c r="DC393" s="105"/>
      <c r="DD393" s="105"/>
      <c r="DE393" s="105"/>
      <c r="DF393" s="105"/>
      <c r="DG393" s="105"/>
      <c r="DH393" s="105"/>
      <c r="DI393" s="105"/>
      <c r="DJ393" s="105"/>
      <c r="DK393" s="105"/>
      <c r="DL393" s="105"/>
      <c r="DM393" s="105"/>
      <c r="DN393" s="105"/>
      <c r="DO393" s="105"/>
      <c r="DP393" s="105"/>
      <c r="DQ393" s="105"/>
      <c r="DR393" s="105"/>
      <c r="DS393" s="105"/>
      <c r="DT393" s="105"/>
      <c r="DU393" s="105"/>
      <c r="DV393" s="105"/>
      <c r="DW393" s="105"/>
      <c r="DX393" s="105"/>
      <c r="DY393" s="105"/>
      <c r="DZ393" s="105"/>
      <c r="EA393" s="105"/>
      <c r="EB393" s="105"/>
      <c r="EC393" s="105"/>
      <c r="ED393" s="105"/>
      <c r="EE393" s="105"/>
      <c r="EF393" s="105"/>
      <c r="EG393" s="105"/>
      <c r="EH393" s="105"/>
      <c r="EI393" s="105"/>
      <c r="EJ393" s="105"/>
      <c r="EK393" s="105"/>
      <c r="EL393" s="105"/>
      <c r="EM393" s="105"/>
      <c r="EN393" s="105"/>
      <c r="EO393" s="105"/>
      <c r="EP393" s="105"/>
      <c r="EQ393" s="105"/>
      <c r="ER393" s="105"/>
      <c r="ES393" s="105"/>
      <c r="ET393" s="105"/>
      <c r="EU393" s="105"/>
      <c r="EV393" s="105"/>
      <c r="EW393" s="105"/>
      <c r="EX393" s="105"/>
      <c r="EY393" s="105"/>
      <c r="EZ393" s="105"/>
      <c r="FA393" s="105"/>
      <c r="FB393" s="105"/>
      <c r="FC393" s="105"/>
      <c r="FD393" s="105"/>
      <c r="FE393" s="105"/>
      <c r="FF393" s="105"/>
      <c r="FG393" s="105"/>
      <c r="FH393" s="105"/>
      <c r="FI393" s="105"/>
      <c r="FJ393" s="105"/>
      <c r="FK393" s="105"/>
      <c r="FL393" s="105"/>
      <c r="FM393" s="105"/>
      <c r="FN393" s="105"/>
      <c r="FO393" s="105"/>
      <c r="FP393" s="105"/>
      <c r="FQ393" s="105"/>
      <c r="FR393" s="105"/>
      <c r="FS393" s="105"/>
      <c r="FT393" s="105"/>
      <c r="FU393" s="105"/>
      <c r="FV393" s="105"/>
      <c r="FW393" s="105"/>
      <c r="FX393" s="105"/>
      <c r="FY393" s="105"/>
      <c r="FZ393" s="105"/>
      <c r="GA393" s="105"/>
      <c r="GB393" s="105"/>
      <c r="GC393" s="105"/>
      <c r="GD393" s="105"/>
      <c r="GE393" s="105"/>
      <c r="GF393" s="105"/>
      <c r="GG393" s="105"/>
      <c r="GH393" s="105"/>
      <c r="GI393" s="105"/>
      <c r="GJ393" s="105"/>
      <c r="GK393" s="105"/>
      <c r="GL393" s="105"/>
      <c r="GM393" s="105"/>
      <c r="GN393" s="105"/>
      <c r="GO393" s="105"/>
      <c r="GP393" s="105"/>
      <c r="GQ393" s="105"/>
      <c r="GR393" s="105"/>
      <c r="GS393" s="105"/>
      <c r="GT393" s="105"/>
      <c r="GU393" s="105"/>
      <c r="GV393" s="105"/>
      <c r="GW393" s="105"/>
      <c r="GX393" s="105"/>
      <c r="GY393" s="105"/>
      <c r="GZ393" s="105"/>
      <c r="HA393" s="105"/>
      <c r="HB393" s="105"/>
      <c r="HC393" s="105"/>
      <c r="HD393" s="105"/>
      <c r="HE393" s="105"/>
      <c r="HF393" s="105"/>
      <c r="HG393" s="105"/>
      <c r="HH393" s="105"/>
      <c r="HI393" s="105"/>
      <c r="HJ393" s="105"/>
      <c r="HK393" s="105"/>
      <c r="HL393" s="105"/>
      <c r="HM393" s="105"/>
      <c r="HN393" s="105"/>
      <c r="HO393" s="105"/>
      <c r="HP393" s="105"/>
      <c r="HQ393" s="105"/>
      <c r="HR393" s="105"/>
      <c r="HS393" s="105"/>
      <c r="HT393" s="105"/>
      <c r="HU393" s="105"/>
      <c r="HV393" s="105"/>
      <c r="HW393" s="105"/>
      <c r="HX393" s="105"/>
      <c r="HY393" s="105"/>
      <c r="HZ393" s="105"/>
      <c r="IA393" s="105"/>
      <c r="IB393" s="105"/>
      <c r="IC393" s="105"/>
      <c r="ID393" s="105"/>
      <c r="IE393" s="105"/>
      <c r="IF393" s="105"/>
      <c r="IG393" s="105"/>
      <c r="IH393" s="105"/>
      <c r="II393" s="105"/>
      <c r="IJ393" s="105"/>
      <c r="IK393" s="105"/>
      <c r="IL393" s="105"/>
      <c r="IM393" s="105"/>
      <c r="IN393" s="105"/>
      <c r="IO393" s="105"/>
      <c r="IP393" s="105"/>
      <c r="IQ393" s="105"/>
      <c r="IR393" s="105"/>
      <c r="IS393" s="105"/>
      <c r="IT393" s="105"/>
      <c r="IU393" s="105"/>
      <c r="IV393" s="105"/>
    </row>
    <row r="394" spans="1:256" ht="15.5" x14ac:dyDescent="0.25">
      <c r="A394" s="306"/>
      <c r="B394" s="307"/>
      <c r="C394" s="308"/>
      <c r="D394" s="309"/>
      <c r="E394" s="303"/>
      <c r="F394" s="110"/>
      <c r="G394" s="303"/>
      <c r="H394" s="310"/>
      <c r="I394" s="303"/>
      <c r="J394" s="311"/>
      <c r="K394" s="306"/>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5"/>
      <c r="AN394" s="105"/>
      <c r="AO394" s="105"/>
      <c r="AP394" s="105"/>
      <c r="AQ394" s="105"/>
      <c r="AR394" s="105"/>
      <c r="AS394" s="105"/>
      <c r="AT394" s="105"/>
      <c r="AU394" s="105"/>
      <c r="AV394" s="105"/>
      <c r="AW394" s="105"/>
      <c r="AX394" s="105"/>
      <c r="AY394" s="105"/>
      <c r="AZ394" s="105"/>
      <c r="BA394" s="105"/>
      <c r="BB394" s="105"/>
      <c r="BC394" s="105"/>
      <c r="BD394" s="105"/>
      <c r="BE394" s="105"/>
      <c r="BF394" s="105"/>
      <c r="BG394" s="105"/>
      <c r="BH394" s="105"/>
      <c r="BI394" s="105"/>
      <c r="BJ394" s="105"/>
      <c r="BK394" s="105"/>
      <c r="BL394" s="105"/>
      <c r="BM394" s="105"/>
      <c r="BN394" s="105"/>
      <c r="BO394" s="105"/>
      <c r="BP394" s="105"/>
      <c r="BQ394" s="105"/>
      <c r="BR394" s="105"/>
      <c r="BS394" s="105"/>
      <c r="BT394" s="105"/>
      <c r="BU394" s="105"/>
      <c r="BV394" s="105"/>
      <c r="BW394" s="105"/>
      <c r="BX394" s="105"/>
      <c r="BY394" s="105"/>
      <c r="BZ394" s="105"/>
      <c r="CA394" s="105"/>
      <c r="CB394" s="105"/>
      <c r="CC394" s="105"/>
      <c r="CD394" s="105"/>
      <c r="CE394" s="105"/>
      <c r="CF394" s="105"/>
      <c r="CG394" s="105"/>
      <c r="CH394" s="105"/>
      <c r="CI394" s="105"/>
      <c r="CJ394" s="105"/>
      <c r="CK394" s="105"/>
      <c r="CL394" s="105"/>
      <c r="CM394" s="105"/>
      <c r="CN394" s="105"/>
      <c r="CO394" s="105"/>
      <c r="CP394" s="105"/>
      <c r="CQ394" s="105"/>
      <c r="CR394" s="105"/>
      <c r="CS394" s="105"/>
      <c r="CT394" s="105"/>
      <c r="CU394" s="105"/>
      <c r="CV394" s="105"/>
      <c r="CW394" s="105"/>
      <c r="CX394" s="105"/>
      <c r="CY394" s="105"/>
      <c r="CZ394" s="105"/>
      <c r="DA394" s="105"/>
      <c r="DB394" s="105"/>
      <c r="DC394" s="105"/>
      <c r="DD394" s="105"/>
      <c r="DE394" s="105"/>
      <c r="DF394" s="105"/>
      <c r="DG394" s="105"/>
      <c r="DH394" s="105"/>
      <c r="DI394" s="105"/>
      <c r="DJ394" s="105"/>
      <c r="DK394" s="105"/>
      <c r="DL394" s="105"/>
      <c r="DM394" s="105"/>
      <c r="DN394" s="105"/>
      <c r="DO394" s="105"/>
      <c r="DP394" s="105"/>
      <c r="DQ394" s="105"/>
      <c r="DR394" s="105"/>
      <c r="DS394" s="105"/>
      <c r="DT394" s="105"/>
      <c r="DU394" s="105"/>
      <c r="DV394" s="105"/>
      <c r="DW394" s="105"/>
      <c r="DX394" s="105"/>
      <c r="DY394" s="105"/>
      <c r="DZ394" s="105"/>
      <c r="EA394" s="105"/>
      <c r="EB394" s="105"/>
      <c r="EC394" s="105"/>
      <c r="ED394" s="105"/>
      <c r="EE394" s="105"/>
      <c r="EF394" s="105"/>
      <c r="EG394" s="105"/>
      <c r="EH394" s="105"/>
      <c r="EI394" s="105"/>
      <c r="EJ394" s="105"/>
      <c r="EK394" s="105"/>
      <c r="EL394" s="105"/>
      <c r="EM394" s="105"/>
      <c r="EN394" s="105"/>
      <c r="EO394" s="105"/>
      <c r="EP394" s="105"/>
      <c r="EQ394" s="105"/>
      <c r="ER394" s="105"/>
      <c r="ES394" s="105"/>
      <c r="ET394" s="105"/>
      <c r="EU394" s="105"/>
      <c r="EV394" s="105"/>
      <c r="EW394" s="105"/>
      <c r="EX394" s="105"/>
      <c r="EY394" s="105"/>
      <c r="EZ394" s="105"/>
      <c r="FA394" s="105"/>
      <c r="FB394" s="105"/>
      <c r="FC394" s="105"/>
      <c r="FD394" s="105"/>
      <c r="FE394" s="105"/>
      <c r="FF394" s="105"/>
      <c r="FG394" s="105"/>
      <c r="FH394" s="105"/>
      <c r="FI394" s="105"/>
      <c r="FJ394" s="105"/>
      <c r="FK394" s="105"/>
      <c r="FL394" s="105"/>
      <c r="FM394" s="105"/>
      <c r="FN394" s="105"/>
      <c r="FO394" s="105"/>
      <c r="FP394" s="105"/>
      <c r="FQ394" s="105"/>
      <c r="FR394" s="105"/>
      <c r="FS394" s="105"/>
      <c r="FT394" s="105"/>
      <c r="FU394" s="105"/>
      <c r="FV394" s="105"/>
      <c r="FW394" s="105"/>
      <c r="FX394" s="105"/>
      <c r="FY394" s="105"/>
      <c r="FZ394" s="105"/>
      <c r="GA394" s="105"/>
      <c r="GB394" s="105"/>
      <c r="GC394" s="105"/>
      <c r="GD394" s="105"/>
      <c r="GE394" s="105"/>
      <c r="GF394" s="105"/>
      <c r="GG394" s="105"/>
      <c r="GH394" s="105"/>
      <c r="GI394" s="105"/>
      <c r="GJ394" s="105"/>
      <c r="GK394" s="105"/>
      <c r="GL394" s="105"/>
      <c r="GM394" s="105"/>
      <c r="GN394" s="105"/>
      <c r="GO394" s="105"/>
      <c r="GP394" s="105"/>
      <c r="GQ394" s="105"/>
      <c r="GR394" s="105"/>
      <c r="GS394" s="105"/>
      <c r="GT394" s="105"/>
      <c r="GU394" s="105"/>
      <c r="GV394" s="105"/>
      <c r="GW394" s="105"/>
      <c r="GX394" s="105"/>
      <c r="GY394" s="105"/>
      <c r="GZ394" s="105"/>
      <c r="HA394" s="105"/>
      <c r="HB394" s="105"/>
      <c r="HC394" s="105"/>
      <c r="HD394" s="105"/>
      <c r="HE394" s="105"/>
      <c r="HF394" s="105"/>
      <c r="HG394" s="105"/>
      <c r="HH394" s="105"/>
      <c r="HI394" s="105"/>
      <c r="HJ394" s="105"/>
      <c r="HK394" s="105"/>
      <c r="HL394" s="105"/>
      <c r="HM394" s="105"/>
      <c r="HN394" s="105"/>
      <c r="HO394" s="105"/>
      <c r="HP394" s="105"/>
      <c r="HQ394" s="105"/>
      <c r="HR394" s="105"/>
      <c r="HS394" s="105"/>
      <c r="HT394" s="105"/>
      <c r="HU394" s="105"/>
      <c r="HV394" s="105"/>
      <c r="HW394" s="105"/>
      <c r="HX394" s="105"/>
      <c r="HY394" s="105"/>
      <c r="HZ394" s="105"/>
      <c r="IA394" s="105"/>
      <c r="IB394" s="105"/>
      <c r="IC394" s="105"/>
      <c r="ID394" s="105"/>
      <c r="IE394" s="105"/>
      <c r="IF394" s="105"/>
      <c r="IG394" s="105"/>
      <c r="IH394" s="105"/>
      <c r="II394" s="105"/>
      <c r="IJ394" s="105"/>
      <c r="IK394" s="105"/>
      <c r="IL394" s="105"/>
      <c r="IM394" s="105"/>
      <c r="IN394" s="105"/>
      <c r="IO394" s="105"/>
      <c r="IP394" s="105"/>
      <c r="IQ394" s="105"/>
      <c r="IR394" s="105"/>
      <c r="IS394" s="105"/>
      <c r="IT394" s="105"/>
      <c r="IU394" s="105"/>
      <c r="IV394" s="105"/>
    </row>
  </sheetData>
  <sheetProtection sheet="1" selectLockedCells="1" autoFilter="0" pivotTables="0"/>
  <mergeCells count="34">
    <mergeCell ref="B36:B37"/>
    <mergeCell ref="D36:D37"/>
    <mergeCell ref="F36:F37"/>
    <mergeCell ref="B41:I41"/>
    <mergeCell ref="A48:J48"/>
    <mergeCell ref="B26:B27"/>
    <mergeCell ref="D26:D27"/>
    <mergeCell ref="F26:F27"/>
    <mergeCell ref="H26:H27"/>
    <mergeCell ref="J26:J27"/>
    <mergeCell ref="B31:B32"/>
    <mergeCell ref="D31:D32"/>
    <mergeCell ref="F31:F32"/>
    <mergeCell ref="H31:H32"/>
    <mergeCell ref="J31:J32"/>
    <mergeCell ref="B14:B15"/>
    <mergeCell ref="D14:D15"/>
    <mergeCell ref="F14:F15"/>
    <mergeCell ref="H14:H15"/>
    <mergeCell ref="J14:J15"/>
    <mergeCell ref="B18:B19"/>
    <mergeCell ref="D18:D19"/>
    <mergeCell ref="F18:F19"/>
    <mergeCell ref="H18:H19"/>
    <mergeCell ref="J18:J19"/>
    <mergeCell ref="C1:I1"/>
    <mergeCell ref="B3:J3"/>
    <mergeCell ref="B4:J4"/>
    <mergeCell ref="B5:J5"/>
    <mergeCell ref="B11:B12"/>
    <mergeCell ref="D11:D12"/>
    <mergeCell ref="F11:F12"/>
    <mergeCell ref="H11:H12"/>
    <mergeCell ref="J11:J12"/>
  </mergeCells>
  <dataValidations count="4">
    <dataValidation type="decimal" operator="lessThanOrEqual" allowBlank="1" showInputMessage="1" showErrorMessage="1" sqref="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D65872:D65873 IZ65872:IZ65873 SV65872:SV65873 ACR65872:ACR65873 AMN65872:AMN65873 AWJ65872:AWJ65873 BGF65872:BGF65873 BQB65872:BQB65873 BZX65872:BZX65873 CJT65872:CJT65873 CTP65872:CTP65873 DDL65872:DDL65873 DNH65872:DNH65873 DXD65872:DXD65873 EGZ65872:EGZ65873 EQV65872:EQV65873 FAR65872:FAR65873 FKN65872:FKN65873 FUJ65872:FUJ65873 GEF65872:GEF65873 GOB65872:GOB65873 GXX65872:GXX65873 HHT65872:HHT65873 HRP65872:HRP65873 IBL65872:IBL65873 ILH65872:ILH65873 IVD65872:IVD65873 JEZ65872:JEZ65873 JOV65872:JOV65873 JYR65872:JYR65873 KIN65872:KIN65873 KSJ65872:KSJ65873 LCF65872:LCF65873 LMB65872:LMB65873 LVX65872:LVX65873 MFT65872:MFT65873 MPP65872:MPP65873 MZL65872:MZL65873 NJH65872:NJH65873 NTD65872:NTD65873 OCZ65872:OCZ65873 OMV65872:OMV65873 OWR65872:OWR65873 PGN65872:PGN65873 PQJ65872:PQJ65873 QAF65872:QAF65873 QKB65872:QKB65873 QTX65872:QTX65873 RDT65872:RDT65873 RNP65872:RNP65873 RXL65872:RXL65873 SHH65872:SHH65873 SRD65872:SRD65873 TAZ65872:TAZ65873 TKV65872:TKV65873 TUR65872:TUR65873 UEN65872:UEN65873 UOJ65872:UOJ65873 UYF65872:UYF65873 VIB65872:VIB65873 VRX65872:VRX65873 WBT65872:WBT65873 WLP65872:WLP65873 WVL65872:WVL65873 D131408:D131409 IZ131408:IZ131409 SV131408:SV131409 ACR131408:ACR131409 AMN131408:AMN131409 AWJ131408:AWJ131409 BGF131408:BGF131409 BQB131408:BQB131409 BZX131408:BZX131409 CJT131408:CJT131409 CTP131408:CTP131409 DDL131408:DDL131409 DNH131408:DNH131409 DXD131408:DXD131409 EGZ131408:EGZ131409 EQV131408:EQV131409 FAR131408:FAR131409 FKN131408:FKN131409 FUJ131408:FUJ131409 GEF131408:GEF131409 GOB131408:GOB131409 GXX131408:GXX131409 HHT131408:HHT131409 HRP131408:HRP131409 IBL131408:IBL131409 ILH131408:ILH131409 IVD131408:IVD131409 JEZ131408:JEZ131409 JOV131408:JOV131409 JYR131408:JYR131409 KIN131408:KIN131409 KSJ131408:KSJ131409 LCF131408:LCF131409 LMB131408:LMB131409 LVX131408:LVX131409 MFT131408:MFT131409 MPP131408:MPP131409 MZL131408:MZL131409 NJH131408:NJH131409 NTD131408:NTD131409 OCZ131408:OCZ131409 OMV131408:OMV131409 OWR131408:OWR131409 PGN131408:PGN131409 PQJ131408:PQJ131409 QAF131408:QAF131409 QKB131408:QKB131409 QTX131408:QTX131409 RDT131408:RDT131409 RNP131408:RNP131409 RXL131408:RXL131409 SHH131408:SHH131409 SRD131408:SRD131409 TAZ131408:TAZ131409 TKV131408:TKV131409 TUR131408:TUR131409 UEN131408:UEN131409 UOJ131408:UOJ131409 UYF131408:UYF131409 VIB131408:VIB131409 VRX131408:VRX131409 WBT131408:WBT131409 WLP131408:WLP131409 WVL131408:WVL131409 D196944:D196945 IZ196944:IZ196945 SV196944:SV196945 ACR196944:ACR196945 AMN196944:AMN196945 AWJ196944:AWJ196945 BGF196944:BGF196945 BQB196944:BQB196945 BZX196944:BZX196945 CJT196944:CJT196945 CTP196944:CTP196945 DDL196944:DDL196945 DNH196944:DNH196945 DXD196944:DXD196945 EGZ196944:EGZ196945 EQV196944:EQV196945 FAR196944:FAR196945 FKN196944:FKN196945 FUJ196944:FUJ196945 GEF196944:GEF196945 GOB196944:GOB196945 GXX196944:GXX196945 HHT196944:HHT196945 HRP196944:HRP196945 IBL196944:IBL196945 ILH196944:ILH196945 IVD196944:IVD196945 JEZ196944:JEZ196945 JOV196944:JOV196945 JYR196944:JYR196945 KIN196944:KIN196945 KSJ196944:KSJ196945 LCF196944:LCF196945 LMB196944:LMB196945 LVX196944:LVX196945 MFT196944:MFT196945 MPP196944:MPP196945 MZL196944:MZL196945 NJH196944:NJH196945 NTD196944:NTD196945 OCZ196944:OCZ196945 OMV196944:OMV196945 OWR196944:OWR196945 PGN196944:PGN196945 PQJ196944:PQJ196945 QAF196944:QAF196945 QKB196944:QKB196945 QTX196944:QTX196945 RDT196944:RDT196945 RNP196944:RNP196945 RXL196944:RXL196945 SHH196944:SHH196945 SRD196944:SRD196945 TAZ196944:TAZ196945 TKV196944:TKV196945 TUR196944:TUR196945 UEN196944:UEN196945 UOJ196944:UOJ196945 UYF196944:UYF196945 VIB196944:VIB196945 VRX196944:VRX196945 WBT196944:WBT196945 WLP196944:WLP196945 WVL196944:WVL196945 D262480:D262481 IZ262480:IZ262481 SV262480:SV262481 ACR262480:ACR262481 AMN262480:AMN262481 AWJ262480:AWJ262481 BGF262480:BGF262481 BQB262480:BQB262481 BZX262480:BZX262481 CJT262480:CJT262481 CTP262480:CTP262481 DDL262480:DDL262481 DNH262480:DNH262481 DXD262480:DXD262481 EGZ262480:EGZ262481 EQV262480:EQV262481 FAR262480:FAR262481 FKN262480:FKN262481 FUJ262480:FUJ262481 GEF262480:GEF262481 GOB262480:GOB262481 GXX262480:GXX262481 HHT262480:HHT262481 HRP262480:HRP262481 IBL262480:IBL262481 ILH262480:ILH262481 IVD262480:IVD262481 JEZ262480:JEZ262481 JOV262480:JOV262481 JYR262480:JYR262481 KIN262480:KIN262481 KSJ262480:KSJ262481 LCF262480:LCF262481 LMB262480:LMB262481 LVX262480:LVX262481 MFT262480:MFT262481 MPP262480:MPP262481 MZL262480:MZL262481 NJH262480:NJH262481 NTD262480:NTD262481 OCZ262480:OCZ262481 OMV262480:OMV262481 OWR262480:OWR262481 PGN262480:PGN262481 PQJ262480:PQJ262481 QAF262480:QAF262481 QKB262480:QKB262481 QTX262480:QTX262481 RDT262480:RDT262481 RNP262480:RNP262481 RXL262480:RXL262481 SHH262480:SHH262481 SRD262480:SRD262481 TAZ262480:TAZ262481 TKV262480:TKV262481 TUR262480:TUR262481 UEN262480:UEN262481 UOJ262480:UOJ262481 UYF262480:UYF262481 VIB262480:VIB262481 VRX262480:VRX262481 WBT262480:WBT262481 WLP262480:WLP262481 WVL262480:WVL262481 D328016:D328017 IZ328016:IZ328017 SV328016:SV328017 ACR328016:ACR328017 AMN328016:AMN328017 AWJ328016:AWJ328017 BGF328016:BGF328017 BQB328016:BQB328017 BZX328016:BZX328017 CJT328016:CJT328017 CTP328016:CTP328017 DDL328016:DDL328017 DNH328016:DNH328017 DXD328016:DXD328017 EGZ328016:EGZ328017 EQV328016:EQV328017 FAR328016:FAR328017 FKN328016:FKN328017 FUJ328016:FUJ328017 GEF328016:GEF328017 GOB328016:GOB328017 GXX328016:GXX328017 HHT328016:HHT328017 HRP328016:HRP328017 IBL328016:IBL328017 ILH328016:ILH328017 IVD328016:IVD328017 JEZ328016:JEZ328017 JOV328016:JOV328017 JYR328016:JYR328017 KIN328016:KIN328017 KSJ328016:KSJ328017 LCF328016:LCF328017 LMB328016:LMB328017 LVX328016:LVX328017 MFT328016:MFT328017 MPP328016:MPP328017 MZL328016:MZL328017 NJH328016:NJH328017 NTD328016:NTD328017 OCZ328016:OCZ328017 OMV328016:OMV328017 OWR328016:OWR328017 PGN328016:PGN328017 PQJ328016:PQJ328017 QAF328016:QAF328017 QKB328016:QKB328017 QTX328016:QTX328017 RDT328016:RDT328017 RNP328016:RNP328017 RXL328016:RXL328017 SHH328016:SHH328017 SRD328016:SRD328017 TAZ328016:TAZ328017 TKV328016:TKV328017 TUR328016:TUR328017 UEN328016:UEN328017 UOJ328016:UOJ328017 UYF328016:UYF328017 VIB328016:VIB328017 VRX328016:VRX328017 WBT328016:WBT328017 WLP328016:WLP328017 WVL328016:WVL328017 D393552:D393553 IZ393552:IZ393553 SV393552:SV393553 ACR393552:ACR393553 AMN393552:AMN393553 AWJ393552:AWJ393553 BGF393552:BGF393553 BQB393552:BQB393553 BZX393552:BZX393553 CJT393552:CJT393553 CTP393552:CTP393553 DDL393552:DDL393553 DNH393552:DNH393553 DXD393552:DXD393553 EGZ393552:EGZ393553 EQV393552:EQV393553 FAR393552:FAR393553 FKN393552:FKN393553 FUJ393552:FUJ393553 GEF393552:GEF393553 GOB393552:GOB393553 GXX393552:GXX393553 HHT393552:HHT393553 HRP393552:HRP393553 IBL393552:IBL393553 ILH393552:ILH393553 IVD393552:IVD393553 JEZ393552:JEZ393553 JOV393552:JOV393553 JYR393552:JYR393553 KIN393552:KIN393553 KSJ393552:KSJ393553 LCF393552:LCF393553 LMB393552:LMB393553 LVX393552:LVX393553 MFT393552:MFT393553 MPP393552:MPP393553 MZL393552:MZL393553 NJH393552:NJH393553 NTD393552:NTD393553 OCZ393552:OCZ393553 OMV393552:OMV393553 OWR393552:OWR393553 PGN393552:PGN393553 PQJ393552:PQJ393553 QAF393552:QAF393553 QKB393552:QKB393553 QTX393552:QTX393553 RDT393552:RDT393553 RNP393552:RNP393553 RXL393552:RXL393553 SHH393552:SHH393553 SRD393552:SRD393553 TAZ393552:TAZ393553 TKV393552:TKV393553 TUR393552:TUR393553 UEN393552:UEN393553 UOJ393552:UOJ393553 UYF393552:UYF393553 VIB393552:VIB393553 VRX393552:VRX393553 WBT393552:WBT393553 WLP393552:WLP393553 WVL393552:WVL393553 D459088:D459089 IZ459088:IZ459089 SV459088:SV459089 ACR459088:ACR459089 AMN459088:AMN459089 AWJ459088:AWJ459089 BGF459088:BGF459089 BQB459088:BQB459089 BZX459088:BZX459089 CJT459088:CJT459089 CTP459088:CTP459089 DDL459088:DDL459089 DNH459088:DNH459089 DXD459088:DXD459089 EGZ459088:EGZ459089 EQV459088:EQV459089 FAR459088:FAR459089 FKN459088:FKN459089 FUJ459088:FUJ459089 GEF459088:GEF459089 GOB459088:GOB459089 GXX459088:GXX459089 HHT459088:HHT459089 HRP459088:HRP459089 IBL459088:IBL459089 ILH459088:ILH459089 IVD459088:IVD459089 JEZ459088:JEZ459089 JOV459088:JOV459089 JYR459088:JYR459089 KIN459088:KIN459089 KSJ459088:KSJ459089 LCF459088:LCF459089 LMB459088:LMB459089 LVX459088:LVX459089 MFT459088:MFT459089 MPP459088:MPP459089 MZL459088:MZL459089 NJH459088:NJH459089 NTD459088:NTD459089 OCZ459088:OCZ459089 OMV459088:OMV459089 OWR459088:OWR459089 PGN459088:PGN459089 PQJ459088:PQJ459089 QAF459088:QAF459089 QKB459088:QKB459089 QTX459088:QTX459089 RDT459088:RDT459089 RNP459088:RNP459089 RXL459088:RXL459089 SHH459088:SHH459089 SRD459088:SRD459089 TAZ459088:TAZ459089 TKV459088:TKV459089 TUR459088:TUR459089 UEN459088:UEN459089 UOJ459088:UOJ459089 UYF459088:UYF459089 VIB459088:VIB459089 VRX459088:VRX459089 WBT459088:WBT459089 WLP459088:WLP459089 WVL459088:WVL459089 D524624:D524625 IZ524624:IZ524625 SV524624:SV524625 ACR524624:ACR524625 AMN524624:AMN524625 AWJ524624:AWJ524625 BGF524624:BGF524625 BQB524624:BQB524625 BZX524624:BZX524625 CJT524624:CJT524625 CTP524624:CTP524625 DDL524624:DDL524625 DNH524624:DNH524625 DXD524624:DXD524625 EGZ524624:EGZ524625 EQV524624:EQV524625 FAR524624:FAR524625 FKN524624:FKN524625 FUJ524624:FUJ524625 GEF524624:GEF524625 GOB524624:GOB524625 GXX524624:GXX524625 HHT524624:HHT524625 HRP524624:HRP524625 IBL524624:IBL524625 ILH524624:ILH524625 IVD524624:IVD524625 JEZ524624:JEZ524625 JOV524624:JOV524625 JYR524624:JYR524625 KIN524624:KIN524625 KSJ524624:KSJ524625 LCF524624:LCF524625 LMB524624:LMB524625 LVX524624:LVX524625 MFT524624:MFT524625 MPP524624:MPP524625 MZL524624:MZL524625 NJH524624:NJH524625 NTD524624:NTD524625 OCZ524624:OCZ524625 OMV524624:OMV524625 OWR524624:OWR524625 PGN524624:PGN524625 PQJ524624:PQJ524625 QAF524624:QAF524625 QKB524624:QKB524625 QTX524624:QTX524625 RDT524624:RDT524625 RNP524624:RNP524625 RXL524624:RXL524625 SHH524624:SHH524625 SRD524624:SRD524625 TAZ524624:TAZ524625 TKV524624:TKV524625 TUR524624:TUR524625 UEN524624:UEN524625 UOJ524624:UOJ524625 UYF524624:UYF524625 VIB524624:VIB524625 VRX524624:VRX524625 WBT524624:WBT524625 WLP524624:WLP524625 WVL524624:WVL524625 D590160:D590161 IZ590160:IZ590161 SV590160:SV590161 ACR590160:ACR590161 AMN590160:AMN590161 AWJ590160:AWJ590161 BGF590160:BGF590161 BQB590160:BQB590161 BZX590160:BZX590161 CJT590160:CJT590161 CTP590160:CTP590161 DDL590160:DDL590161 DNH590160:DNH590161 DXD590160:DXD590161 EGZ590160:EGZ590161 EQV590160:EQV590161 FAR590160:FAR590161 FKN590160:FKN590161 FUJ590160:FUJ590161 GEF590160:GEF590161 GOB590160:GOB590161 GXX590160:GXX590161 HHT590160:HHT590161 HRP590160:HRP590161 IBL590160:IBL590161 ILH590160:ILH590161 IVD590160:IVD590161 JEZ590160:JEZ590161 JOV590160:JOV590161 JYR590160:JYR590161 KIN590160:KIN590161 KSJ590160:KSJ590161 LCF590160:LCF590161 LMB590160:LMB590161 LVX590160:LVX590161 MFT590160:MFT590161 MPP590160:MPP590161 MZL590160:MZL590161 NJH590160:NJH590161 NTD590160:NTD590161 OCZ590160:OCZ590161 OMV590160:OMV590161 OWR590160:OWR590161 PGN590160:PGN590161 PQJ590160:PQJ590161 QAF590160:QAF590161 QKB590160:QKB590161 QTX590160:QTX590161 RDT590160:RDT590161 RNP590160:RNP590161 RXL590160:RXL590161 SHH590160:SHH590161 SRD590160:SRD590161 TAZ590160:TAZ590161 TKV590160:TKV590161 TUR590160:TUR590161 UEN590160:UEN590161 UOJ590160:UOJ590161 UYF590160:UYF590161 VIB590160:VIB590161 VRX590160:VRX590161 WBT590160:WBT590161 WLP590160:WLP590161 WVL590160:WVL590161 D655696:D655697 IZ655696:IZ655697 SV655696:SV655697 ACR655696:ACR655697 AMN655696:AMN655697 AWJ655696:AWJ655697 BGF655696:BGF655697 BQB655696:BQB655697 BZX655696:BZX655697 CJT655696:CJT655697 CTP655696:CTP655697 DDL655696:DDL655697 DNH655696:DNH655697 DXD655696:DXD655697 EGZ655696:EGZ655697 EQV655696:EQV655697 FAR655696:FAR655697 FKN655696:FKN655697 FUJ655696:FUJ655697 GEF655696:GEF655697 GOB655696:GOB655697 GXX655696:GXX655697 HHT655696:HHT655697 HRP655696:HRP655697 IBL655696:IBL655697 ILH655696:ILH655697 IVD655696:IVD655697 JEZ655696:JEZ655697 JOV655696:JOV655697 JYR655696:JYR655697 KIN655696:KIN655697 KSJ655696:KSJ655697 LCF655696:LCF655697 LMB655696:LMB655697 LVX655696:LVX655697 MFT655696:MFT655697 MPP655696:MPP655697 MZL655696:MZL655697 NJH655696:NJH655697 NTD655696:NTD655697 OCZ655696:OCZ655697 OMV655696:OMV655697 OWR655696:OWR655697 PGN655696:PGN655697 PQJ655696:PQJ655697 QAF655696:QAF655697 QKB655696:QKB655697 QTX655696:QTX655697 RDT655696:RDT655697 RNP655696:RNP655697 RXL655696:RXL655697 SHH655696:SHH655697 SRD655696:SRD655697 TAZ655696:TAZ655697 TKV655696:TKV655697 TUR655696:TUR655697 UEN655696:UEN655697 UOJ655696:UOJ655697 UYF655696:UYF655697 VIB655696:VIB655697 VRX655696:VRX655697 WBT655696:WBT655697 WLP655696:WLP655697 WVL655696:WVL655697 D721232:D721233 IZ721232:IZ721233 SV721232:SV721233 ACR721232:ACR721233 AMN721232:AMN721233 AWJ721232:AWJ721233 BGF721232:BGF721233 BQB721232:BQB721233 BZX721232:BZX721233 CJT721232:CJT721233 CTP721232:CTP721233 DDL721232:DDL721233 DNH721232:DNH721233 DXD721232:DXD721233 EGZ721232:EGZ721233 EQV721232:EQV721233 FAR721232:FAR721233 FKN721232:FKN721233 FUJ721232:FUJ721233 GEF721232:GEF721233 GOB721232:GOB721233 GXX721232:GXX721233 HHT721232:HHT721233 HRP721232:HRP721233 IBL721232:IBL721233 ILH721232:ILH721233 IVD721232:IVD721233 JEZ721232:JEZ721233 JOV721232:JOV721233 JYR721232:JYR721233 KIN721232:KIN721233 KSJ721232:KSJ721233 LCF721232:LCF721233 LMB721232:LMB721233 LVX721232:LVX721233 MFT721232:MFT721233 MPP721232:MPP721233 MZL721232:MZL721233 NJH721232:NJH721233 NTD721232:NTD721233 OCZ721232:OCZ721233 OMV721232:OMV721233 OWR721232:OWR721233 PGN721232:PGN721233 PQJ721232:PQJ721233 QAF721232:QAF721233 QKB721232:QKB721233 QTX721232:QTX721233 RDT721232:RDT721233 RNP721232:RNP721233 RXL721232:RXL721233 SHH721232:SHH721233 SRD721232:SRD721233 TAZ721232:TAZ721233 TKV721232:TKV721233 TUR721232:TUR721233 UEN721232:UEN721233 UOJ721232:UOJ721233 UYF721232:UYF721233 VIB721232:VIB721233 VRX721232:VRX721233 WBT721232:WBT721233 WLP721232:WLP721233 WVL721232:WVL721233 D786768:D786769 IZ786768:IZ786769 SV786768:SV786769 ACR786768:ACR786769 AMN786768:AMN786769 AWJ786768:AWJ786769 BGF786768:BGF786769 BQB786768:BQB786769 BZX786768:BZX786769 CJT786768:CJT786769 CTP786768:CTP786769 DDL786768:DDL786769 DNH786768:DNH786769 DXD786768:DXD786769 EGZ786768:EGZ786769 EQV786768:EQV786769 FAR786768:FAR786769 FKN786768:FKN786769 FUJ786768:FUJ786769 GEF786768:GEF786769 GOB786768:GOB786769 GXX786768:GXX786769 HHT786768:HHT786769 HRP786768:HRP786769 IBL786768:IBL786769 ILH786768:ILH786769 IVD786768:IVD786769 JEZ786768:JEZ786769 JOV786768:JOV786769 JYR786768:JYR786769 KIN786768:KIN786769 KSJ786768:KSJ786769 LCF786768:LCF786769 LMB786768:LMB786769 LVX786768:LVX786769 MFT786768:MFT786769 MPP786768:MPP786769 MZL786768:MZL786769 NJH786768:NJH786769 NTD786768:NTD786769 OCZ786768:OCZ786769 OMV786768:OMV786769 OWR786768:OWR786769 PGN786768:PGN786769 PQJ786768:PQJ786769 QAF786768:QAF786769 QKB786768:QKB786769 QTX786768:QTX786769 RDT786768:RDT786769 RNP786768:RNP786769 RXL786768:RXL786769 SHH786768:SHH786769 SRD786768:SRD786769 TAZ786768:TAZ786769 TKV786768:TKV786769 TUR786768:TUR786769 UEN786768:UEN786769 UOJ786768:UOJ786769 UYF786768:UYF786769 VIB786768:VIB786769 VRX786768:VRX786769 WBT786768:WBT786769 WLP786768:WLP786769 WVL786768:WVL786769 D852304:D852305 IZ852304:IZ852305 SV852304:SV852305 ACR852304:ACR852305 AMN852304:AMN852305 AWJ852304:AWJ852305 BGF852304:BGF852305 BQB852304:BQB852305 BZX852304:BZX852305 CJT852304:CJT852305 CTP852304:CTP852305 DDL852304:DDL852305 DNH852304:DNH852305 DXD852304:DXD852305 EGZ852304:EGZ852305 EQV852304:EQV852305 FAR852304:FAR852305 FKN852304:FKN852305 FUJ852304:FUJ852305 GEF852304:GEF852305 GOB852304:GOB852305 GXX852304:GXX852305 HHT852304:HHT852305 HRP852304:HRP852305 IBL852304:IBL852305 ILH852304:ILH852305 IVD852304:IVD852305 JEZ852304:JEZ852305 JOV852304:JOV852305 JYR852304:JYR852305 KIN852304:KIN852305 KSJ852304:KSJ852305 LCF852304:LCF852305 LMB852304:LMB852305 LVX852304:LVX852305 MFT852304:MFT852305 MPP852304:MPP852305 MZL852304:MZL852305 NJH852304:NJH852305 NTD852304:NTD852305 OCZ852304:OCZ852305 OMV852304:OMV852305 OWR852304:OWR852305 PGN852304:PGN852305 PQJ852304:PQJ852305 QAF852304:QAF852305 QKB852304:QKB852305 QTX852304:QTX852305 RDT852304:RDT852305 RNP852304:RNP852305 RXL852304:RXL852305 SHH852304:SHH852305 SRD852304:SRD852305 TAZ852304:TAZ852305 TKV852304:TKV852305 TUR852304:TUR852305 UEN852304:UEN852305 UOJ852304:UOJ852305 UYF852304:UYF852305 VIB852304:VIB852305 VRX852304:VRX852305 WBT852304:WBT852305 WLP852304:WLP852305 WVL852304:WVL852305 D917840:D917841 IZ917840:IZ917841 SV917840:SV917841 ACR917840:ACR917841 AMN917840:AMN917841 AWJ917840:AWJ917841 BGF917840:BGF917841 BQB917840:BQB917841 BZX917840:BZX917841 CJT917840:CJT917841 CTP917840:CTP917841 DDL917840:DDL917841 DNH917840:DNH917841 DXD917840:DXD917841 EGZ917840:EGZ917841 EQV917840:EQV917841 FAR917840:FAR917841 FKN917840:FKN917841 FUJ917840:FUJ917841 GEF917840:GEF917841 GOB917840:GOB917841 GXX917840:GXX917841 HHT917840:HHT917841 HRP917840:HRP917841 IBL917840:IBL917841 ILH917840:ILH917841 IVD917840:IVD917841 JEZ917840:JEZ917841 JOV917840:JOV917841 JYR917840:JYR917841 KIN917840:KIN917841 KSJ917840:KSJ917841 LCF917840:LCF917841 LMB917840:LMB917841 LVX917840:LVX917841 MFT917840:MFT917841 MPP917840:MPP917841 MZL917840:MZL917841 NJH917840:NJH917841 NTD917840:NTD917841 OCZ917840:OCZ917841 OMV917840:OMV917841 OWR917840:OWR917841 PGN917840:PGN917841 PQJ917840:PQJ917841 QAF917840:QAF917841 QKB917840:QKB917841 QTX917840:QTX917841 RDT917840:RDT917841 RNP917840:RNP917841 RXL917840:RXL917841 SHH917840:SHH917841 SRD917840:SRD917841 TAZ917840:TAZ917841 TKV917840:TKV917841 TUR917840:TUR917841 UEN917840:UEN917841 UOJ917840:UOJ917841 UYF917840:UYF917841 VIB917840:VIB917841 VRX917840:VRX917841 WBT917840:WBT917841 WLP917840:WLP917841 WVL917840:WVL917841 D983376:D983377 IZ983376:IZ983377 SV983376:SV983377 ACR983376:ACR983377 AMN983376:AMN983377 AWJ983376:AWJ983377 BGF983376:BGF983377 BQB983376:BQB983377 BZX983376:BZX983377 CJT983376:CJT983377 CTP983376:CTP983377 DDL983376:DDL983377 DNH983376:DNH983377 DXD983376:DXD983377 EGZ983376:EGZ983377 EQV983376:EQV983377 FAR983376:FAR983377 FKN983376:FKN983377 FUJ983376:FUJ983377 GEF983376:GEF983377 GOB983376:GOB983377 GXX983376:GXX983377 HHT983376:HHT983377 HRP983376:HRP983377 IBL983376:IBL983377 ILH983376:ILH983377 IVD983376:IVD983377 JEZ983376:JEZ983377 JOV983376:JOV983377 JYR983376:JYR983377 KIN983376:KIN983377 KSJ983376:KSJ983377 LCF983376:LCF983377 LMB983376:LMB983377 LVX983376:LVX983377 MFT983376:MFT983377 MPP983376:MPP983377 MZL983376:MZL983377 NJH983376:NJH983377 NTD983376:NTD983377 OCZ983376:OCZ983377 OMV983376:OMV983377 OWR983376:OWR983377 PGN983376:PGN983377 PQJ983376:PQJ983377 QAF983376:QAF983377 QKB983376:QKB983377 QTX983376:QTX983377 RDT983376:RDT983377 RNP983376:RNP983377 RXL983376:RXL983377 SHH983376:SHH983377 SRD983376:SRD983377 TAZ983376:TAZ983377 TKV983376:TKV983377 TUR983376:TUR983377 UEN983376:UEN983377 UOJ983376:UOJ983377 UYF983376:UYF983377 VIB983376:VIB983377 VRX983376:VRX983377 WBT983376:WBT983377 WLP983376:WLP983377 WVL983376:WVL983377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888 JB65888 SX65888 ACT65888 AMP65888 AWL65888 BGH65888 BQD65888 BZZ65888 CJV65888 CTR65888 DDN65888 DNJ65888 DXF65888 EHB65888 EQX65888 FAT65888 FKP65888 FUL65888 GEH65888 GOD65888 GXZ65888 HHV65888 HRR65888 IBN65888 ILJ65888 IVF65888 JFB65888 JOX65888 JYT65888 KIP65888 KSL65888 LCH65888 LMD65888 LVZ65888 MFV65888 MPR65888 MZN65888 NJJ65888 NTF65888 ODB65888 OMX65888 OWT65888 PGP65888 PQL65888 QAH65888 QKD65888 QTZ65888 RDV65888 RNR65888 RXN65888 SHJ65888 SRF65888 TBB65888 TKX65888 TUT65888 UEP65888 UOL65888 UYH65888 VID65888 VRZ65888 WBV65888 WLR65888 WVN65888 F131424 JB131424 SX131424 ACT131424 AMP131424 AWL131424 BGH131424 BQD131424 BZZ131424 CJV131424 CTR131424 DDN131424 DNJ131424 DXF131424 EHB131424 EQX131424 FAT131424 FKP131424 FUL131424 GEH131424 GOD131424 GXZ131424 HHV131424 HRR131424 IBN131424 ILJ131424 IVF131424 JFB131424 JOX131424 JYT131424 KIP131424 KSL131424 LCH131424 LMD131424 LVZ131424 MFV131424 MPR131424 MZN131424 NJJ131424 NTF131424 ODB131424 OMX131424 OWT131424 PGP131424 PQL131424 QAH131424 QKD131424 QTZ131424 RDV131424 RNR131424 RXN131424 SHJ131424 SRF131424 TBB131424 TKX131424 TUT131424 UEP131424 UOL131424 UYH131424 VID131424 VRZ131424 WBV131424 WLR131424 WVN131424 F196960 JB196960 SX196960 ACT196960 AMP196960 AWL196960 BGH196960 BQD196960 BZZ196960 CJV196960 CTR196960 DDN196960 DNJ196960 DXF196960 EHB196960 EQX196960 FAT196960 FKP196960 FUL196960 GEH196960 GOD196960 GXZ196960 HHV196960 HRR196960 IBN196960 ILJ196960 IVF196960 JFB196960 JOX196960 JYT196960 KIP196960 KSL196960 LCH196960 LMD196960 LVZ196960 MFV196960 MPR196960 MZN196960 NJJ196960 NTF196960 ODB196960 OMX196960 OWT196960 PGP196960 PQL196960 QAH196960 QKD196960 QTZ196960 RDV196960 RNR196960 RXN196960 SHJ196960 SRF196960 TBB196960 TKX196960 TUT196960 UEP196960 UOL196960 UYH196960 VID196960 VRZ196960 WBV196960 WLR196960 WVN196960 F262496 JB262496 SX262496 ACT262496 AMP262496 AWL262496 BGH262496 BQD262496 BZZ262496 CJV262496 CTR262496 DDN262496 DNJ262496 DXF262496 EHB262496 EQX262496 FAT262496 FKP262496 FUL262496 GEH262496 GOD262496 GXZ262496 HHV262496 HRR262496 IBN262496 ILJ262496 IVF262496 JFB262496 JOX262496 JYT262496 KIP262496 KSL262496 LCH262496 LMD262496 LVZ262496 MFV262496 MPR262496 MZN262496 NJJ262496 NTF262496 ODB262496 OMX262496 OWT262496 PGP262496 PQL262496 QAH262496 QKD262496 QTZ262496 RDV262496 RNR262496 RXN262496 SHJ262496 SRF262496 TBB262496 TKX262496 TUT262496 UEP262496 UOL262496 UYH262496 VID262496 VRZ262496 WBV262496 WLR262496 WVN262496 F328032 JB328032 SX328032 ACT328032 AMP328032 AWL328032 BGH328032 BQD328032 BZZ328032 CJV328032 CTR328032 DDN328032 DNJ328032 DXF328032 EHB328032 EQX328032 FAT328032 FKP328032 FUL328032 GEH328032 GOD328032 GXZ328032 HHV328032 HRR328032 IBN328032 ILJ328032 IVF328032 JFB328032 JOX328032 JYT328032 KIP328032 KSL328032 LCH328032 LMD328032 LVZ328032 MFV328032 MPR328032 MZN328032 NJJ328032 NTF328032 ODB328032 OMX328032 OWT328032 PGP328032 PQL328032 QAH328032 QKD328032 QTZ328032 RDV328032 RNR328032 RXN328032 SHJ328032 SRF328032 TBB328032 TKX328032 TUT328032 UEP328032 UOL328032 UYH328032 VID328032 VRZ328032 WBV328032 WLR328032 WVN328032 F393568 JB393568 SX393568 ACT393568 AMP393568 AWL393568 BGH393568 BQD393568 BZZ393568 CJV393568 CTR393568 DDN393568 DNJ393568 DXF393568 EHB393568 EQX393568 FAT393568 FKP393568 FUL393568 GEH393568 GOD393568 GXZ393568 HHV393568 HRR393568 IBN393568 ILJ393568 IVF393568 JFB393568 JOX393568 JYT393568 KIP393568 KSL393568 LCH393568 LMD393568 LVZ393568 MFV393568 MPR393568 MZN393568 NJJ393568 NTF393568 ODB393568 OMX393568 OWT393568 PGP393568 PQL393568 QAH393568 QKD393568 QTZ393568 RDV393568 RNR393568 RXN393568 SHJ393568 SRF393568 TBB393568 TKX393568 TUT393568 UEP393568 UOL393568 UYH393568 VID393568 VRZ393568 WBV393568 WLR393568 WVN393568 F459104 JB459104 SX459104 ACT459104 AMP459104 AWL459104 BGH459104 BQD459104 BZZ459104 CJV459104 CTR459104 DDN459104 DNJ459104 DXF459104 EHB459104 EQX459104 FAT459104 FKP459104 FUL459104 GEH459104 GOD459104 GXZ459104 HHV459104 HRR459104 IBN459104 ILJ459104 IVF459104 JFB459104 JOX459104 JYT459104 KIP459104 KSL459104 LCH459104 LMD459104 LVZ459104 MFV459104 MPR459104 MZN459104 NJJ459104 NTF459104 ODB459104 OMX459104 OWT459104 PGP459104 PQL459104 QAH459104 QKD459104 QTZ459104 RDV459104 RNR459104 RXN459104 SHJ459104 SRF459104 TBB459104 TKX459104 TUT459104 UEP459104 UOL459104 UYH459104 VID459104 VRZ459104 WBV459104 WLR459104 WVN459104 F524640 JB524640 SX524640 ACT524640 AMP524640 AWL524640 BGH524640 BQD524640 BZZ524640 CJV524640 CTR524640 DDN524640 DNJ524640 DXF524640 EHB524640 EQX524640 FAT524640 FKP524640 FUL524640 GEH524640 GOD524640 GXZ524640 HHV524640 HRR524640 IBN524640 ILJ524640 IVF524640 JFB524640 JOX524640 JYT524640 KIP524640 KSL524640 LCH524640 LMD524640 LVZ524640 MFV524640 MPR524640 MZN524640 NJJ524640 NTF524640 ODB524640 OMX524640 OWT524640 PGP524640 PQL524640 QAH524640 QKD524640 QTZ524640 RDV524640 RNR524640 RXN524640 SHJ524640 SRF524640 TBB524640 TKX524640 TUT524640 UEP524640 UOL524640 UYH524640 VID524640 VRZ524640 WBV524640 WLR524640 WVN524640 F590176 JB590176 SX590176 ACT590176 AMP590176 AWL590176 BGH590176 BQD590176 BZZ590176 CJV590176 CTR590176 DDN590176 DNJ590176 DXF590176 EHB590176 EQX590176 FAT590176 FKP590176 FUL590176 GEH590176 GOD590176 GXZ590176 HHV590176 HRR590176 IBN590176 ILJ590176 IVF590176 JFB590176 JOX590176 JYT590176 KIP590176 KSL590176 LCH590176 LMD590176 LVZ590176 MFV590176 MPR590176 MZN590176 NJJ590176 NTF590176 ODB590176 OMX590176 OWT590176 PGP590176 PQL590176 QAH590176 QKD590176 QTZ590176 RDV590176 RNR590176 RXN590176 SHJ590176 SRF590176 TBB590176 TKX590176 TUT590176 UEP590176 UOL590176 UYH590176 VID590176 VRZ590176 WBV590176 WLR590176 WVN590176 F655712 JB655712 SX655712 ACT655712 AMP655712 AWL655712 BGH655712 BQD655712 BZZ655712 CJV655712 CTR655712 DDN655712 DNJ655712 DXF655712 EHB655712 EQX655712 FAT655712 FKP655712 FUL655712 GEH655712 GOD655712 GXZ655712 HHV655712 HRR655712 IBN655712 ILJ655712 IVF655712 JFB655712 JOX655712 JYT655712 KIP655712 KSL655712 LCH655712 LMD655712 LVZ655712 MFV655712 MPR655712 MZN655712 NJJ655712 NTF655712 ODB655712 OMX655712 OWT655712 PGP655712 PQL655712 QAH655712 QKD655712 QTZ655712 RDV655712 RNR655712 RXN655712 SHJ655712 SRF655712 TBB655712 TKX655712 TUT655712 UEP655712 UOL655712 UYH655712 VID655712 VRZ655712 WBV655712 WLR655712 WVN655712 F721248 JB721248 SX721248 ACT721248 AMP721248 AWL721248 BGH721248 BQD721248 BZZ721248 CJV721248 CTR721248 DDN721248 DNJ721248 DXF721248 EHB721248 EQX721248 FAT721248 FKP721248 FUL721248 GEH721248 GOD721248 GXZ721248 HHV721248 HRR721248 IBN721248 ILJ721248 IVF721248 JFB721248 JOX721248 JYT721248 KIP721248 KSL721248 LCH721248 LMD721248 LVZ721248 MFV721248 MPR721248 MZN721248 NJJ721248 NTF721248 ODB721248 OMX721248 OWT721248 PGP721248 PQL721248 QAH721248 QKD721248 QTZ721248 RDV721248 RNR721248 RXN721248 SHJ721248 SRF721248 TBB721248 TKX721248 TUT721248 UEP721248 UOL721248 UYH721248 VID721248 VRZ721248 WBV721248 WLR721248 WVN721248 F786784 JB786784 SX786784 ACT786784 AMP786784 AWL786784 BGH786784 BQD786784 BZZ786784 CJV786784 CTR786784 DDN786784 DNJ786784 DXF786784 EHB786784 EQX786784 FAT786784 FKP786784 FUL786784 GEH786784 GOD786784 GXZ786784 HHV786784 HRR786784 IBN786784 ILJ786784 IVF786784 JFB786784 JOX786784 JYT786784 KIP786784 KSL786784 LCH786784 LMD786784 LVZ786784 MFV786784 MPR786784 MZN786784 NJJ786784 NTF786784 ODB786784 OMX786784 OWT786784 PGP786784 PQL786784 QAH786784 QKD786784 QTZ786784 RDV786784 RNR786784 RXN786784 SHJ786784 SRF786784 TBB786784 TKX786784 TUT786784 UEP786784 UOL786784 UYH786784 VID786784 VRZ786784 WBV786784 WLR786784 WVN786784 F852320 JB852320 SX852320 ACT852320 AMP852320 AWL852320 BGH852320 BQD852320 BZZ852320 CJV852320 CTR852320 DDN852320 DNJ852320 DXF852320 EHB852320 EQX852320 FAT852320 FKP852320 FUL852320 GEH852320 GOD852320 GXZ852320 HHV852320 HRR852320 IBN852320 ILJ852320 IVF852320 JFB852320 JOX852320 JYT852320 KIP852320 KSL852320 LCH852320 LMD852320 LVZ852320 MFV852320 MPR852320 MZN852320 NJJ852320 NTF852320 ODB852320 OMX852320 OWT852320 PGP852320 PQL852320 QAH852320 QKD852320 QTZ852320 RDV852320 RNR852320 RXN852320 SHJ852320 SRF852320 TBB852320 TKX852320 TUT852320 UEP852320 UOL852320 UYH852320 VID852320 VRZ852320 WBV852320 WLR852320 WVN852320 F917856 JB917856 SX917856 ACT917856 AMP917856 AWL917856 BGH917856 BQD917856 BZZ917856 CJV917856 CTR917856 DDN917856 DNJ917856 DXF917856 EHB917856 EQX917856 FAT917856 FKP917856 FUL917856 GEH917856 GOD917856 GXZ917856 HHV917856 HRR917856 IBN917856 ILJ917856 IVF917856 JFB917856 JOX917856 JYT917856 KIP917856 KSL917856 LCH917856 LMD917856 LVZ917856 MFV917856 MPR917856 MZN917856 NJJ917856 NTF917856 ODB917856 OMX917856 OWT917856 PGP917856 PQL917856 QAH917856 QKD917856 QTZ917856 RDV917856 RNR917856 RXN917856 SHJ917856 SRF917856 TBB917856 TKX917856 TUT917856 UEP917856 UOL917856 UYH917856 VID917856 VRZ917856 WBV917856 WLR917856 WVN917856 F983392 JB983392 SX983392 ACT983392 AMP983392 AWL983392 BGH983392 BQD983392 BZZ983392 CJV983392 CTR983392 DDN983392 DNJ983392 DXF983392 EHB983392 EQX983392 FAT983392 FKP983392 FUL983392 GEH983392 GOD983392 GXZ983392 HHV983392 HRR983392 IBN983392 ILJ983392 IVF983392 JFB983392 JOX983392 JYT983392 KIP983392 KSL983392 LCH983392 LMD983392 LVZ983392 MFV983392 MPR983392 MZN983392 NJJ983392 NTF983392 ODB983392 OMX983392 OWT983392 PGP983392 PQL983392 QAH983392 QKD983392 QTZ983392 RDV983392 RNR983392 RXN983392 SHJ983392 SRF983392 TBB983392 TKX983392 TUT983392 UEP983392 UOL983392 UYH983392 VID983392 VRZ983392 WBV983392 WLR983392 WVN983392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870 JD65870 SZ65870 ACV65870 AMR65870 AWN65870 BGJ65870 BQF65870 CAB65870 CJX65870 CTT65870 DDP65870 DNL65870 DXH65870 EHD65870 EQZ65870 FAV65870 FKR65870 FUN65870 GEJ65870 GOF65870 GYB65870 HHX65870 HRT65870 IBP65870 ILL65870 IVH65870 JFD65870 JOZ65870 JYV65870 KIR65870 KSN65870 LCJ65870 LMF65870 LWB65870 MFX65870 MPT65870 MZP65870 NJL65870 NTH65870 ODD65870 OMZ65870 OWV65870 PGR65870 PQN65870 QAJ65870 QKF65870 QUB65870 RDX65870 RNT65870 RXP65870 SHL65870 SRH65870 TBD65870 TKZ65870 TUV65870 UER65870 UON65870 UYJ65870 VIF65870 VSB65870 WBX65870 WLT65870 WVP65870 H131406 JD131406 SZ131406 ACV131406 AMR131406 AWN131406 BGJ131406 BQF131406 CAB131406 CJX131406 CTT131406 DDP131406 DNL131406 DXH131406 EHD131406 EQZ131406 FAV131406 FKR131406 FUN131406 GEJ131406 GOF131406 GYB131406 HHX131406 HRT131406 IBP131406 ILL131406 IVH131406 JFD131406 JOZ131406 JYV131406 KIR131406 KSN131406 LCJ131406 LMF131406 LWB131406 MFX131406 MPT131406 MZP131406 NJL131406 NTH131406 ODD131406 OMZ131406 OWV131406 PGR131406 PQN131406 QAJ131406 QKF131406 QUB131406 RDX131406 RNT131406 RXP131406 SHL131406 SRH131406 TBD131406 TKZ131406 TUV131406 UER131406 UON131406 UYJ131406 VIF131406 VSB131406 WBX131406 WLT131406 WVP131406 H196942 JD196942 SZ196942 ACV196942 AMR196942 AWN196942 BGJ196942 BQF196942 CAB196942 CJX196942 CTT196942 DDP196942 DNL196942 DXH196942 EHD196942 EQZ196942 FAV196942 FKR196942 FUN196942 GEJ196942 GOF196942 GYB196942 HHX196942 HRT196942 IBP196942 ILL196942 IVH196942 JFD196942 JOZ196942 JYV196942 KIR196942 KSN196942 LCJ196942 LMF196942 LWB196942 MFX196942 MPT196942 MZP196942 NJL196942 NTH196942 ODD196942 OMZ196942 OWV196942 PGR196942 PQN196942 QAJ196942 QKF196942 QUB196942 RDX196942 RNT196942 RXP196942 SHL196942 SRH196942 TBD196942 TKZ196942 TUV196942 UER196942 UON196942 UYJ196942 VIF196942 VSB196942 WBX196942 WLT196942 WVP196942 H262478 JD262478 SZ262478 ACV262478 AMR262478 AWN262478 BGJ262478 BQF262478 CAB262478 CJX262478 CTT262478 DDP262478 DNL262478 DXH262478 EHD262478 EQZ262478 FAV262478 FKR262478 FUN262478 GEJ262478 GOF262478 GYB262478 HHX262478 HRT262478 IBP262478 ILL262478 IVH262478 JFD262478 JOZ262478 JYV262478 KIR262478 KSN262478 LCJ262478 LMF262478 LWB262478 MFX262478 MPT262478 MZP262478 NJL262478 NTH262478 ODD262478 OMZ262478 OWV262478 PGR262478 PQN262478 QAJ262478 QKF262478 QUB262478 RDX262478 RNT262478 RXP262478 SHL262478 SRH262478 TBD262478 TKZ262478 TUV262478 UER262478 UON262478 UYJ262478 VIF262478 VSB262478 WBX262478 WLT262478 WVP262478 H328014 JD328014 SZ328014 ACV328014 AMR328014 AWN328014 BGJ328014 BQF328014 CAB328014 CJX328014 CTT328014 DDP328014 DNL328014 DXH328014 EHD328014 EQZ328014 FAV328014 FKR328014 FUN328014 GEJ328014 GOF328014 GYB328014 HHX328014 HRT328014 IBP328014 ILL328014 IVH328014 JFD328014 JOZ328014 JYV328014 KIR328014 KSN328014 LCJ328014 LMF328014 LWB328014 MFX328014 MPT328014 MZP328014 NJL328014 NTH328014 ODD328014 OMZ328014 OWV328014 PGR328014 PQN328014 QAJ328014 QKF328014 QUB328014 RDX328014 RNT328014 RXP328014 SHL328014 SRH328014 TBD328014 TKZ328014 TUV328014 UER328014 UON328014 UYJ328014 VIF328014 VSB328014 WBX328014 WLT328014 WVP328014 H393550 JD393550 SZ393550 ACV393550 AMR393550 AWN393550 BGJ393550 BQF393550 CAB393550 CJX393550 CTT393550 DDP393550 DNL393550 DXH393550 EHD393550 EQZ393550 FAV393550 FKR393550 FUN393550 GEJ393550 GOF393550 GYB393550 HHX393550 HRT393550 IBP393550 ILL393550 IVH393550 JFD393550 JOZ393550 JYV393550 KIR393550 KSN393550 LCJ393550 LMF393550 LWB393550 MFX393550 MPT393550 MZP393550 NJL393550 NTH393550 ODD393550 OMZ393550 OWV393550 PGR393550 PQN393550 QAJ393550 QKF393550 QUB393550 RDX393550 RNT393550 RXP393550 SHL393550 SRH393550 TBD393550 TKZ393550 TUV393550 UER393550 UON393550 UYJ393550 VIF393550 VSB393550 WBX393550 WLT393550 WVP393550 H459086 JD459086 SZ459086 ACV459086 AMR459086 AWN459086 BGJ459086 BQF459086 CAB459086 CJX459086 CTT459086 DDP459086 DNL459086 DXH459086 EHD459086 EQZ459086 FAV459086 FKR459086 FUN459086 GEJ459086 GOF459086 GYB459086 HHX459086 HRT459086 IBP459086 ILL459086 IVH459086 JFD459086 JOZ459086 JYV459086 KIR459086 KSN459086 LCJ459086 LMF459086 LWB459086 MFX459086 MPT459086 MZP459086 NJL459086 NTH459086 ODD459086 OMZ459086 OWV459086 PGR459086 PQN459086 QAJ459086 QKF459086 QUB459086 RDX459086 RNT459086 RXP459086 SHL459086 SRH459086 TBD459086 TKZ459086 TUV459086 UER459086 UON459086 UYJ459086 VIF459086 VSB459086 WBX459086 WLT459086 WVP459086 H524622 JD524622 SZ524622 ACV524622 AMR524622 AWN524622 BGJ524622 BQF524622 CAB524622 CJX524622 CTT524622 DDP524622 DNL524622 DXH524622 EHD524622 EQZ524622 FAV524622 FKR524622 FUN524622 GEJ524622 GOF524622 GYB524622 HHX524622 HRT524622 IBP524622 ILL524622 IVH524622 JFD524622 JOZ524622 JYV524622 KIR524622 KSN524622 LCJ524622 LMF524622 LWB524622 MFX524622 MPT524622 MZP524622 NJL524622 NTH524622 ODD524622 OMZ524622 OWV524622 PGR524622 PQN524622 QAJ524622 QKF524622 QUB524622 RDX524622 RNT524622 RXP524622 SHL524622 SRH524622 TBD524622 TKZ524622 TUV524622 UER524622 UON524622 UYJ524622 VIF524622 VSB524622 WBX524622 WLT524622 WVP524622 H590158 JD590158 SZ590158 ACV590158 AMR590158 AWN590158 BGJ590158 BQF590158 CAB590158 CJX590158 CTT590158 DDP590158 DNL590158 DXH590158 EHD590158 EQZ590158 FAV590158 FKR590158 FUN590158 GEJ590158 GOF590158 GYB590158 HHX590158 HRT590158 IBP590158 ILL590158 IVH590158 JFD590158 JOZ590158 JYV590158 KIR590158 KSN590158 LCJ590158 LMF590158 LWB590158 MFX590158 MPT590158 MZP590158 NJL590158 NTH590158 ODD590158 OMZ590158 OWV590158 PGR590158 PQN590158 QAJ590158 QKF590158 QUB590158 RDX590158 RNT590158 RXP590158 SHL590158 SRH590158 TBD590158 TKZ590158 TUV590158 UER590158 UON590158 UYJ590158 VIF590158 VSB590158 WBX590158 WLT590158 WVP590158 H655694 JD655694 SZ655694 ACV655694 AMR655694 AWN655694 BGJ655694 BQF655694 CAB655694 CJX655694 CTT655694 DDP655694 DNL655694 DXH655694 EHD655694 EQZ655694 FAV655694 FKR655694 FUN655694 GEJ655694 GOF655694 GYB655694 HHX655694 HRT655694 IBP655694 ILL655694 IVH655694 JFD655694 JOZ655694 JYV655694 KIR655694 KSN655694 LCJ655694 LMF655694 LWB655694 MFX655694 MPT655694 MZP655694 NJL655694 NTH655694 ODD655694 OMZ655694 OWV655694 PGR655694 PQN655694 QAJ655694 QKF655694 QUB655694 RDX655694 RNT655694 RXP655694 SHL655694 SRH655694 TBD655694 TKZ655694 TUV655694 UER655694 UON655694 UYJ655694 VIF655694 VSB655694 WBX655694 WLT655694 WVP655694 H721230 JD721230 SZ721230 ACV721230 AMR721230 AWN721230 BGJ721230 BQF721230 CAB721230 CJX721230 CTT721230 DDP721230 DNL721230 DXH721230 EHD721230 EQZ721230 FAV721230 FKR721230 FUN721230 GEJ721230 GOF721230 GYB721230 HHX721230 HRT721230 IBP721230 ILL721230 IVH721230 JFD721230 JOZ721230 JYV721230 KIR721230 KSN721230 LCJ721230 LMF721230 LWB721230 MFX721230 MPT721230 MZP721230 NJL721230 NTH721230 ODD721230 OMZ721230 OWV721230 PGR721230 PQN721230 QAJ721230 QKF721230 QUB721230 RDX721230 RNT721230 RXP721230 SHL721230 SRH721230 TBD721230 TKZ721230 TUV721230 UER721230 UON721230 UYJ721230 VIF721230 VSB721230 WBX721230 WLT721230 WVP721230 H786766 JD786766 SZ786766 ACV786766 AMR786766 AWN786766 BGJ786766 BQF786766 CAB786766 CJX786766 CTT786766 DDP786766 DNL786766 DXH786766 EHD786766 EQZ786766 FAV786766 FKR786766 FUN786766 GEJ786766 GOF786766 GYB786766 HHX786766 HRT786766 IBP786766 ILL786766 IVH786766 JFD786766 JOZ786766 JYV786766 KIR786766 KSN786766 LCJ786766 LMF786766 LWB786766 MFX786766 MPT786766 MZP786766 NJL786766 NTH786766 ODD786766 OMZ786766 OWV786766 PGR786766 PQN786766 QAJ786766 QKF786766 QUB786766 RDX786766 RNT786766 RXP786766 SHL786766 SRH786766 TBD786766 TKZ786766 TUV786766 UER786766 UON786766 UYJ786766 VIF786766 VSB786766 WBX786766 WLT786766 WVP786766 H852302 JD852302 SZ852302 ACV852302 AMR852302 AWN852302 BGJ852302 BQF852302 CAB852302 CJX852302 CTT852302 DDP852302 DNL852302 DXH852302 EHD852302 EQZ852302 FAV852302 FKR852302 FUN852302 GEJ852302 GOF852302 GYB852302 HHX852302 HRT852302 IBP852302 ILL852302 IVH852302 JFD852302 JOZ852302 JYV852302 KIR852302 KSN852302 LCJ852302 LMF852302 LWB852302 MFX852302 MPT852302 MZP852302 NJL852302 NTH852302 ODD852302 OMZ852302 OWV852302 PGR852302 PQN852302 QAJ852302 QKF852302 QUB852302 RDX852302 RNT852302 RXP852302 SHL852302 SRH852302 TBD852302 TKZ852302 TUV852302 UER852302 UON852302 UYJ852302 VIF852302 VSB852302 WBX852302 WLT852302 WVP852302 H917838 JD917838 SZ917838 ACV917838 AMR917838 AWN917838 BGJ917838 BQF917838 CAB917838 CJX917838 CTT917838 DDP917838 DNL917838 DXH917838 EHD917838 EQZ917838 FAV917838 FKR917838 FUN917838 GEJ917838 GOF917838 GYB917838 HHX917838 HRT917838 IBP917838 ILL917838 IVH917838 JFD917838 JOZ917838 JYV917838 KIR917838 KSN917838 LCJ917838 LMF917838 LWB917838 MFX917838 MPT917838 MZP917838 NJL917838 NTH917838 ODD917838 OMZ917838 OWV917838 PGR917838 PQN917838 QAJ917838 QKF917838 QUB917838 RDX917838 RNT917838 RXP917838 SHL917838 SRH917838 TBD917838 TKZ917838 TUV917838 UER917838 UON917838 UYJ917838 VIF917838 VSB917838 WBX917838 WLT917838 WVP917838 H983374 JD983374 SZ983374 ACV983374 AMR983374 AWN983374 BGJ983374 BQF983374 CAB983374 CJX983374 CTT983374 DDP983374 DNL983374 DXH983374 EHD983374 EQZ983374 FAV983374 FKR983374 FUN983374 GEJ983374 GOF983374 GYB983374 HHX983374 HRT983374 IBP983374 ILL983374 IVH983374 JFD983374 JOZ983374 JYV983374 KIR983374 KSN983374 LCJ983374 LMF983374 LWB983374 MFX983374 MPT983374 MZP983374 NJL983374 NTH983374 ODD983374 OMZ983374 OWV983374 PGR983374 PQN983374 QAJ983374 QKF983374 QUB983374 RDX983374 RNT983374 RXP983374 SHL983374 SRH983374 TBD983374 TKZ983374 TUV983374 UER983374 UON983374 UYJ983374 VIF983374 VSB983374 WBX983374 WLT983374 WVP983374" xr:uid="{CC8AEBEF-534E-4EEF-BC09-4FDA29685321}">
      <formula1>1</formula1>
    </dataValidation>
    <dataValidation type="decimal" operator="greaterThanOrEqual"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878 IZ65878 SV65878 ACR65878 AMN65878 AWJ65878 BGF65878 BQB65878 BZX65878 CJT65878 CTP65878 DDL65878 DNH65878 DXD65878 EGZ65878 EQV65878 FAR65878 FKN65878 FUJ65878 GEF65878 GOB65878 GXX65878 HHT65878 HRP65878 IBL65878 ILH65878 IVD65878 JEZ65878 JOV65878 JYR65878 KIN65878 KSJ65878 LCF65878 LMB65878 LVX65878 MFT65878 MPP65878 MZL65878 NJH65878 NTD65878 OCZ65878 OMV65878 OWR65878 PGN65878 PQJ65878 QAF65878 QKB65878 QTX65878 RDT65878 RNP65878 RXL65878 SHH65878 SRD65878 TAZ65878 TKV65878 TUR65878 UEN65878 UOJ65878 UYF65878 VIB65878 VRX65878 WBT65878 WLP65878 WVL65878 D131414 IZ131414 SV131414 ACR131414 AMN131414 AWJ131414 BGF131414 BQB131414 BZX131414 CJT131414 CTP131414 DDL131414 DNH131414 DXD131414 EGZ131414 EQV131414 FAR131414 FKN131414 FUJ131414 GEF131414 GOB131414 GXX131414 HHT131414 HRP131414 IBL131414 ILH131414 IVD131414 JEZ131414 JOV131414 JYR131414 KIN131414 KSJ131414 LCF131414 LMB131414 LVX131414 MFT131414 MPP131414 MZL131414 NJH131414 NTD131414 OCZ131414 OMV131414 OWR131414 PGN131414 PQJ131414 QAF131414 QKB131414 QTX131414 RDT131414 RNP131414 RXL131414 SHH131414 SRD131414 TAZ131414 TKV131414 TUR131414 UEN131414 UOJ131414 UYF131414 VIB131414 VRX131414 WBT131414 WLP131414 WVL131414 D196950 IZ196950 SV196950 ACR196950 AMN196950 AWJ196950 BGF196950 BQB196950 BZX196950 CJT196950 CTP196950 DDL196950 DNH196950 DXD196950 EGZ196950 EQV196950 FAR196950 FKN196950 FUJ196950 GEF196950 GOB196950 GXX196950 HHT196950 HRP196950 IBL196950 ILH196950 IVD196950 JEZ196950 JOV196950 JYR196950 KIN196950 KSJ196950 LCF196950 LMB196950 LVX196950 MFT196950 MPP196950 MZL196950 NJH196950 NTD196950 OCZ196950 OMV196950 OWR196950 PGN196950 PQJ196950 QAF196950 QKB196950 QTX196950 RDT196950 RNP196950 RXL196950 SHH196950 SRD196950 TAZ196950 TKV196950 TUR196950 UEN196950 UOJ196950 UYF196950 VIB196950 VRX196950 WBT196950 WLP196950 WVL196950 D262486 IZ262486 SV262486 ACR262486 AMN262486 AWJ262486 BGF262486 BQB262486 BZX262486 CJT262486 CTP262486 DDL262486 DNH262486 DXD262486 EGZ262486 EQV262486 FAR262486 FKN262486 FUJ262486 GEF262486 GOB262486 GXX262486 HHT262486 HRP262486 IBL262486 ILH262486 IVD262486 JEZ262486 JOV262486 JYR262486 KIN262486 KSJ262486 LCF262486 LMB262486 LVX262486 MFT262486 MPP262486 MZL262486 NJH262486 NTD262486 OCZ262486 OMV262486 OWR262486 PGN262486 PQJ262486 QAF262486 QKB262486 QTX262486 RDT262486 RNP262486 RXL262486 SHH262486 SRD262486 TAZ262486 TKV262486 TUR262486 UEN262486 UOJ262486 UYF262486 VIB262486 VRX262486 WBT262486 WLP262486 WVL262486 D328022 IZ328022 SV328022 ACR328022 AMN328022 AWJ328022 BGF328022 BQB328022 BZX328022 CJT328022 CTP328022 DDL328022 DNH328022 DXD328022 EGZ328022 EQV328022 FAR328022 FKN328022 FUJ328022 GEF328022 GOB328022 GXX328022 HHT328022 HRP328022 IBL328022 ILH328022 IVD328022 JEZ328022 JOV328022 JYR328022 KIN328022 KSJ328022 LCF328022 LMB328022 LVX328022 MFT328022 MPP328022 MZL328022 NJH328022 NTD328022 OCZ328022 OMV328022 OWR328022 PGN328022 PQJ328022 QAF328022 QKB328022 QTX328022 RDT328022 RNP328022 RXL328022 SHH328022 SRD328022 TAZ328022 TKV328022 TUR328022 UEN328022 UOJ328022 UYF328022 VIB328022 VRX328022 WBT328022 WLP328022 WVL328022 D393558 IZ393558 SV393558 ACR393558 AMN393558 AWJ393558 BGF393558 BQB393558 BZX393558 CJT393558 CTP393558 DDL393558 DNH393558 DXD393558 EGZ393558 EQV393558 FAR393558 FKN393558 FUJ393558 GEF393558 GOB393558 GXX393558 HHT393558 HRP393558 IBL393558 ILH393558 IVD393558 JEZ393558 JOV393558 JYR393558 KIN393558 KSJ393558 LCF393558 LMB393558 LVX393558 MFT393558 MPP393558 MZL393558 NJH393558 NTD393558 OCZ393558 OMV393558 OWR393558 PGN393558 PQJ393558 QAF393558 QKB393558 QTX393558 RDT393558 RNP393558 RXL393558 SHH393558 SRD393558 TAZ393558 TKV393558 TUR393558 UEN393558 UOJ393558 UYF393558 VIB393558 VRX393558 WBT393558 WLP393558 WVL393558 D459094 IZ459094 SV459094 ACR459094 AMN459094 AWJ459094 BGF459094 BQB459094 BZX459094 CJT459094 CTP459094 DDL459094 DNH459094 DXD459094 EGZ459094 EQV459094 FAR459094 FKN459094 FUJ459094 GEF459094 GOB459094 GXX459094 HHT459094 HRP459094 IBL459094 ILH459094 IVD459094 JEZ459094 JOV459094 JYR459094 KIN459094 KSJ459094 LCF459094 LMB459094 LVX459094 MFT459094 MPP459094 MZL459094 NJH459094 NTD459094 OCZ459094 OMV459094 OWR459094 PGN459094 PQJ459094 QAF459094 QKB459094 QTX459094 RDT459094 RNP459094 RXL459094 SHH459094 SRD459094 TAZ459094 TKV459094 TUR459094 UEN459094 UOJ459094 UYF459094 VIB459094 VRX459094 WBT459094 WLP459094 WVL459094 D524630 IZ524630 SV524630 ACR524630 AMN524630 AWJ524630 BGF524630 BQB524630 BZX524630 CJT524630 CTP524630 DDL524630 DNH524630 DXD524630 EGZ524630 EQV524630 FAR524630 FKN524630 FUJ524630 GEF524630 GOB524630 GXX524630 HHT524630 HRP524630 IBL524630 ILH524630 IVD524630 JEZ524630 JOV524630 JYR524630 KIN524630 KSJ524630 LCF524630 LMB524630 LVX524630 MFT524630 MPP524630 MZL524630 NJH524630 NTD524630 OCZ524630 OMV524630 OWR524630 PGN524630 PQJ524630 QAF524630 QKB524630 QTX524630 RDT524630 RNP524630 RXL524630 SHH524630 SRD524630 TAZ524630 TKV524630 TUR524630 UEN524630 UOJ524630 UYF524630 VIB524630 VRX524630 WBT524630 WLP524630 WVL524630 D590166 IZ590166 SV590166 ACR590166 AMN590166 AWJ590166 BGF590166 BQB590166 BZX590166 CJT590166 CTP590166 DDL590166 DNH590166 DXD590166 EGZ590166 EQV590166 FAR590166 FKN590166 FUJ590166 GEF590166 GOB590166 GXX590166 HHT590166 HRP590166 IBL590166 ILH590166 IVD590166 JEZ590166 JOV590166 JYR590166 KIN590166 KSJ590166 LCF590166 LMB590166 LVX590166 MFT590166 MPP590166 MZL590166 NJH590166 NTD590166 OCZ590166 OMV590166 OWR590166 PGN590166 PQJ590166 QAF590166 QKB590166 QTX590166 RDT590166 RNP590166 RXL590166 SHH590166 SRD590166 TAZ590166 TKV590166 TUR590166 UEN590166 UOJ590166 UYF590166 VIB590166 VRX590166 WBT590166 WLP590166 WVL590166 D655702 IZ655702 SV655702 ACR655702 AMN655702 AWJ655702 BGF655702 BQB655702 BZX655702 CJT655702 CTP655702 DDL655702 DNH655702 DXD655702 EGZ655702 EQV655702 FAR655702 FKN655702 FUJ655702 GEF655702 GOB655702 GXX655702 HHT655702 HRP655702 IBL655702 ILH655702 IVD655702 JEZ655702 JOV655702 JYR655702 KIN655702 KSJ655702 LCF655702 LMB655702 LVX655702 MFT655702 MPP655702 MZL655702 NJH655702 NTD655702 OCZ655702 OMV655702 OWR655702 PGN655702 PQJ655702 QAF655702 QKB655702 QTX655702 RDT655702 RNP655702 RXL655702 SHH655702 SRD655702 TAZ655702 TKV655702 TUR655702 UEN655702 UOJ655702 UYF655702 VIB655702 VRX655702 WBT655702 WLP655702 WVL655702 D721238 IZ721238 SV721238 ACR721238 AMN721238 AWJ721238 BGF721238 BQB721238 BZX721238 CJT721238 CTP721238 DDL721238 DNH721238 DXD721238 EGZ721238 EQV721238 FAR721238 FKN721238 FUJ721238 GEF721238 GOB721238 GXX721238 HHT721238 HRP721238 IBL721238 ILH721238 IVD721238 JEZ721238 JOV721238 JYR721238 KIN721238 KSJ721238 LCF721238 LMB721238 LVX721238 MFT721238 MPP721238 MZL721238 NJH721238 NTD721238 OCZ721238 OMV721238 OWR721238 PGN721238 PQJ721238 QAF721238 QKB721238 QTX721238 RDT721238 RNP721238 RXL721238 SHH721238 SRD721238 TAZ721238 TKV721238 TUR721238 UEN721238 UOJ721238 UYF721238 VIB721238 VRX721238 WBT721238 WLP721238 WVL721238 D786774 IZ786774 SV786774 ACR786774 AMN786774 AWJ786774 BGF786774 BQB786774 BZX786774 CJT786774 CTP786774 DDL786774 DNH786774 DXD786774 EGZ786774 EQV786774 FAR786774 FKN786774 FUJ786774 GEF786774 GOB786774 GXX786774 HHT786774 HRP786774 IBL786774 ILH786774 IVD786774 JEZ786774 JOV786774 JYR786774 KIN786774 KSJ786774 LCF786774 LMB786774 LVX786774 MFT786774 MPP786774 MZL786774 NJH786774 NTD786774 OCZ786774 OMV786774 OWR786774 PGN786774 PQJ786774 QAF786774 QKB786774 QTX786774 RDT786774 RNP786774 RXL786774 SHH786774 SRD786774 TAZ786774 TKV786774 TUR786774 UEN786774 UOJ786774 UYF786774 VIB786774 VRX786774 WBT786774 WLP786774 WVL786774 D852310 IZ852310 SV852310 ACR852310 AMN852310 AWJ852310 BGF852310 BQB852310 BZX852310 CJT852310 CTP852310 DDL852310 DNH852310 DXD852310 EGZ852310 EQV852310 FAR852310 FKN852310 FUJ852310 GEF852310 GOB852310 GXX852310 HHT852310 HRP852310 IBL852310 ILH852310 IVD852310 JEZ852310 JOV852310 JYR852310 KIN852310 KSJ852310 LCF852310 LMB852310 LVX852310 MFT852310 MPP852310 MZL852310 NJH852310 NTD852310 OCZ852310 OMV852310 OWR852310 PGN852310 PQJ852310 QAF852310 QKB852310 QTX852310 RDT852310 RNP852310 RXL852310 SHH852310 SRD852310 TAZ852310 TKV852310 TUR852310 UEN852310 UOJ852310 UYF852310 VIB852310 VRX852310 WBT852310 WLP852310 WVL852310 D917846 IZ917846 SV917846 ACR917846 AMN917846 AWJ917846 BGF917846 BQB917846 BZX917846 CJT917846 CTP917846 DDL917846 DNH917846 DXD917846 EGZ917846 EQV917846 FAR917846 FKN917846 FUJ917846 GEF917846 GOB917846 GXX917846 HHT917846 HRP917846 IBL917846 ILH917846 IVD917846 JEZ917846 JOV917846 JYR917846 KIN917846 KSJ917846 LCF917846 LMB917846 LVX917846 MFT917846 MPP917846 MZL917846 NJH917846 NTD917846 OCZ917846 OMV917846 OWR917846 PGN917846 PQJ917846 QAF917846 QKB917846 QTX917846 RDT917846 RNP917846 RXL917846 SHH917846 SRD917846 TAZ917846 TKV917846 TUR917846 UEN917846 UOJ917846 UYF917846 VIB917846 VRX917846 WBT917846 WLP917846 WVL917846 D983382 IZ983382 SV983382 ACR983382 AMN983382 AWJ983382 BGF983382 BQB983382 BZX983382 CJT983382 CTP983382 DDL983382 DNH983382 DXD983382 EGZ983382 EQV983382 FAR983382 FKN983382 FUJ983382 GEF983382 GOB983382 GXX983382 HHT983382 HRP983382 IBL983382 ILH983382 IVD983382 JEZ983382 JOV983382 JYR983382 KIN983382 KSJ983382 LCF983382 LMB983382 LVX983382 MFT983382 MPP983382 MZL983382 NJH983382 NTD983382 OCZ983382 OMV983382 OWR983382 PGN983382 PQJ983382 QAF983382 QKB983382 QTX983382 RDT983382 RNP983382 RXL983382 SHH983382 SRD983382 TAZ983382 TKV983382 TUR983382 UEN983382 UOJ983382 UYF983382 VIB983382 VRX983382 WBT983382 WLP983382 WVL983382" xr:uid="{3D5EADD7-603C-4E69-96A5-F03B840E51F6}">
      <formula1>0</formula1>
    </dataValidation>
    <dataValidation type="decimal" operator="greaterThan"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860 IX65860 ST65860 ACP65860 AML65860 AWH65860 BGD65860 BPZ65860 BZV65860 CJR65860 CTN65860 DDJ65860 DNF65860 DXB65860 EGX65860 EQT65860 FAP65860 FKL65860 FUH65860 GED65860 GNZ65860 GXV65860 HHR65860 HRN65860 IBJ65860 ILF65860 IVB65860 JEX65860 JOT65860 JYP65860 KIL65860 KSH65860 LCD65860 LLZ65860 LVV65860 MFR65860 MPN65860 MZJ65860 NJF65860 NTB65860 OCX65860 OMT65860 OWP65860 PGL65860 PQH65860 QAD65860 QJZ65860 QTV65860 RDR65860 RNN65860 RXJ65860 SHF65860 SRB65860 TAX65860 TKT65860 TUP65860 UEL65860 UOH65860 UYD65860 VHZ65860 VRV65860 WBR65860 WLN65860 WVJ65860 B131396 IX131396 ST131396 ACP131396 AML131396 AWH131396 BGD131396 BPZ131396 BZV131396 CJR131396 CTN131396 DDJ131396 DNF131396 DXB131396 EGX131396 EQT131396 FAP131396 FKL131396 FUH131396 GED131396 GNZ131396 GXV131396 HHR131396 HRN131396 IBJ131396 ILF131396 IVB131396 JEX131396 JOT131396 JYP131396 KIL131396 KSH131396 LCD131396 LLZ131396 LVV131396 MFR131396 MPN131396 MZJ131396 NJF131396 NTB131396 OCX131396 OMT131396 OWP131396 PGL131396 PQH131396 QAD131396 QJZ131396 QTV131396 RDR131396 RNN131396 RXJ131396 SHF131396 SRB131396 TAX131396 TKT131396 TUP131396 UEL131396 UOH131396 UYD131396 VHZ131396 VRV131396 WBR131396 WLN131396 WVJ131396 B196932 IX196932 ST196932 ACP196932 AML196932 AWH196932 BGD196932 BPZ196932 BZV196932 CJR196932 CTN196932 DDJ196932 DNF196932 DXB196932 EGX196932 EQT196932 FAP196932 FKL196932 FUH196932 GED196932 GNZ196932 GXV196932 HHR196932 HRN196932 IBJ196932 ILF196932 IVB196932 JEX196932 JOT196932 JYP196932 KIL196932 KSH196932 LCD196932 LLZ196932 LVV196932 MFR196932 MPN196932 MZJ196932 NJF196932 NTB196932 OCX196932 OMT196932 OWP196932 PGL196932 PQH196932 QAD196932 QJZ196932 QTV196932 RDR196932 RNN196932 RXJ196932 SHF196932 SRB196932 TAX196932 TKT196932 TUP196932 UEL196932 UOH196932 UYD196932 VHZ196932 VRV196932 WBR196932 WLN196932 WVJ196932 B262468 IX262468 ST262468 ACP262468 AML262468 AWH262468 BGD262468 BPZ262468 BZV262468 CJR262468 CTN262468 DDJ262468 DNF262468 DXB262468 EGX262468 EQT262468 FAP262468 FKL262468 FUH262468 GED262468 GNZ262468 GXV262468 HHR262468 HRN262468 IBJ262468 ILF262468 IVB262468 JEX262468 JOT262468 JYP262468 KIL262468 KSH262468 LCD262468 LLZ262468 LVV262468 MFR262468 MPN262468 MZJ262468 NJF262468 NTB262468 OCX262468 OMT262468 OWP262468 PGL262468 PQH262468 QAD262468 QJZ262468 QTV262468 RDR262468 RNN262468 RXJ262468 SHF262468 SRB262468 TAX262468 TKT262468 TUP262468 UEL262468 UOH262468 UYD262468 VHZ262468 VRV262468 WBR262468 WLN262468 WVJ262468 B328004 IX328004 ST328004 ACP328004 AML328004 AWH328004 BGD328004 BPZ328004 BZV328004 CJR328004 CTN328004 DDJ328004 DNF328004 DXB328004 EGX328004 EQT328004 FAP328004 FKL328004 FUH328004 GED328004 GNZ328004 GXV328004 HHR328004 HRN328004 IBJ328004 ILF328004 IVB328004 JEX328004 JOT328004 JYP328004 KIL328004 KSH328004 LCD328004 LLZ328004 LVV328004 MFR328004 MPN328004 MZJ328004 NJF328004 NTB328004 OCX328004 OMT328004 OWP328004 PGL328004 PQH328004 QAD328004 QJZ328004 QTV328004 RDR328004 RNN328004 RXJ328004 SHF328004 SRB328004 TAX328004 TKT328004 TUP328004 UEL328004 UOH328004 UYD328004 VHZ328004 VRV328004 WBR328004 WLN328004 WVJ328004 B393540 IX393540 ST393540 ACP393540 AML393540 AWH393540 BGD393540 BPZ393540 BZV393540 CJR393540 CTN393540 DDJ393540 DNF393540 DXB393540 EGX393540 EQT393540 FAP393540 FKL393540 FUH393540 GED393540 GNZ393540 GXV393540 HHR393540 HRN393540 IBJ393540 ILF393540 IVB393540 JEX393540 JOT393540 JYP393540 KIL393540 KSH393540 LCD393540 LLZ393540 LVV393540 MFR393540 MPN393540 MZJ393540 NJF393540 NTB393540 OCX393540 OMT393540 OWP393540 PGL393540 PQH393540 QAD393540 QJZ393540 QTV393540 RDR393540 RNN393540 RXJ393540 SHF393540 SRB393540 TAX393540 TKT393540 TUP393540 UEL393540 UOH393540 UYD393540 VHZ393540 VRV393540 WBR393540 WLN393540 WVJ393540 B459076 IX459076 ST459076 ACP459076 AML459076 AWH459076 BGD459076 BPZ459076 BZV459076 CJR459076 CTN459076 DDJ459076 DNF459076 DXB459076 EGX459076 EQT459076 FAP459076 FKL459076 FUH459076 GED459076 GNZ459076 GXV459076 HHR459076 HRN459076 IBJ459076 ILF459076 IVB459076 JEX459076 JOT459076 JYP459076 KIL459076 KSH459076 LCD459076 LLZ459076 LVV459076 MFR459076 MPN459076 MZJ459076 NJF459076 NTB459076 OCX459076 OMT459076 OWP459076 PGL459076 PQH459076 QAD459076 QJZ459076 QTV459076 RDR459076 RNN459076 RXJ459076 SHF459076 SRB459076 TAX459076 TKT459076 TUP459076 UEL459076 UOH459076 UYD459076 VHZ459076 VRV459076 WBR459076 WLN459076 WVJ459076 B524612 IX524612 ST524612 ACP524612 AML524612 AWH524612 BGD524612 BPZ524612 BZV524612 CJR524612 CTN524612 DDJ524612 DNF524612 DXB524612 EGX524612 EQT524612 FAP524612 FKL524612 FUH524612 GED524612 GNZ524612 GXV524612 HHR524612 HRN524612 IBJ524612 ILF524612 IVB524612 JEX524612 JOT524612 JYP524612 KIL524612 KSH524612 LCD524612 LLZ524612 LVV524612 MFR524612 MPN524612 MZJ524612 NJF524612 NTB524612 OCX524612 OMT524612 OWP524612 PGL524612 PQH524612 QAD524612 QJZ524612 QTV524612 RDR524612 RNN524612 RXJ524612 SHF524612 SRB524612 TAX524612 TKT524612 TUP524612 UEL524612 UOH524612 UYD524612 VHZ524612 VRV524612 WBR524612 WLN524612 WVJ524612 B590148 IX590148 ST590148 ACP590148 AML590148 AWH590148 BGD590148 BPZ590148 BZV590148 CJR590148 CTN590148 DDJ590148 DNF590148 DXB590148 EGX590148 EQT590148 FAP590148 FKL590148 FUH590148 GED590148 GNZ590148 GXV590148 HHR590148 HRN590148 IBJ590148 ILF590148 IVB590148 JEX590148 JOT590148 JYP590148 KIL590148 KSH590148 LCD590148 LLZ590148 LVV590148 MFR590148 MPN590148 MZJ590148 NJF590148 NTB590148 OCX590148 OMT590148 OWP590148 PGL590148 PQH590148 QAD590148 QJZ590148 QTV590148 RDR590148 RNN590148 RXJ590148 SHF590148 SRB590148 TAX590148 TKT590148 TUP590148 UEL590148 UOH590148 UYD590148 VHZ590148 VRV590148 WBR590148 WLN590148 WVJ590148 B655684 IX655684 ST655684 ACP655684 AML655684 AWH655684 BGD655684 BPZ655684 BZV655684 CJR655684 CTN655684 DDJ655684 DNF655684 DXB655684 EGX655684 EQT655684 FAP655684 FKL655684 FUH655684 GED655684 GNZ655684 GXV655684 HHR655684 HRN655684 IBJ655684 ILF655684 IVB655684 JEX655684 JOT655684 JYP655684 KIL655684 KSH655684 LCD655684 LLZ655684 LVV655684 MFR655684 MPN655684 MZJ655684 NJF655684 NTB655684 OCX655684 OMT655684 OWP655684 PGL655684 PQH655684 QAD655684 QJZ655684 QTV655684 RDR655684 RNN655684 RXJ655684 SHF655684 SRB655684 TAX655684 TKT655684 TUP655684 UEL655684 UOH655684 UYD655684 VHZ655684 VRV655684 WBR655684 WLN655684 WVJ655684 B721220 IX721220 ST721220 ACP721220 AML721220 AWH721220 BGD721220 BPZ721220 BZV721220 CJR721220 CTN721220 DDJ721220 DNF721220 DXB721220 EGX721220 EQT721220 FAP721220 FKL721220 FUH721220 GED721220 GNZ721220 GXV721220 HHR721220 HRN721220 IBJ721220 ILF721220 IVB721220 JEX721220 JOT721220 JYP721220 KIL721220 KSH721220 LCD721220 LLZ721220 LVV721220 MFR721220 MPN721220 MZJ721220 NJF721220 NTB721220 OCX721220 OMT721220 OWP721220 PGL721220 PQH721220 QAD721220 QJZ721220 QTV721220 RDR721220 RNN721220 RXJ721220 SHF721220 SRB721220 TAX721220 TKT721220 TUP721220 UEL721220 UOH721220 UYD721220 VHZ721220 VRV721220 WBR721220 WLN721220 WVJ721220 B786756 IX786756 ST786756 ACP786756 AML786756 AWH786756 BGD786756 BPZ786756 BZV786756 CJR786756 CTN786756 DDJ786756 DNF786756 DXB786756 EGX786756 EQT786756 FAP786756 FKL786756 FUH786756 GED786756 GNZ786756 GXV786756 HHR786756 HRN786756 IBJ786756 ILF786756 IVB786756 JEX786756 JOT786756 JYP786756 KIL786756 KSH786756 LCD786756 LLZ786756 LVV786756 MFR786756 MPN786756 MZJ786756 NJF786756 NTB786756 OCX786756 OMT786756 OWP786756 PGL786756 PQH786756 QAD786756 QJZ786756 QTV786756 RDR786756 RNN786756 RXJ786756 SHF786756 SRB786756 TAX786756 TKT786756 TUP786756 UEL786756 UOH786756 UYD786756 VHZ786756 VRV786756 WBR786756 WLN786756 WVJ786756 B852292 IX852292 ST852292 ACP852292 AML852292 AWH852292 BGD852292 BPZ852292 BZV852292 CJR852292 CTN852292 DDJ852292 DNF852292 DXB852292 EGX852292 EQT852292 FAP852292 FKL852292 FUH852292 GED852292 GNZ852292 GXV852292 HHR852292 HRN852292 IBJ852292 ILF852292 IVB852292 JEX852292 JOT852292 JYP852292 KIL852292 KSH852292 LCD852292 LLZ852292 LVV852292 MFR852292 MPN852292 MZJ852292 NJF852292 NTB852292 OCX852292 OMT852292 OWP852292 PGL852292 PQH852292 QAD852292 QJZ852292 QTV852292 RDR852292 RNN852292 RXJ852292 SHF852292 SRB852292 TAX852292 TKT852292 TUP852292 UEL852292 UOH852292 UYD852292 VHZ852292 VRV852292 WBR852292 WLN852292 WVJ852292 B917828 IX917828 ST917828 ACP917828 AML917828 AWH917828 BGD917828 BPZ917828 BZV917828 CJR917828 CTN917828 DDJ917828 DNF917828 DXB917828 EGX917828 EQT917828 FAP917828 FKL917828 FUH917828 GED917828 GNZ917828 GXV917828 HHR917828 HRN917828 IBJ917828 ILF917828 IVB917828 JEX917828 JOT917828 JYP917828 KIL917828 KSH917828 LCD917828 LLZ917828 LVV917828 MFR917828 MPN917828 MZJ917828 NJF917828 NTB917828 OCX917828 OMT917828 OWP917828 PGL917828 PQH917828 QAD917828 QJZ917828 QTV917828 RDR917828 RNN917828 RXJ917828 SHF917828 SRB917828 TAX917828 TKT917828 TUP917828 UEL917828 UOH917828 UYD917828 VHZ917828 VRV917828 WBR917828 WLN917828 WVJ917828 B983364 IX983364 ST983364 ACP983364 AML983364 AWH983364 BGD983364 BPZ983364 BZV983364 CJR983364 CTN983364 DDJ983364 DNF983364 DXB983364 EGX983364 EQT983364 FAP983364 FKL983364 FUH983364 GED983364 GNZ983364 GXV983364 HHR983364 HRN983364 IBJ983364 ILF983364 IVB983364 JEX983364 JOT983364 JYP983364 KIL983364 KSH983364 LCD983364 LLZ983364 LVV983364 MFR983364 MPN983364 MZJ983364 NJF983364 NTB983364 OCX983364 OMT983364 OWP983364 PGL983364 PQH983364 QAD983364 QJZ983364 QTV983364 RDR983364 RNN983364 RXJ983364 SHF983364 SRB983364 TAX983364 TKT983364 TUP983364 UEL983364 UOH983364 UYD983364 VHZ983364 VRV983364 WBR983364 WLN983364 WVJ983364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860 IZ65860 SV65860 ACR65860 AMN65860 AWJ65860 BGF65860 BQB65860 BZX65860 CJT65860 CTP65860 DDL65860 DNH65860 DXD65860 EGZ65860 EQV65860 FAR65860 FKN65860 FUJ65860 GEF65860 GOB65860 GXX65860 HHT65860 HRP65860 IBL65860 ILH65860 IVD65860 JEZ65860 JOV65860 JYR65860 KIN65860 KSJ65860 LCF65860 LMB65860 LVX65860 MFT65860 MPP65860 MZL65860 NJH65860 NTD65860 OCZ65860 OMV65860 OWR65860 PGN65860 PQJ65860 QAF65860 QKB65860 QTX65860 RDT65860 RNP65860 RXL65860 SHH65860 SRD65860 TAZ65860 TKV65860 TUR65860 UEN65860 UOJ65860 UYF65860 VIB65860 VRX65860 WBT65860 WLP65860 WVL65860 D131396 IZ131396 SV131396 ACR131396 AMN131396 AWJ131396 BGF131396 BQB131396 BZX131396 CJT131396 CTP131396 DDL131396 DNH131396 DXD131396 EGZ131396 EQV131396 FAR131396 FKN131396 FUJ131396 GEF131396 GOB131396 GXX131396 HHT131396 HRP131396 IBL131396 ILH131396 IVD131396 JEZ131396 JOV131396 JYR131396 KIN131396 KSJ131396 LCF131396 LMB131396 LVX131396 MFT131396 MPP131396 MZL131396 NJH131396 NTD131396 OCZ131396 OMV131396 OWR131396 PGN131396 PQJ131396 QAF131396 QKB131396 QTX131396 RDT131396 RNP131396 RXL131396 SHH131396 SRD131396 TAZ131396 TKV131396 TUR131396 UEN131396 UOJ131396 UYF131396 VIB131396 VRX131396 WBT131396 WLP131396 WVL131396 D196932 IZ196932 SV196932 ACR196932 AMN196932 AWJ196932 BGF196932 BQB196932 BZX196932 CJT196932 CTP196932 DDL196932 DNH196932 DXD196932 EGZ196932 EQV196932 FAR196932 FKN196932 FUJ196932 GEF196932 GOB196932 GXX196932 HHT196932 HRP196932 IBL196932 ILH196932 IVD196932 JEZ196932 JOV196932 JYR196932 KIN196932 KSJ196932 LCF196932 LMB196932 LVX196932 MFT196932 MPP196932 MZL196932 NJH196932 NTD196932 OCZ196932 OMV196932 OWR196932 PGN196932 PQJ196932 QAF196932 QKB196932 QTX196932 RDT196932 RNP196932 RXL196932 SHH196932 SRD196932 TAZ196932 TKV196932 TUR196932 UEN196932 UOJ196932 UYF196932 VIB196932 VRX196932 WBT196932 WLP196932 WVL196932 D262468 IZ262468 SV262468 ACR262468 AMN262468 AWJ262468 BGF262468 BQB262468 BZX262468 CJT262468 CTP262468 DDL262468 DNH262468 DXD262468 EGZ262468 EQV262468 FAR262468 FKN262468 FUJ262468 GEF262468 GOB262468 GXX262468 HHT262468 HRP262468 IBL262468 ILH262468 IVD262468 JEZ262468 JOV262468 JYR262468 KIN262468 KSJ262468 LCF262468 LMB262468 LVX262468 MFT262468 MPP262468 MZL262468 NJH262468 NTD262468 OCZ262468 OMV262468 OWR262468 PGN262468 PQJ262468 QAF262468 QKB262468 QTX262468 RDT262468 RNP262468 RXL262468 SHH262468 SRD262468 TAZ262468 TKV262468 TUR262468 UEN262468 UOJ262468 UYF262468 VIB262468 VRX262468 WBT262468 WLP262468 WVL262468 D328004 IZ328004 SV328004 ACR328004 AMN328004 AWJ328004 BGF328004 BQB328004 BZX328004 CJT328004 CTP328004 DDL328004 DNH328004 DXD328004 EGZ328004 EQV328004 FAR328004 FKN328004 FUJ328004 GEF328004 GOB328004 GXX328004 HHT328004 HRP328004 IBL328004 ILH328004 IVD328004 JEZ328004 JOV328004 JYR328004 KIN328004 KSJ328004 LCF328004 LMB328004 LVX328004 MFT328004 MPP328004 MZL328004 NJH328004 NTD328004 OCZ328004 OMV328004 OWR328004 PGN328004 PQJ328004 QAF328004 QKB328004 QTX328004 RDT328004 RNP328004 RXL328004 SHH328004 SRD328004 TAZ328004 TKV328004 TUR328004 UEN328004 UOJ328004 UYF328004 VIB328004 VRX328004 WBT328004 WLP328004 WVL328004 D393540 IZ393540 SV393540 ACR393540 AMN393540 AWJ393540 BGF393540 BQB393540 BZX393540 CJT393540 CTP393540 DDL393540 DNH393540 DXD393540 EGZ393540 EQV393540 FAR393540 FKN393540 FUJ393540 GEF393540 GOB393540 GXX393540 HHT393540 HRP393540 IBL393540 ILH393540 IVD393540 JEZ393540 JOV393540 JYR393540 KIN393540 KSJ393540 LCF393540 LMB393540 LVX393540 MFT393540 MPP393540 MZL393540 NJH393540 NTD393540 OCZ393540 OMV393540 OWR393540 PGN393540 PQJ393540 QAF393540 QKB393540 QTX393540 RDT393540 RNP393540 RXL393540 SHH393540 SRD393540 TAZ393540 TKV393540 TUR393540 UEN393540 UOJ393540 UYF393540 VIB393540 VRX393540 WBT393540 WLP393540 WVL393540 D459076 IZ459076 SV459076 ACR459076 AMN459076 AWJ459076 BGF459076 BQB459076 BZX459076 CJT459076 CTP459076 DDL459076 DNH459076 DXD459076 EGZ459076 EQV459076 FAR459076 FKN459076 FUJ459076 GEF459076 GOB459076 GXX459076 HHT459076 HRP459076 IBL459076 ILH459076 IVD459076 JEZ459076 JOV459076 JYR459076 KIN459076 KSJ459076 LCF459076 LMB459076 LVX459076 MFT459076 MPP459076 MZL459076 NJH459076 NTD459076 OCZ459076 OMV459076 OWR459076 PGN459076 PQJ459076 QAF459076 QKB459076 QTX459076 RDT459076 RNP459076 RXL459076 SHH459076 SRD459076 TAZ459076 TKV459076 TUR459076 UEN459076 UOJ459076 UYF459076 VIB459076 VRX459076 WBT459076 WLP459076 WVL459076 D524612 IZ524612 SV524612 ACR524612 AMN524612 AWJ524612 BGF524612 BQB524612 BZX524612 CJT524612 CTP524612 DDL524612 DNH524612 DXD524612 EGZ524612 EQV524612 FAR524612 FKN524612 FUJ524612 GEF524612 GOB524612 GXX524612 HHT524612 HRP524612 IBL524612 ILH524612 IVD524612 JEZ524612 JOV524612 JYR524612 KIN524612 KSJ524612 LCF524612 LMB524612 LVX524612 MFT524612 MPP524612 MZL524612 NJH524612 NTD524612 OCZ524612 OMV524612 OWR524612 PGN524612 PQJ524612 QAF524612 QKB524612 QTX524612 RDT524612 RNP524612 RXL524612 SHH524612 SRD524612 TAZ524612 TKV524612 TUR524612 UEN524612 UOJ524612 UYF524612 VIB524612 VRX524612 WBT524612 WLP524612 WVL524612 D590148 IZ590148 SV590148 ACR590148 AMN590148 AWJ590148 BGF590148 BQB590148 BZX590148 CJT590148 CTP590148 DDL590148 DNH590148 DXD590148 EGZ590148 EQV590148 FAR590148 FKN590148 FUJ590148 GEF590148 GOB590148 GXX590148 HHT590148 HRP590148 IBL590148 ILH590148 IVD590148 JEZ590148 JOV590148 JYR590148 KIN590148 KSJ590148 LCF590148 LMB590148 LVX590148 MFT590148 MPP590148 MZL590148 NJH590148 NTD590148 OCZ590148 OMV590148 OWR590148 PGN590148 PQJ590148 QAF590148 QKB590148 QTX590148 RDT590148 RNP590148 RXL590148 SHH590148 SRD590148 TAZ590148 TKV590148 TUR590148 UEN590148 UOJ590148 UYF590148 VIB590148 VRX590148 WBT590148 WLP590148 WVL590148 D655684 IZ655684 SV655684 ACR655684 AMN655684 AWJ655684 BGF655684 BQB655684 BZX655684 CJT655684 CTP655684 DDL655684 DNH655684 DXD655684 EGZ655684 EQV655684 FAR655684 FKN655684 FUJ655684 GEF655684 GOB655684 GXX655684 HHT655684 HRP655684 IBL655684 ILH655684 IVD655684 JEZ655684 JOV655684 JYR655684 KIN655684 KSJ655684 LCF655684 LMB655684 LVX655684 MFT655684 MPP655684 MZL655684 NJH655684 NTD655684 OCZ655684 OMV655684 OWR655684 PGN655684 PQJ655684 QAF655684 QKB655684 QTX655684 RDT655684 RNP655684 RXL655684 SHH655684 SRD655684 TAZ655684 TKV655684 TUR655684 UEN655684 UOJ655684 UYF655684 VIB655684 VRX655684 WBT655684 WLP655684 WVL655684 D721220 IZ721220 SV721220 ACR721220 AMN721220 AWJ721220 BGF721220 BQB721220 BZX721220 CJT721220 CTP721220 DDL721220 DNH721220 DXD721220 EGZ721220 EQV721220 FAR721220 FKN721220 FUJ721220 GEF721220 GOB721220 GXX721220 HHT721220 HRP721220 IBL721220 ILH721220 IVD721220 JEZ721220 JOV721220 JYR721220 KIN721220 KSJ721220 LCF721220 LMB721220 LVX721220 MFT721220 MPP721220 MZL721220 NJH721220 NTD721220 OCZ721220 OMV721220 OWR721220 PGN721220 PQJ721220 QAF721220 QKB721220 QTX721220 RDT721220 RNP721220 RXL721220 SHH721220 SRD721220 TAZ721220 TKV721220 TUR721220 UEN721220 UOJ721220 UYF721220 VIB721220 VRX721220 WBT721220 WLP721220 WVL721220 D786756 IZ786756 SV786756 ACR786756 AMN786756 AWJ786756 BGF786756 BQB786756 BZX786756 CJT786756 CTP786756 DDL786756 DNH786756 DXD786756 EGZ786756 EQV786756 FAR786756 FKN786756 FUJ786756 GEF786756 GOB786756 GXX786756 HHT786756 HRP786756 IBL786756 ILH786756 IVD786756 JEZ786756 JOV786756 JYR786756 KIN786756 KSJ786756 LCF786756 LMB786756 LVX786756 MFT786756 MPP786756 MZL786756 NJH786756 NTD786756 OCZ786756 OMV786756 OWR786756 PGN786756 PQJ786756 QAF786756 QKB786756 QTX786756 RDT786756 RNP786756 RXL786756 SHH786756 SRD786756 TAZ786756 TKV786756 TUR786756 UEN786756 UOJ786756 UYF786756 VIB786756 VRX786756 WBT786756 WLP786756 WVL786756 D852292 IZ852292 SV852292 ACR852292 AMN852292 AWJ852292 BGF852292 BQB852292 BZX852292 CJT852292 CTP852292 DDL852292 DNH852292 DXD852292 EGZ852292 EQV852292 FAR852292 FKN852292 FUJ852292 GEF852292 GOB852292 GXX852292 HHT852292 HRP852292 IBL852292 ILH852292 IVD852292 JEZ852292 JOV852292 JYR852292 KIN852292 KSJ852292 LCF852292 LMB852292 LVX852292 MFT852292 MPP852292 MZL852292 NJH852292 NTD852292 OCZ852292 OMV852292 OWR852292 PGN852292 PQJ852292 QAF852292 QKB852292 QTX852292 RDT852292 RNP852292 RXL852292 SHH852292 SRD852292 TAZ852292 TKV852292 TUR852292 UEN852292 UOJ852292 UYF852292 VIB852292 VRX852292 WBT852292 WLP852292 WVL852292 D917828 IZ917828 SV917828 ACR917828 AMN917828 AWJ917828 BGF917828 BQB917828 BZX917828 CJT917828 CTP917828 DDL917828 DNH917828 DXD917828 EGZ917828 EQV917828 FAR917828 FKN917828 FUJ917828 GEF917828 GOB917828 GXX917828 HHT917828 HRP917828 IBL917828 ILH917828 IVD917828 JEZ917828 JOV917828 JYR917828 KIN917828 KSJ917828 LCF917828 LMB917828 LVX917828 MFT917828 MPP917828 MZL917828 NJH917828 NTD917828 OCZ917828 OMV917828 OWR917828 PGN917828 PQJ917828 QAF917828 QKB917828 QTX917828 RDT917828 RNP917828 RXL917828 SHH917828 SRD917828 TAZ917828 TKV917828 TUR917828 UEN917828 UOJ917828 UYF917828 VIB917828 VRX917828 WBT917828 WLP917828 WVL917828 D983364 IZ983364 SV983364 ACR983364 AMN983364 AWJ983364 BGF983364 BQB983364 BZX983364 CJT983364 CTP983364 DDL983364 DNH983364 DXD983364 EGZ983364 EQV983364 FAR983364 FKN983364 FUJ983364 GEF983364 GOB983364 GXX983364 HHT983364 HRP983364 IBL983364 ILH983364 IVD983364 JEZ983364 JOV983364 JYR983364 KIN983364 KSJ983364 LCF983364 LMB983364 LVX983364 MFT983364 MPP983364 MZL983364 NJH983364 NTD983364 OCZ983364 OMV983364 OWR983364 PGN983364 PQJ983364 QAF983364 QKB983364 QTX983364 RDT983364 RNP983364 RXL983364 SHH983364 SRD983364 TAZ983364 TKV983364 TUR983364 UEN983364 UOJ983364 UYF983364 VIB983364 VRX983364 WBT983364 WLP983364 WVL983364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863 IX65863 ST65863 ACP65863 AML65863 AWH65863 BGD65863 BPZ65863 BZV65863 CJR65863 CTN65863 DDJ65863 DNF65863 DXB65863 EGX65863 EQT65863 FAP65863 FKL65863 FUH65863 GED65863 GNZ65863 GXV65863 HHR65863 HRN65863 IBJ65863 ILF65863 IVB65863 JEX65863 JOT65863 JYP65863 KIL65863 KSH65863 LCD65863 LLZ65863 LVV65863 MFR65863 MPN65863 MZJ65863 NJF65863 NTB65863 OCX65863 OMT65863 OWP65863 PGL65863 PQH65863 QAD65863 QJZ65863 QTV65863 RDR65863 RNN65863 RXJ65863 SHF65863 SRB65863 TAX65863 TKT65863 TUP65863 UEL65863 UOH65863 UYD65863 VHZ65863 VRV65863 WBR65863 WLN65863 WVJ65863 B131399 IX131399 ST131399 ACP131399 AML131399 AWH131399 BGD131399 BPZ131399 BZV131399 CJR131399 CTN131399 DDJ131399 DNF131399 DXB131399 EGX131399 EQT131399 FAP131399 FKL131399 FUH131399 GED131399 GNZ131399 GXV131399 HHR131399 HRN131399 IBJ131399 ILF131399 IVB131399 JEX131399 JOT131399 JYP131399 KIL131399 KSH131399 LCD131399 LLZ131399 LVV131399 MFR131399 MPN131399 MZJ131399 NJF131399 NTB131399 OCX131399 OMT131399 OWP131399 PGL131399 PQH131399 QAD131399 QJZ131399 QTV131399 RDR131399 RNN131399 RXJ131399 SHF131399 SRB131399 TAX131399 TKT131399 TUP131399 UEL131399 UOH131399 UYD131399 VHZ131399 VRV131399 WBR131399 WLN131399 WVJ131399 B196935 IX196935 ST196935 ACP196935 AML196935 AWH196935 BGD196935 BPZ196935 BZV196935 CJR196935 CTN196935 DDJ196935 DNF196935 DXB196935 EGX196935 EQT196935 FAP196935 FKL196935 FUH196935 GED196935 GNZ196935 GXV196935 HHR196935 HRN196935 IBJ196935 ILF196935 IVB196935 JEX196935 JOT196935 JYP196935 KIL196935 KSH196935 LCD196935 LLZ196935 LVV196935 MFR196935 MPN196935 MZJ196935 NJF196935 NTB196935 OCX196935 OMT196935 OWP196935 PGL196935 PQH196935 QAD196935 QJZ196935 QTV196935 RDR196935 RNN196935 RXJ196935 SHF196935 SRB196935 TAX196935 TKT196935 TUP196935 UEL196935 UOH196935 UYD196935 VHZ196935 VRV196935 WBR196935 WLN196935 WVJ196935 B262471 IX262471 ST262471 ACP262471 AML262471 AWH262471 BGD262471 BPZ262471 BZV262471 CJR262471 CTN262471 DDJ262471 DNF262471 DXB262471 EGX262471 EQT262471 FAP262471 FKL262471 FUH262471 GED262471 GNZ262471 GXV262471 HHR262471 HRN262471 IBJ262471 ILF262471 IVB262471 JEX262471 JOT262471 JYP262471 KIL262471 KSH262471 LCD262471 LLZ262471 LVV262471 MFR262471 MPN262471 MZJ262471 NJF262471 NTB262471 OCX262471 OMT262471 OWP262471 PGL262471 PQH262471 QAD262471 QJZ262471 QTV262471 RDR262471 RNN262471 RXJ262471 SHF262471 SRB262471 TAX262471 TKT262471 TUP262471 UEL262471 UOH262471 UYD262471 VHZ262471 VRV262471 WBR262471 WLN262471 WVJ262471 B328007 IX328007 ST328007 ACP328007 AML328007 AWH328007 BGD328007 BPZ328007 BZV328007 CJR328007 CTN328007 DDJ328007 DNF328007 DXB328007 EGX328007 EQT328007 FAP328007 FKL328007 FUH328007 GED328007 GNZ328007 GXV328007 HHR328007 HRN328007 IBJ328007 ILF328007 IVB328007 JEX328007 JOT328007 JYP328007 KIL328007 KSH328007 LCD328007 LLZ328007 LVV328007 MFR328007 MPN328007 MZJ328007 NJF328007 NTB328007 OCX328007 OMT328007 OWP328007 PGL328007 PQH328007 QAD328007 QJZ328007 QTV328007 RDR328007 RNN328007 RXJ328007 SHF328007 SRB328007 TAX328007 TKT328007 TUP328007 UEL328007 UOH328007 UYD328007 VHZ328007 VRV328007 WBR328007 WLN328007 WVJ328007 B393543 IX393543 ST393543 ACP393543 AML393543 AWH393543 BGD393543 BPZ393543 BZV393543 CJR393543 CTN393543 DDJ393543 DNF393543 DXB393543 EGX393543 EQT393543 FAP393543 FKL393543 FUH393543 GED393543 GNZ393543 GXV393543 HHR393543 HRN393543 IBJ393543 ILF393543 IVB393543 JEX393543 JOT393543 JYP393543 KIL393543 KSH393543 LCD393543 LLZ393543 LVV393543 MFR393543 MPN393543 MZJ393543 NJF393543 NTB393543 OCX393543 OMT393543 OWP393543 PGL393543 PQH393543 QAD393543 QJZ393543 QTV393543 RDR393543 RNN393543 RXJ393543 SHF393543 SRB393543 TAX393543 TKT393543 TUP393543 UEL393543 UOH393543 UYD393543 VHZ393543 VRV393543 WBR393543 WLN393543 WVJ393543 B459079 IX459079 ST459079 ACP459079 AML459079 AWH459079 BGD459079 BPZ459079 BZV459079 CJR459079 CTN459079 DDJ459079 DNF459079 DXB459079 EGX459079 EQT459079 FAP459079 FKL459079 FUH459079 GED459079 GNZ459079 GXV459079 HHR459079 HRN459079 IBJ459079 ILF459079 IVB459079 JEX459079 JOT459079 JYP459079 KIL459079 KSH459079 LCD459079 LLZ459079 LVV459079 MFR459079 MPN459079 MZJ459079 NJF459079 NTB459079 OCX459079 OMT459079 OWP459079 PGL459079 PQH459079 QAD459079 QJZ459079 QTV459079 RDR459079 RNN459079 RXJ459079 SHF459079 SRB459079 TAX459079 TKT459079 TUP459079 UEL459079 UOH459079 UYD459079 VHZ459079 VRV459079 WBR459079 WLN459079 WVJ459079 B524615 IX524615 ST524615 ACP524615 AML524615 AWH524615 BGD524615 BPZ524615 BZV524615 CJR524615 CTN524615 DDJ524615 DNF524615 DXB524615 EGX524615 EQT524615 FAP524615 FKL524615 FUH524615 GED524615 GNZ524615 GXV524615 HHR524615 HRN524615 IBJ524615 ILF524615 IVB524615 JEX524615 JOT524615 JYP524615 KIL524615 KSH524615 LCD524615 LLZ524615 LVV524615 MFR524615 MPN524615 MZJ524615 NJF524615 NTB524615 OCX524615 OMT524615 OWP524615 PGL524615 PQH524615 QAD524615 QJZ524615 QTV524615 RDR524615 RNN524615 RXJ524615 SHF524615 SRB524615 TAX524615 TKT524615 TUP524615 UEL524615 UOH524615 UYD524615 VHZ524615 VRV524615 WBR524615 WLN524615 WVJ524615 B590151 IX590151 ST590151 ACP590151 AML590151 AWH590151 BGD590151 BPZ590151 BZV590151 CJR590151 CTN590151 DDJ590151 DNF590151 DXB590151 EGX590151 EQT590151 FAP590151 FKL590151 FUH590151 GED590151 GNZ590151 GXV590151 HHR590151 HRN590151 IBJ590151 ILF590151 IVB590151 JEX590151 JOT590151 JYP590151 KIL590151 KSH590151 LCD590151 LLZ590151 LVV590151 MFR590151 MPN590151 MZJ590151 NJF590151 NTB590151 OCX590151 OMT590151 OWP590151 PGL590151 PQH590151 QAD590151 QJZ590151 QTV590151 RDR590151 RNN590151 RXJ590151 SHF590151 SRB590151 TAX590151 TKT590151 TUP590151 UEL590151 UOH590151 UYD590151 VHZ590151 VRV590151 WBR590151 WLN590151 WVJ590151 B655687 IX655687 ST655687 ACP655687 AML655687 AWH655687 BGD655687 BPZ655687 BZV655687 CJR655687 CTN655687 DDJ655687 DNF655687 DXB655687 EGX655687 EQT655687 FAP655687 FKL655687 FUH655687 GED655687 GNZ655687 GXV655687 HHR655687 HRN655687 IBJ655687 ILF655687 IVB655687 JEX655687 JOT655687 JYP655687 KIL655687 KSH655687 LCD655687 LLZ655687 LVV655687 MFR655687 MPN655687 MZJ655687 NJF655687 NTB655687 OCX655687 OMT655687 OWP655687 PGL655687 PQH655687 QAD655687 QJZ655687 QTV655687 RDR655687 RNN655687 RXJ655687 SHF655687 SRB655687 TAX655687 TKT655687 TUP655687 UEL655687 UOH655687 UYD655687 VHZ655687 VRV655687 WBR655687 WLN655687 WVJ655687 B721223 IX721223 ST721223 ACP721223 AML721223 AWH721223 BGD721223 BPZ721223 BZV721223 CJR721223 CTN721223 DDJ721223 DNF721223 DXB721223 EGX721223 EQT721223 FAP721223 FKL721223 FUH721223 GED721223 GNZ721223 GXV721223 HHR721223 HRN721223 IBJ721223 ILF721223 IVB721223 JEX721223 JOT721223 JYP721223 KIL721223 KSH721223 LCD721223 LLZ721223 LVV721223 MFR721223 MPN721223 MZJ721223 NJF721223 NTB721223 OCX721223 OMT721223 OWP721223 PGL721223 PQH721223 QAD721223 QJZ721223 QTV721223 RDR721223 RNN721223 RXJ721223 SHF721223 SRB721223 TAX721223 TKT721223 TUP721223 UEL721223 UOH721223 UYD721223 VHZ721223 VRV721223 WBR721223 WLN721223 WVJ721223 B786759 IX786759 ST786759 ACP786759 AML786759 AWH786759 BGD786759 BPZ786759 BZV786759 CJR786759 CTN786759 DDJ786759 DNF786759 DXB786759 EGX786759 EQT786759 FAP786759 FKL786759 FUH786759 GED786759 GNZ786759 GXV786759 HHR786759 HRN786759 IBJ786759 ILF786759 IVB786759 JEX786759 JOT786759 JYP786759 KIL786759 KSH786759 LCD786759 LLZ786759 LVV786759 MFR786759 MPN786759 MZJ786759 NJF786759 NTB786759 OCX786759 OMT786759 OWP786759 PGL786759 PQH786759 QAD786759 QJZ786759 QTV786759 RDR786759 RNN786759 RXJ786759 SHF786759 SRB786759 TAX786759 TKT786759 TUP786759 UEL786759 UOH786759 UYD786759 VHZ786759 VRV786759 WBR786759 WLN786759 WVJ786759 B852295 IX852295 ST852295 ACP852295 AML852295 AWH852295 BGD852295 BPZ852295 BZV852295 CJR852295 CTN852295 DDJ852295 DNF852295 DXB852295 EGX852295 EQT852295 FAP852295 FKL852295 FUH852295 GED852295 GNZ852295 GXV852295 HHR852295 HRN852295 IBJ852295 ILF852295 IVB852295 JEX852295 JOT852295 JYP852295 KIL852295 KSH852295 LCD852295 LLZ852295 LVV852295 MFR852295 MPN852295 MZJ852295 NJF852295 NTB852295 OCX852295 OMT852295 OWP852295 PGL852295 PQH852295 QAD852295 QJZ852295 QTV852295 RDR852295 RNN852295 RXJ852295 SHF852295 SRB852295 TAX852295 TKT852295 TUP852295 UEL852295 UOH852295 UYD852295 VHZ852295 VRV852295 WBR852295 WLN852295 WVJ852295 B917831 IX917831 ST917831 ACP917831 AML917831 AWH917831 BGD917831 BPZ917831 BZV917831 CJR917831 CTN917831 DDJ917831 DNF917831 DXB917831 EGX917831 EQT917831 FAP917831 FKL917831 FUH917831 GED917831 GNZ917831 GXV917831 HHR917831 HRN917831 IBJ917831 ILF917831 IVB917831 JEX917831 JOT917831 JYP917831 KIL917831 KSH917831 LCD917831 LLZ917831 LVV917831 MFR917831 MPN917831 MZJ917831 NJF917831 NTB917831 OCX917831 OMT917831 OWP917831 PGL917831 PQH917831 QAD917831 QJZ917831 QTV917831 RDR917831 RNN917831 RXJ917831 SHF917831 SRB917831 TAX917831 TKT917831 TUP917831 UEL917831 UOH917831 UYD917831 VHZ917831 VRV917831 WBR917831 WLN917831 WVJ917831 B983367 IX983367 ST983367 ACP983367 AML983367 AWH983367 BGD983367 BPZ983367 BZV983367 CJR983367 CTN983367 DDJ983367 DNF983367 DXB983367 EGX983367 EQT983367 FAP983367 FKL983367 FUH983367 GED983367 GNZ983367 GXV983367 HHR983367 HRN983367 IBJ983367 ILF983367 IVB983367 JEX983367 JOT983367 JYP983367 KIL983367 KSH983367 LCD983367 LLZ983367 LVV983367 MFR983367 MPN983367 MZJ983367 NJF983367 NTB983367 OCX983367 OMT983367 OWP983367 PGL983367 PQH983367 QAD983367 QJZ983367 QTV983367 RDR983367 RNN983367 RXJ983367 SHF983367 SRB983367 TAX983367 TKT983367 TUP983367 UEL983367 UOH983367 UYD983367 VHZ983367 VRV983367 WBR983367 WLN983367 WVJ983367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878 IX65878 ST65878 ACP65878 AML65878 AWH65878 BGD65878 BPZ65878 BZV65878 CJR65878 CTN65878 DDJ65878 DNF65878 DXB65878 EGX65878 EQT65878 FAP65878 FKL65878 FUH65878 GED65878 GNZ65878 GXV65878 HHR65878 HRN65878 IBJ65878 ILF65878 IVB65878 JEX65878 JOT65878 JYP65878 KIL65878 KSH65878 LCD65878 LLZ65878 LVV65878 MFR65878 MPN65878 MZJ65878 NJF65878 NTB65878 OCX65878 OMT65878 OWP65878 PGL65878 PQH65878 QAD65878 QJZ65878 QTV65878 RDR65878 RNN65878 RXJ65878 SHF65878 SRB65878 TAX65878 TKT65878 TUP65878 UEL65878 UOH65878 UYD65878 VHZ65878 VRV65878 WBR65878 WLN65878 WVJ65878 B131414 IX131414 ST131414 ACP131414 AML131414 AWH131414 BGD131414 BPZ131414 BZV131414 CJR131414 CTN131414 DDJ131414 DNF131414 DXB131414 EGX131414 EQT131414 FAP131414 FKL131414 FUH131414 GED131414 GNZ131414 GXV131414 HHR131414 HRN131414 IBJ131414 ILF131414 IVB131414 JEX131414 JOT131414 JYP131414 KIL131414 KSH131414 LCD131414 LLZ131414 LVV131414 MFR131414 MPN131414 MZJ131414 NJF131414 NTB131414 OCX131414 OMT131414 OWP131414 PGL131414 PQH131414 QAD131414 QJZ131414 QTV131414 RDR131414 RNN131414 RXJ131414 SHF131414 SRB131414 TAX131414 TKT131414 TUP131414 UEL131414 UOH131414 UYD131414 VHZ131414 VRV131414 WBR131414 WLN131414 WVJ131414 B196950 IX196950 ST196950 ACP196950 AML196950 AWH196950 BGD196950 BPZ196950 BZV196950 CJR196950 CTN196950 DDJ196950 DNF196950 DXB196950 EGX196950 EQT196950 FAP196950 FKL196950 FUH196950 GED196950 GNZ196950 GXV196950 HHR196950 HRN196950 IBJ196950 ILF196950 IVB196950 JEX196950 JOT196950 JYP196950 KIL196950 KSH196950 LCD196950 LLZ196950 LVV196950 MFR196950 MPN196950 MZJ196950 NJF196950 NTB196950 OCX196950 OMT196950 OWP196950 PGL196950 PQH196950 QAD196950 QJZ196950 QTV196950 RDR196950 RNN196950 RXJ196950 SHF196950 SRB196950 TAX196950 TKT196950 TUP196950 UEL196950 UOH196950 UYD196950 VHZ196950 VRV196950 WBR196950 WLN196950 WVJ196950 B262486 IX262486 ST262486 ACP262486 AML262486 AWH262486 BGD262486 BPZ262486 BZV262486 CJR262486 CTN262486 DDJ262486 DNF262486 DXB262486 EGX262486 EQT262486 FAP262486 FKL262486 FUH262486 GED262486 GNZ262486 GXV262486 HHR262486 HRN262486 IBJ262486 ILF262486 IVB262486 JEX262486 JOT262486 JYP262486 KIL262486 KSH262486 LCD262486 LLZ262486 LVV262486 MFR262486 MPN262486 MZJ262486 NJF262486 NTB262486 OCX262486 OMT262486 OWP262486 PGL262486 PQH262486 QAD262486 QJZ262486 QTV262486 RDR262486 RNN262486 RXJ262486 SHF262486 SRB262486 TAX262486 TKT262486 TUP262486 UEL262486 UOH262486 UYD262486 VHZ262486 VRV262486 WBR262486 WLN262486 WVJ262486 B328022 IX328022 ST328022 ACP328022 AML328022 AWH328022 BGD328022 BPZ328022 BZV328022 CJR328022 CTN328022 DDJ328022 DNF328022 DXB328022 EGX328022 EQT328022 FAP328022 FKL328022 FUH328022 GED328022 GNZ328022 GXV328022 HHR328022 HRN328022 IBJ328022 ILF328022 IVB328022 JEX328022 JOT328022 JYP328022 KIL328022 KSH328022 LCD328022 LLZ328022 LVV328022 MFR328022 MPN328022 MZJ328022 NJF328022 NTB328022 OCX328022 OMT328022 OWP328022 PGL328022 PQH328022 QAD328022 QJZ328022 QTV328022 RDR328022 RNN328022 RXJ328022 SHF328022 SRB328022 TAX328022 TKT328022 TUP328022 UEL328022 UOH328022 UYD328022 VHZ328022 VRV328022 WBR328022 WLN328022 WVJ328022 B393558 IX393558 ST393558 ACP393558 AML393558 AWH393558 BGD393558 BPZ393558 BZV393558 CJR393558 CTN393558 DDJ393558 DNF393558 DXB393558 EGX393558 EQT393558 FAP393558 FKL393558 FUH393558 GED393558 GNZ393558 GXV393558 HHR393558 HRN393558 IBJ393558 ILF393558 IVB393558 JEX393558 JOT393558 JYP393558 KIL393558 KSH393558 LCD393558 LLZ393558 LVV393558 MFR393558 MPN393558 MZJ393558 NJF393558 NTB393558 OCX393558 OMT393558 OWP393558 PGL393558 PQH393558 QAD393558 QJZ393558 QTV393558 RDR393558 RNN393558 RXJ393558 SHF393558 SRB393558 TAX393558 TKT393558 TUP393558 UEL393558 UOH393558 UYD393558 VHZ393558 VRV393558 WBR393558 WLN393558 WVJ393558 B459094 IX459094 ST459094 ACP459094 AML459094 AWH459094 BGD459094 BPZ459094 BZV459094 CJR459094 CTN459094 DDJ459094 DNF459094 DXB459094 EGX459094 EQT459094 FAP459094 FKL459094 FUH459094 GED459094 GNZ459094 GXV459094 HHR459094 HRN459094 IBJ459094 ILF459094 IVB459094 JEX459094 JOT459094 JYP459094 KIL459094 KSH459094 LCD459094 LLZ459094 LVV459094 MFR459094 MPN459094 MZJ459094 NJF459094 NTB459094 OCX459094 OMT459094 OWP459094 PGL459094 PQH459094 QAD459094 QJZ459094 QTV459094 RDR459094 RNN459094 RXJ459094 SHF459094 SRB459094 TAX459094 TKT459094 TUP459094 UEL459094 UOH459094 UYD459094 VHZ459094 VRV459094 WBR459094 WLN459094 WVJ459094 B524630 IX524630 ST524630 ACP524630 AML524630 AWH524630 BGD524630 BPZ524630 BZV524630 CJR524630 CTN524630 DDJ524630 DNF524630 DXB524630 EGX524630 EQT524630 FAP524630 FKL524630 FUH524630 GED524630 GNZ524630 GXV524630 HHR524630 HRN524630 IBJ524630 ILF524630 IVB524630 JEX524630 JOT524630 JYP524630 KIL524630 KSH524630 LCD524630 LLZ524630 LVV524630 MFR524630 MPN524630 MZJ524630 NJF524630 NTB524630 OCX524630 OMT524630 OWP524630 PGL524630 PQH524630 QAD524630 QJZ524630 QTV524630 RDR524630 RNN524630 RXJ524630 SHF524630 SRB524630 TAX524630 TKT524630 TUP524630 UEL524630 UOH524630 UYD524630 VHZ524630 VRV524630 WBR524630 WLN524630 WVJ524630 B590166 IX590166 ST590166 ACP590166 AML590166 AWH590166 BGD590166 BPZ590166 BZV590166 CJR590166 CTN590166 DDJ590166 DNF590166 DXB590166 EGX590166 EQT590166 FAP590166 FKL590166 FUH590166 GED590166 GNZ590166 GXV590166 HHR590166 HRN590166 IBJ590166 ILF590166 IVB590166 JEX590166 JOT590166 JYP590166 KIL590166 KSH590166 LCD590166 LLZ590166 LVV590166 MFR590166 MPN590166 MZJ590166 NJF590166 NTB590166 OCX590166 OMT590166 OWP590166 PGL590166 PQH590166 QAD590166 QJZ590166 QTV590166 RDR590166 RNN590166 RXJ590166 SHF590166 SRB590166 TAX590166 TKT590166 TUP590166 UEL590166 UOH590166 UYD590166 VHZ590166 VRV590166 WBR590166 WLN590166 WVJ590166 B655702 IX655702 ST655702 ACP655702 AML655702 AWH655702 BGD655702 BPZ655702 BZV655702 CJR655702 CTN655702 DDJ655702 DNF655702 DXB655702 EGX655702 EQT655702 FAP655702 FKL655702 FUH655702 GED655702 GNZ655702 GXV655702 HHR655702 HRN655702 IBJ655702 ILF655702 IVB655702 JEX655702 JOT655702 JYP655702 KIL655702 KSH655702 LCD655702 LLZ655702 LVV655702 MFR655702 MPN655702 MZJ655702 NJF655702 NTB655702 OCX655702 OMT655702 OWP655702 PGL655702 PQH655702 QAD655702 QJZ655702 QTV655702 RDR655702 RNN655702 RXJ655702 SHF655702 SRB655702 TAX655702 TKT655702 TUP655702 UEL655702 UOH655702 UYD655702 VHZ655702 VRV655702 WBR655702 WLN655702 WVJ655702 B721238 IX721238 ST721238 ACP721238 AML721238 AWH721238 BGD721238 BPZ721238 BZV721238 CJR721238 CTN721238 DDJ721238 DNF721238 DXB721238 EGX721238 EQT721238 FAP721238 FKL721238 FUH721238 GED721238 GNZ721238 GXV721238 HHR721238 HRN721238 IBJ721238 ILF721238 IVB721238 JEX721238 JOT721238 JYP721238 KIL721238 KSH721238 LCD721238 LLZ721238 LVV721238 MFR721238 MPN721238 MZJ721238 NJF721238 NTB721238 OCX721238 OMT721238 OWP721238 PGL721238 PQH721238 QAD721238 QJZ721238 QTV721238 RDR721238 RNN721238 RXJ721238 SHF721238 SRB721238 TAX721238 TKT721238 TUP721238 UEL721238 UOH721238 UYD721238 VHZ721238 VRV721238 WBR721238 WLN721238 WVJ721238 B786774 IX786774 ST786774 ACP786774 AML786774 AWH786774 BGD786774 BPZ786774 BZV786774 CJR786774 CTN786774 DDJ786774 DNF786774 DXB786774 EGX786774 EQT786774 FAP786774 FKL786774 FUH786774 GED786774 GNZ786774 GXV786774 HHR786774 HRN786774 IBJ786774 ILF786774 IVB786774 JEX786774 JOT786774 JYP786774 KIL786774 KSH786774 LCD786774 LLZ786774 LVV786774 MFR786774 MPN786774 MZJ786774 NJF786774 NTB786774 OCX786774 OMT786774 OWP786774 PGL786774 PQH786774 QAD786774 QJZ786774 QTV786774 RDR786774 RNN786774 RXJ786774 SHF786774 SRB786774 TAX786774 TKT786774 TUP786774 UEL786774 UOH786774 UYD786774 VHZ786774 VRV786774 WBR786774 WLN786774 WVJ786774 B852310 IX852310 ST852310 ACP852310 AML852310 AWH852310 BGD852310 BPZ852310 BZV852310 CJR852310 CTN852310 DDJ852310 DNF852310 DXB852310 EGX852310 EQT852310 FAP852310 FKL852310 FUH852310 GED852310 GNZ852310 GXV852310 HHR852310 HRN852310 IBJ852310 ILF852310 IVB852310 JEX852310 JOT852310 JYP852310 KIL852310 KSH852310 LCD852310 LLZ852310 LVV852310 MFR852310 MPN852310 MZJ852310 NJF852310 NTB852310 OCX852310 OMT852310 OWP852310 PGL852310 PQH852310 QAD852310 QJZ852310 QTV852310 RDR852310 RNN852310 RXJ852310 SHF852310 SRB852310 TAX852310 TKT852310 TUP852310 UEL852310 UOH852310 UYD852310 VHZ852310 VRV852310 WBR852310 WLN852310 WVJ852310 B917846 IX917846 ST917846 ACP917846 AML917846 AWH917846 BGD917846 BPZ917846 BZV917846 CJR917846 CTN917846 DDJ917846 DNF917846 DXB917846 EGX917846 EQT917846 FAP917846 FKL917846 FUH917846 GED917846 GNZ917846 GXV917846 HHR917846 HRN917846 IBJ917846 ILF917846 IVB917846 JEX917846 JOT917846 JYP917846 KIL917846 KSH917846 LCD917846 LLZ917846 LVV917846 MFR917846 MPN917846 MZJ917846 NJF917846 NTB917846 OCX917846 OMT917846 OWP917846 PGL917846 PQH917846 QAD917846 QJZ917846 QTV917846 RDR917846 RNN917846 RXJ917846 SHF917846 SRB917846 TAX917846 TKT917846 TUP917846 UEL917846 UOH917846 UYD917846 VHZ917846 VRV917846 WBR917846 WLN917846 WVJ917846 B983382 IX983382 ST983382 ACP983382 AML983382 AWH983382 BGD983382 BPZ983382 BZV983382 CJR983382 CTN983382 DDJ983382 DNF983382 DXB983382 EGX983382 EQT983382 FAP983382 FKL983382 FUH983382 GED983382 GNZ983382 GXV983382 HHR983382 HRN983382 IBJ983382 ILF983382 IVB983382 JEX983382 JOT983382 JYP983382 KIL983382 KSH983382 LCD983382 LLZ983382 LVV983382 MFR983382 MPN983382 MZJ983382 NJF983382 NTB983382 OCX983382 OMT983382 OWP983382 PGL983382 PQH983382 QAD983382 QJZ983382 QTV983382 RDR983382 RNN983382 RXJ983382 SHF983382 SRB983382 TAX983382 TKT983382 TUP983382 UEL983382 UOH983382 UYD983382 VHZ983382 VRV983382 WBR983382 WLN983382 WVJ983382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870 JB65870 SX65870 ACT65870 AMP65870 AWL65870 BGH65870 BQD65870 BZZ65870 CJV65870 CTR65870 DDN65870 DNJ65870 DXF65870 EHB65870 EQX65870 FAT65870 FKP65870 FUL65870 GEH65870 GOD65870 GXZ65870 HHV65870 HRR65870 IBN65870 ILJ65870 IVF65870 JFB65870 JOX65870 JYT65870 KIP65870 KSL65870 LCH65870 LMD65870 LVZ65870 MFV65870 MPR65870 MZN65870 NJJ65870 NTF65870 ODB65870 OMX65870 OWT65870 PGP65870 PQL65870 QAH65870 QKD65870 QTZ65870 RDV65870 RNR65870 RXN65870 SHJ65870 SRF65870 TBB65870 TKX65870 TUT65870 UEP65870 UOL65870 UYH65870 VID65870 VRZ65870 WBV65870 WLR65870 WVN65870 F131406 JB131406 SX131406 ACT131406 AMP131406 AWL131406 BGH131406 BQD131406 BZZ131406 CJV131406 CTR131406 DDN131406 DNJ131406 DXF131406 EHB131406 EQX131406 FAT131406 FKP131406 FUL131406 GEH131406 GOD131406 GXZ131406 HHV131406 HRR131406 IBN131406 ILJ131406 IVF131406 JFB131406 JOX131406 JYT131406 KIP131406 KSL131406 LCH131406 LMD131406 LVZ131406 MFV131406 MPR131406 MZN131406 NJJ131406 NTF131406 ODB131406 OMX131406 OWT131406 PGP131406 PQL131406 QAH131406 QKD131406 QTZ131406 RDV131406 RNR131406 RXN131406 SHJ131406 SRF131406 TBB131406 TKX131406 TUT131406 UEP131406 UOL131406 UYH131406 VID131406 VRZ131406 WBV131406 WLR131406 WVN131406 F196942 JB196942 SX196942 ACT196942 AMP196942 AWL196942 BGH196942 BQD196942 BZZ196942 CJV196942 CTR196942 DDN196942 DNJ196942 DXF196942 EHB196942 EQX196942 FAT196942 FKP196942 FUL196942 GEH196942 GOD196942 GXZ196942 HHV196942 HRR196942 IBN196942 ILJ196942 IVF196942 JFB196942 JOX196942 JYT196942 KIP196942 KSL196942 LCH196942 LMD196942 LVZ196942 MFV196942 MPR196942 MZN196942 NJJ196942 NTF196942 ODB196942 OMX196942 OWT196942 PGP196942 PQL196942 QAH196942 QKD196942 QTZ196942 RDV196942 RNR196942 RXN196942 SHJ196942 SRF196942 TBB196942 TKX196942 TUT196942 UEP196942 UOL196942 UYH196942 VID196942 VRZ196942 WBV196942 WLR196942 WVN196942 F262478 JB262478 SX262478 ACT262478 AMP262478 AWL262478 BGH262478 BQD262478 BZZ262478 CJV262478 CTR262478 DDN262478 DNJ262478 DXF262478 EHB262478 EQX262478 FAT262478 FKP262478 FUL262478 GEH262478 GOD262478 GXZ262478 HHV262478 HRR262478 IBN262478 ILJ262478 IVF262478 JFB262478 JOX262478 JYT262478 KIP262478 KSL262478 LCH262478 LMD262478 LVZ262478 MFV262478 MPR262478 MZN262478 NJJ262478 NTF262478 ODB262478 OMX262478 OWT262478 PGP262478 PQL262478 QAH262478 QKD262478 QTZ262478 RDV262478 RNR262478 RXN262478 SHJ262478 SRF262478 TBB262478 TKX262478 TUT262478 UEP262478 UOL262478 UYH262478 VID262478 VRZ262478 WBV262478 WLR262478 WVN262478 F328014 JB328014 SX328014 ACT328014 AMP328014 AWL328014 BGH328014 BQD328014 BZZ328014 CJV328014 CTR328014 DDN328014 DNJ328014 DXF328014 EHB328014 EQX328014 FAT328014 FKP328014 FUL328014 GEH328014 GOD328014 GXZ328014 HHV328014 HRR328014 IBN328014 ILJ328014 IVF328014 JFB328014 JOX328014 JYT328014 KIP328014 KSL328014 LCH328014 LMD328014 LVZ328014 MFV328014 MPR328014 MZN328014 NJJ328014 NTF328014 ODB328014 OMX328014 OWT328014 PGP328014 PQL328014 QAH328014 QKD328014 QTZ328014 RDV328014 RNR328014 RXN328014 SHJ328014 SRF328014 TBB328014 TKX328014 TUT328014 UEP328014 UOL328014 UYH328014 VID328014 VRZ328014 WBV328014 WLR328014 WVN328014 F393550 JB393550 SX393550 ACT393550 AMP393550 AWL393550 BGH393550 BQD393550 BZZ393550 CJV393550 CTR393550 DDN393550 DNJ393550 DXF393550 EHB393550 EQX393550 FAT393550 FKP393550 FUL393550 GEH393550 GOD393550 GXZ393550 HHV393550 HRR393550 IBN393550 ILJ393550 IVF393550 JFB393550 JOX393550 JYT393550 KIP393550 KSL393550 LCH393550 LMD393550 LVZ393550 MFV393550 MPR393550 MZN393550 NJJ393550 NTF393550 ODB393550 OMX393550 OWT393550 PGP393550 PQL393550 QAH393550 QKD393550 QTZ393550 RDV393550 RNR393550 RXN393550 SHJ393550 SRF393550 TBB393550 TKX393550 TUT393550 UEP393550 UOL393550 UYH393550 VID393550 VRZ393550 WBV393550 WLR393550 WVN393550 F459086 JB459086 SX459086 ACT459086 AMP459086 AWL459086 BGH459086 BQD459086 BZZ459086 CJV459086 CTR459086 DDN459086 DNJ459086 DXF459086 EHB459086 EQX459086 FAT459086 FKP459086 FUL459086 GEH459086 GOD459086 GXZ459086 HHV459086 HRR459086 IBN459086 ILJ459086 IVF459086 JFB459086 JOX459086 JYT459086 KIP459086 KSL459086 LCH459086 LMD459086 LVZ459086 MFV459086 MPR459086 MZN459086 NJJ459086 NTF459086 ODB459086 OMX459086 OWT459086 PGP459086 PQL459086 QAH459086 QKD459086 QTZ459086 RDV459086 RNR459086 RXN459086 SHJ459086 SRF459086 TBB459086 TKX459086 TUT459086 UEP459086 UOL459086 UYH459086 VID459086 VRZ459086 WBV459086 WLR459086 WVN459086 F524622 JB524622 SX524622 ACT524622 AMP524622 AWL524622 BGH524622 BQD524622 BZZ524622 CJV524622 CTR524622 DDN524622 DNJ524622 DXF524622 EHB524622 EQX524622 FAT524622 FKP524622 FUL524622 GEH524622 GOD524622 GXZ524622 HHV524622 HRR524622 IBN524622 ILJ524622 IVF524622 JFB524622 JOX524622 JYT524622 KIP524622 KSL524622 LCH524622 LMD524622 LVZ524622 MFV524622 MPR524622 MZN524622 NJJ524622 NTF524622 ODB524622 OMX524622 OWT524622 PGP524622 PQL524622 QAH524622 QKD524622 QTZ524622 RDV524622 RNR524622 RXN524622 SHJ524622 SRF524622 TBB524622 TKX524622 TUT524622 UEP524622 UOL524622 UYH524622 VID524622 VRZ524622 WBV524622 WLR524622 WVN524622 F590158 JB590158 SX590158 ACT590158 AMP590158 AWL590158 BGH590158 BQD590158 BZZ590158 CJV590158 CTR590158 DDN590158 DNJ590158 DXF590158 EHB590158 EQX590158 FAT590158 FKP590158 FUL590158 GEH590158 GOD590158 GXZ590158 HHV590158 HRR590158 IBN590158 ILJ590158 IVF590158 JFB590158 JOX590158 JYT590158 KIP590158 KSL590158 LCH590158 LMD590158 LVZ590158 MFV590158 MPR590158 MZN590158 NJJ590158 NTF590158 ODB590158 OMX590158 OWT590158 PGP590158 PQL590158 QAH590158 QKD590158 QTZ590158 RDV590158 RNR590158 RXN590158 SHJ590158 SRF590158 TBB590158 TKX590158 TUT590158 UEP590158 UOL590158 UYH590158 VID590158 VRZ590158 WBV590158 WLR590158 WVN590158 F655694 JB655694 SX655694 ACT655694 AMP655694 AWL655694 BGH655694 BQD655694 BZZ655694 CJV655694 CTR655694 DDN655694 DNJ655694 DXF655694 EHB655694 EQX655694 FAT655694 FKP655694 FUL655694 GEH655694 GOD655694 GXZ655694 HHV655694 HRR655694 IBN655694 ILJ655694 IVF655694 JFB655694 JOX655694 JYT655694 KIP655694 KSL655694 LCH655694 LMD655694 LVZ655694 MFV655694 MPR655694 MZN655694 NJJ655694 NTF655694 ODB655694 OMX655694 OWT655694 PGP655694 PQL655694 QAH655694 QKD655694 QTZ655694 RDV655694 RNR655694 RXN655694 SHJ655694 SRF655694 TBB655694 TKX655694 TUT655694 UEP655694 UOL655694 UYH655694 VID655694 VRZ655694 WBV655694 WLR655694 WVN655694 F721230 JB721230 SX721230 ACT721230 AMP721230 AWL721230 BGH721230 BQD721230 BZZ721230 CJV721230 CTR721230 DDN721230 DNJ721230 DXF721230 EHB721230 EQX721230 FAT721230 FKP721230 FUL721230 GEH721230 GOD721230 GXZ721230 HHV721230 HRR721230 IBN721230 ILJ721230 IVF721230 JFB721230 JOX721230 JYT721230 KIP721230 KSL721230 LCH721230 LMD721230 LVZ721230 MFV721230 MPR721230 MZN721230 NJJ721230 NTF721230 ODB721230 OMX721230 OWT721230 PGP721230 PQL721230 QAH721230 QKD721230 QTZ721230 RDV721230 RNR721230 RXN721230 SHJ721230 SRF721230 TBB721230 TKX721230 TUT721230 UEP721230 UOL721230 UYH721230 VID721230 VRZ721230 WBV721230 WLR721230 WVN721230 F786766 JB786766 SX786766 ACT786766 AMP786766 AWL786766 BGH786766 BQD786766 BZZ786766 CJV786766 CTR786766 DDN786766 DNJ786766 DXF786766 EHB786766 EQX786766 FAT786766 FKP786766 FUL786766 GEH786766 GOD786766 GXZ786766 HHV786766 HRR786766 IBN786766 ILJ786766 IVF786766 JFB786766 JOX786766 JYT786766 KIP786766 KSL786766 LCH786766 LMD786766 LVZ786766 MFV786766 MPR786766 MZN786766 NJJ786766 NTF786766 ODB786766 OMX786766 OWT786766 PGP786766 PQL786766 QAH786766 QKD786766 QTZ786766 RDV786766 RNR786766 RXN786766 SHJ786766 SRF786766 TBB786766 TKX786766 TUT786766 UEP786766 UOL786766 UYH786766 VID786766 VRZ786766 WBV786766 WLR786766 WVN786766 F852302 JB852302 SX852302 ACT852302 AMP852302 AWL852302 BGH852302 BQD852302 BZZ852302 CJV852302 CTR852302 DDN852302 DNJ852302 DXF852302 EHB852302 EQX852302 FAT852302 FKP852302 FUL852302 GEH852302 GOD852302 GXZ852302 HHV852302 HRR852302 IBN852302 ILJ852302 IVF852302 JFB852302 JOX852302 JYT852302 KIP852302 KSL852302 LCH852302 LMD852302 LVZ852302 MFV852302 MPR852302 MZN852302 NJJ852302 NTF852302 ODB852302 OMX852302 OWT852302 PGP852302 PQL852302 QAH852302 QKD852302 QTZ852302 RDV852302 RNR852302 RXN852302 SHJ852302 SRF852302 TBB852302 TKX852302 TUT852302 UEP852302 UOL852302 UYH852302 VID852302 VRZ852302 WBV852302 WLR852302 WVN852302 F917838 JB917838 SX917838 ACT917838 AMP917838 AWL917838 BGH917838 BQD917838 BZZ917838 CJV917838 CTR917838 DDN917838 DNJ917838 DXF917838 EHB917838 EQX917838 FAT917838 FKP917838 FUL917838 GEH917838 GOD917838 GXZ917838 HHV917838 HRR917838 IBN917838 ILJ917838 IVF917838 JFB917838 JOX917838 JYT917838 KIP917838 KSL917838 LCH917838 LMD917838 LVZ917838 MFV917838 MPR917838 MZN917838 NJJ917838 NTF917838 ODB917838 OMX917838 OWT917838 PGP917838 PQL917838 QAH917838 QKD917838 QTZ917838 RDV917838 RNR917838 RXN917838 SHJ917838 SRF917838 TBB917838 TKX917838 TUT917838 UEP917838 UOL917838 UYH917838 VID917838 VRZ917838 WBV917838 WLR917838 WVN917838 F983374 JB983374 SX983374 ACT983374 AMP983374 AWL983374 BGH983374 BQD983374 BZZ983374 CJV983374 CTR983374 DDN983374 DNJ983374 DXF983374 EHB983374 EQX983374 FAT983374 FKP983374 FUL983374 GEH983374 GOD983374 GXZ983374 HHV983374 HRR983374 IBN983374 ILJ983374 IVF983374 JFB983374 JOX983374 JYT983374 KIP983374 KSL983374 LCH983374 LMD983374 LVZ983374 MFV983374 MPR983374 MZN983374 NJJ983374 NTF983374 ODB983374 OMX983374 OWT983374 PGP983374 PQL983374 QAH983374 QKD983374 QTZ983374 RDV983374 RNR983374 RXN983374 SHJ983374 SRF983374 TBB983374 TKX983374 TUT983374 UEP983374 UOL983374 UYH983374 VID983374 VRZ983374 WBV983374 WLR983374 WVN983374" xr:uid="{098FAEC2-BD1E-4477-BD03-D41812EEF2BA}">
      <formula1>0</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856 JC65856 SY65856 ACU65856 AMQ65856 AWM65856 BGI65856 BQE65856 CAA65856 CJW65856 CTS65856 DDO65856 DNK65856 DXG65856 EHC65856 EQY65856 FAU65856 FKQ65856 FUM65856 GEI65856 GOE65856 GYA65856 HHW65856 HRS65856 IBO65856 ILK65856 IVG65856 JFC65856 JOY65856 JYU65856 KIQ65856 KSM65856 LCI65856 LME65856 LWA65856 MFW65856 MPS65856 MZO65856 NJK65856 NTG65856 ODC65856 OMY65856 OWU65856 PGQ65856 PQM65856 QAI65856 QKE65856 QUA65856 RDW65856 RNS65856 RXO65856 SHK65856 SRG65856 TBC65856 TKY65856 TUU65856 UEQ65856 UOM65856 UYI65856 VIE65856 VSA65856 WBW65856 WLS65856 WVO65856 G131392 JC131392 SY131392 ACU131392 AMQ131392 AWM131392 BGI131392 BQE131392 CAA131392 CJW131392 CTS131392 DDO131392 DNK131392 DXG131392 EHC131392 EQY131392 FAU131392 FKQ131392 FUM131392 GEI131392 GOE131392 GYA131392 HHW131392 HRS131392 IBO131392 ILK131392 IVG131392 JFC131392 JOY131392 JYU131392 KIQ131392 KSM131392 LCI131392 LME131392 LWA131392 MFW131392 MPS131392 MZO131392 NJK131392 NTG131392 ODC131392 OMY131392 OWU131392 PGQ131392 PQM131392 QAI131392 QKE131392 QUA131392 RDW131392 RNS131392 RXO131392 SHK131392 SRG131392 TBC131392 TKY131392 TUU131392 UEQ131392 UOM131392 UYI131392 VIE131392 VSA131392 WBW131392 WLS131392 WVO131392 G196928 JC196928 SY196928 ACU196928 AMQ196928 AWM196928 BGI196928 BQE196928 CAA196928 CJW196928 CTS196928 DDO196928 DNK196928 DXG196928 EHC196928 EQY196928 FAU196928 FKQ196928 FUM196928 GEI196928 GOE196928 GYA196928 HHW196928 HRS196928 IBO196928 ILK196928 IVG196928 JFC196928 JOY196928 JYU196928 KIQ196928 KSM196928 LCI196928 LME196928 LWA196928 MFW196928 MPS196928 MZO196928 NJK196928 NTG196928 ODC196928 OMY196928 OWU196928 PGQ196928 PQM196928 QAI196928 QKE196928 QUA196928 RDW196928 RNS196928 RXO196928 SHK196928 SRG196928 TBC196928 TKY196928 TUU196928 UEQ196928 UOM196928 UYI196928 VIE196928 VSA196928 WBW196928 WLS196928 WVO196928 G262464 JC262464 SY262464 ACU262464 AMQ262464 AWM262464 BGI262464 BQE262464 CAA262464 CJW262464 CTS262464 DDO262464 DNK262464 DXG262464 EHC262464 EQY262464 FAU262464 FKQ262464 FUM262464 GEI262464 GOE262464 GYA262464 HHW262464 HRS262464 IBO262464 ILK262464 IVG262464 JFC262464 JOY262464 JYU262464 KIQ262464 KSM262464 LCI262464 LME262464 LWA262464 MFW262464 MPS262464 MZO262464 NJK262464 NTG262464 ODC262464 OMY262464 OWU262464 PGQ262464 PQM262464 QAI262464 QKE262464 QUA262464 RDW262464 RNS262464 RXO262464 SHK262464 SRG262464 TBC262464 TKY262464 TUU262464 UEQ262464 UOM262464 UYI262464 VIE262464 VSA262464 WBW262464 WLS262464 WVO262464 G328000 JC328000 SY328000 ACU328000 AMQ328000 AWM328000 BGI328000 BQE328000 CAA328000 CJW328000 CTS328000 DDO328000 DNK328000 DXG328000 EHC328000 EQY328000 FAU328000 FKQ328000 FUM328000 GEI328000 GOE328000 GYA328000 HHW328000 HRS328000 IBO328000 ILK328000 IVG328000 JFC328000 JOY328000 JYU328000 KIQ328000 KSM328000 LCI328000 LME328000 LWA328000 MFW328000 MPS328000 MZO328000 NJK328000 NTG328000 ODC328000 OMY328000 OWU328000 PGQ328000 PQM328000 QAI328000 QKE328000 QUA328000 RDW328000 RNS328000 RXO328000 SHK328000 SRG328000 TBC328000 TKY328000 TUU328000 UEQ328000 UOM328000 UYI328000 VIE328000 VSA328000 WBW328000 WLS328000 WVO328000 G393536 JC393536 SY393536 ACU393536 AMQ393536 AWM393536 BGI393536 BQE393536 CAA393536 CJW393536 CTS393536 DDO393536 DNK393536 DXG393536 EHC393536 EQY393536 FAU393536 FKQ393536 FUM393536 GEI393536 GOE393536 GYA393536 HHW393536 HRS393536 IBO393536 ILK393536 IVG393536 JFC393536 JOY393536 JYU393536 KIQ393536 KSM393536 LCI393536 LME393536 LWA393536 MFW393536 MPS393536 MZO393536 NJK393536 NTG393536 ODC393536 OMY393536 OWU393536 PGQ393536 PQM393536 QAI393536 QKE393536 QUA393536 RDW393536 RNS393536 RXO393536 SHK393536 SRG393536 TBC393536 TKY393536 TUU393536 UEQ393536 UOM393536 UYI393536 VIE393536 VSA393536 WBW393536 WLS393536 WVO393536 G459072 JC459072 SY459072 ACU459072 AMQ459072 AWM459072 BGI459072 BQE459072 CAA459072 CJW459072 CTS459072 DDO459072 DNK459072 DXG459072 EHC459072 EQY459072 FAU459072 FKQ459072 FUM459072 GEI459072 GOE459072 GYA459072 HHW459072 HRS459072 IBO459072 ILK459072 IVG459072 JFC459072 JOY459072 JYU459072 KIQ459072 KSM459072 LCI459072 LME459072 LWA459072 MFW459072 MPS459072 MZO459072 NJK459072 NTG459072 ODC459072 OMY459072 OWU459072 PGQ459072 PQM459072 QAI459072 QKE459072 QUA459072 RDW459072 RNS459072 RXO459072 SHK459072 SRG459072 TBC459072 TKY459072 TUU459072 UEQ459072 UOM459072 UYI459072 VIE459072 VSA459072 WBW459072 WLS459072 WVO459072 G524608 JC524608 SY524608 ACU524608 AMQ524608 AWM524608 BGI524608 BQE524608 CAA524608 CJW524608 CTS524608 DDO524608 DNK524608 DXG524608 EHC524608 EQY524608 FAU524608 FKQ524608 FUM524608 GEI524608 GOE524608 GYA524608 HHW524608 HRS524608 IBO524608 ILK524608 IVG524608 JFC524608 JOY524608 JYU524608 KIQ524608 KSM524608 LCI524608 LME524608 LWA524608 MFW524608 MPS524608 MZO524608 NJK524608 NTG524608 ODC524608 OMY524608 OWU524608 PGQ524608 PQM524608 QAI524608 QKE524608 QUA524608 RDW524608 RNS524608 RXO524608 SHK524608 SRG524608 TBC524608 TKY524608 TUU524608 UEQ524608 UOM524608 UYI524608 VIE524608 VSA524608 WBW524608 WLS524608 WVO524608 G590144 JC590144 SY590144 ACU590144 AMQ590144 AWM590144 BGI590144 BQE590144 CAA590144 CJW590144 CTS590144 DDO590144 DNK590144 DXG590144 EHC590144 EQY590144 FAU590144 FKQ590144 FUM590144 GEI590144 GOE590144 GYA590144 HHW590144 HRS590144 IBO590144 ILK590144 IVG590144 JFC590144 JOY590144 JYU590144 KIQ590144 KSM590144 LCI590144 LME590144 LWA590144 MFW590144 MPS590144 MZO590144 NJK590144 NTG590144 ODC590144 OMY590144 OWU590144 PGQ590144 PQM590144 QAI590144 QKE590144 QUA590144 RDW590144 RNS590144 RXO590144 SHK590144 SRG590144 TBC590144 TKY590144 TUU590144 UEQ590144 UOM590144 UYI590144 VIE590144 VSA590144 WBW590144 WLS590144 WVO590144 G655680 JC655680 SY655680 ACU655680 AMQ655680 AWM655680 BGI655680 BQE655680 CAA655680 CJW655680 CTS655680 DDO655680 DNK655680 DXG655680 EHC655680 EQY655680 FAU655680 FKQ655680 FUM655680 GEI655680 GOE655680 GYA655680 HHW655680 HRS655680 IBO655680 ILK655680 IVG655680 JFC655680 JOY655680 JYU655680 KIQ655680 KSM655680 LCI655680 LME655680 LWA655680 MFW655680 MPS655680 MZO655680 NJK655680 NTG655680 ODC655680 OMY655680 OWU655680 PGQ655680 PQM655680 QAI655680 QKE655680 QUA655680 RDW655680 RNS655680 RXO655680 SHK655680 SRG655680 TBC655680 TKY655680 TUU655680 UEQ655680 UOM655680 UYI655680 VIE655680 VSA655680 WBW655680 WLS655680 WVO655680 G721216 JC721216 SY721216 ACU721216 AMQ721216 AWM721216 BGI721216 BQE721216 CAA721216 CJW721216 CTS721216 DDO721216 DNK721216 DXG721216 EHC721216 EQY721216 FAU721216 FKQ721216 FUM721216 GEI721216 GOE721216 GYA721216 HHW721216 HRS721216 IBO721216 ILK721216 IVG721216 JFC721216 JOY721216 JYU721216 KIQ721216 KSM721216 LCI721216 LME721216 LWA721216 MFW721216 MPS721216 MZO721216 NJK721216 NTG721216 ODC721216 OMY721216 OWU721216 PGQ721216 PQM721216 QAI721216 QKE721216 QUA721216 RDW721216 RNS721216 RXO721216 SHK721216 SRG721216 TBC721216 TKY721216 TUU721216 UEQ721216 UOM721216 UYI721216 VIE721216 VSA721216 WBW721216 WLS721216 WVO721216 G786752 JC786752 SY786752 ACU786752 AMQ786752 AWM786752 BGI786752 BQE786752 CAA786752 CJW786752 CTS786752 DDO786752 DNK786752 DXG786752 EHC786752 EQY786752 FAU786752 FKQ786752 FUM786752 GEI786752 GOE786752 GYA786752 HHW786752 HRS786752 IBO786752 ILK786752 IVG786752 JFC786752 JOY786752 JYU786752 KIQ786752 KSM786752 LCI786752 LME786752 LWA786752 MFW786752 MPS786752 MZO786752 NJK786752 NTG786752 ODC786752 OMY786752 OWU786752 PGQ786752 PQM786752 QAI786752 QKE786752 QUA786752 RDW786752 RNS786752 RXO786752 SHK786752 SRG786752 TBC786752 TKY786752 TUU786752 UEQ786752 UOM786752 UYI786752 VIE786752 VSA786752 WBW786752 WLS786752 WVO786752 G852288 JC852288 SY852288 ACU852288 AMQ852288 AWM852288 BGI852288 BQE852288 CAA852288 CJW852288 CTS852288 DDO852288 DNK852288 DXG852288 EHC852288 EQY852288 FAU852288 FKQ852288 FUM852288 GEI852288 GOE852288 GYA852288 HHW852288 HRS852288 IBO852288 ILK852288 IVG852288 JFC852288 JOY852288 JYU852288 KIQ852288 KSM852288 LCI852288 LME852288 LWA852288 MFW852288 MPS852288 MZO852288 NJK852288 NTG852288 ODC852288 OMY852288 OWU852288 PGQ852288 PQM852288 QAI852288 QKE852288 QUA852288 RDW852288 RNS852288 RXO852288 SHK852288 SRG852288 TBC852288 TKY852288 TUU852288 UEQ852288 UOM852288 UYI852288 VIE852288 VSA852288 WBW852288 WLS852288 WVO852288 G917824 JC917824 SY917824 ACU917824 AMQ917824 AWM917824 BGI917824 BQE917824 CAA917824 CJW917824 CTS917824 DDO917824 DNK917824 DXG917824 EHC917824 EQY917824 FAU917824 FKQ917824 FUM917824 GEI917824 GOE917824 GYA917824 HHW917824 HRS917824 IBO917824 ILK917824 IVG917824 JFC917824 JOY917824 JYU917824 KIQ917824 KSM917824 LCI917824 LME917824 LWA917824 MFW917824 MPS917824 MZO917824 NJK917824 NTG917824 ODC917824 OMY917824 OWU917824 PGQ917824 PQM917824 QAI917824 QKE917824 QUA917824 RDW917824 RNS917824 RXO917824 SHK917824 SRG917824 TBC917824 TKY917824 TUU917824 UEQ917824 UOM917824 UYI917824 VIE917824 VSA917824 WBW917824 WLS917824 WVO917824 G983360 JC983360 SY983360 ACU983360 AMQ983360 AWM983360 BGI983360 BQE983360 CAA983360 CJW983360 CTS983360 DDO983360 DNK983360 DXG983360 EHC983360 EQY983360 FAU983360 FKQ983360 FUM983360 GEI983360 GOE983360 GYA983360 HHW983360 HRS983360 IBO983360 ILK983360 IVG983360 JFC983360 JOY983360 JYU983360 KIQ983360 KSM983360 LCI983360 LME983360 LWA983360 MFW983360 MPS983360 MZO983360 NJK983360 NTG983360 ODC983360 OMY983360 OWU983360 PGQ983360 PQM983360 QAI983360 QKE983360 QUA983360 RDW983360 RNS983360 RXO983360 SHK983360 SRG983360 TBC983360 TKY983360 TUU983360 UEQ983360 UOM983360 UYI983360 VIE983360 VSA983360 WBW983360 WLS983360 WVO983360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856 JE65856 TA65856 ACW65856 AMS65856 AWO65856 BGK65856 BQG65856 CAC65856 CJY65856 CTU65856 DDQ65856 DNM65856 DXI65856 EHE65856 ERA65856 FAW65856 FKS65856 FUO65856 GEK65856 GOG65856 GYC65856 HHY65856 HRU65856 IBQ65856 ILM65856 IVI65856 JFE65856 JPA65856 JYW65856 KIS65856 KSO65856 LCK65856 LMG65856 LWC65856 MFY65856 MPU65856 MZQ65856 NJM65856 NTI65856 ODE65856 ONA65856 OWW65856 PGS65856 PQO65856 QAK65856 QKG65856 QUC65856 RDY65856 RNU65856 RXQ65856 SHM65856 SRI65856 TBE65856 TLA65856 TUW65856 UES65856 UOO65856 UYK65856 VIG65856 VSC65856 WBY65856 WLU65856 WVQ65856 I131392 JE131392 TA131392 ACW131392 AMS131392 AWO131392 BGK131392 BQG131392 CAC131392 CJY131392 CTU131392 DDQ131392 DNM131392 DXI131392 EHE131392 ERA131392 FAW131392 FKS131392 FUO131392 GEK131392 GOG131392 GYC131392 HHY131392 HRU131392 IBQ131392 ILM131392 IVI131392 JFE131392 JPA131392 JYW131392 KIS131392 KSO131392 LCK131392 LMG131392 LWC131392 MFY131392 MPU131392 MZQ131392 NJM131392 NTI131392 ODE131392 ONA131392 OWW131392 PGS131392 PQO131392 QAK131392 QKG131392 QUC131392 RDY131392 RNU131392 RXQ131392 SHM131392 SRI131392 TBE131392 TLA131392 TUW131392 UES131392 UOO131392 UYK131392 VIG131392 VSC131392 WBY131392 WLU131392 WVQ131392 I196928 JE196928 TA196928 ACW196928 AMS196928 AWO196928 BGK196928 BQG196928 CAC196928 CJY196928 CTU196928 DDQ196928 DNM196928 DXI196928 EHE196928 ERA196928 FAW196928 FKS196928 FUO196928 GEK196928 GOG196928 GYC196928 HHY196928 HRU196928 IBQ196928 ILM196928 IVI196928 JFE196928 JPA196928 JYW196928 KIS196928 KSO196928 LCK196928 LMG196928 LWC196928 MFY196928 MPU196928 MZQ196928 NJM196928 NTI196928 ODE196928 ONA196928 OWW196928 PGS196928 PQO196928 QAK196928 QKG196928 QUC196928 RDY196928 RNU196928 RXQ196928 SHM196928 SRI196928 TBE196928 TLA196928 TUW196928 UES196928 UOO196928 UYK196928 VIG196928 VSC196928 WBY196928 WLU196928 WVQ196928 I262464 JE262464 TA262464 ACW262464 AMS262464 AWO262464 BGK262464 BQG262464 CAC262464 CJY262464 CTU262464 DDQ262464 DNM262464 DXI262464 EHE262464 ERA262464 FAW262464 FKS262464 FUO262464 GEK262464 GOG262464 GYC262464 HHY262464 HRU262464 IBQ262464 ILM262464 IVI262464 JFE262464 JPA262464 JYW262464 KIS262464 KSO262464 LCK262464 LMG262464 LWC262464 MFY262464 MPU262464 MZQ262464 NJM262464 NTI262464 ODE262464 ONA262464 OWW262464 PGS262464 PQO262464 QAK262464 QKG262464 QUC262464 RDY262464 RNU262464 RXQ262464 SHM262464 SRI262464 TBE262464 TLA262464 TUW262464 UES262464 UOO262464 UYK262464 VIG262464 VSC262464 WBY262464 WLU262464 WVQ262464 I328000 JE328000 TA328000 ACW328000 AMS328000 AWO328000 BGK328000 BQG328000 CAC328000 CJY328000 CTU328000 DDQ328000 DNM328000 DXI328000 EHE328000 ERA328000 FAW328000 FKS328000 FUO328000 GEK328000 GOG328000 GYC328000 HHY328000 HRU328000 IBQ328000 ILM328000 IVI328000 JFE328000 JPA328000 JYW328000 KIS328000 KSO328000 LCK328000 LMG328000 LWC328000 MFY328000 MPU328000 MZQ328000 NJM328000 NTI328000 ODE328000 ONA328000 OWW328000 PGS328000 PQO328000 QAK328000 QKG328000 QUC328000 RDY328000 RNU328000 RXQ328000 SHM328000 SRI328000 TBE328000 TLA328000 TUW328000 UES328000 UOO328000 UYK328000 VIG328000 VSC328000 WBY328000 WLU328000 WVQ328000 I393536 JE393536 TA393536 ACW393536 AMS393536 AWO393536 BGK393536 BQG393536 CAC393536 CJY393536 CTU393536 DDQ393536 DNM393536 DXI393536 EHE393536 ERA393536 FAW393536 FKS393536 FUO393536 GEK393536 GOG393536 GYC393536 HHY393536 HRU393536 IBQ393536 ILM393536 IVI393536 JFE393536 JPA393536 JYW393536 KIS393536 KSO393536 LCK393536 LMG393536 LWC393536 MFY393536 MPU393536 MZQ393536 NJM393536 NTI393536 ODE393536 ONA393536 OWW393536 PGS393536 PQO393536 QAK393536 QKG393536 QUC393536 RDY393536 RNU393536 RXQ393536 SHM393536 SRI393536 TBE393536 TLA393536 TUW393536 UES393536 UOO393536 UYK393536 VIG393536 VSC393536 WBY393536 WLU393536 WVQ393536 I459072 JE459072 TA459072 ACW459072 AMS459072 AWO459072 BGK459072 BQG459072 CAC459072 CJY459072 CTU459072 DDQ459072 DNM459072 DXI459072 EHE459072 ERA459072 FAW459072 FKS459072 FUO459072 GEK459072 GOG459072 GYC459072 HHY459072 HRU459072 IBQ459072 ILM459072 IVI459072 JFE459072 JPA459072 JYW459072 KIS459072 KSO459072 LCK459072 LMG459072 LWC459072 MFY459072 MPU459072 MZQ459072 NJM459072 NTI459072 ODE459072 ONA459072 OWW459072 PGS459072 PQO459072 QAK459072 QKG459072 QUC459072 RDY459072 RNU459072 RXQ459072 SHM459072 SRI459072 TBE459072 TLA459072 TUW459072 UES459072 UOO459072 UYK459072 VIG459072 VSC459072 WBY459072 WLU459072 WVQ459072 I524608 JE524608 TA524608 ACW524608 AMS524608 AWO524608 BGK524608 BQG524608 CAC524608 CJY524608 CTU524608 DDQ524608 DNM524608 DXI524608 EHE524608 ERA524608 FAW524608 FKS524608 FUO524608 GEK524608 GOG524608 GYC524608 HHY524608 HRU524608 IBQ524608 ILM524608 IVI524608 JFE524608 JPA524608 JYW524608 KIS524608 KSO524608 LCK524608 LMG524608 LWC524608 MFY524608 MPU524608 MZQ524608 NJM524608 NTI524608 ODE524608 ONA524608 OWW524608 PGS524608 PQO524608 QAK524608 QKG524608 QUC524608 RDY524608 RNU524608 RXQ524608 SHM524608 SRI524608 TBE524608 TLA524608 TUW524608 UES524608 UOO524608 UYK524608 VIG524608 VSC524608 WBY524608 WLU524608 WVQ524608 I590144 JE590144 TA590144 ACW590144 AMS590144 AWO590144 BGK590144 BQG590144 CAC590144 CJY590144 CTU590144 DDQ590144 DNM590144 DXI590144 EHE590144 ERA590144 FAW590144 FKS590144 FUO590144 GEK590144 GOG590144 GYC590144 HHY590144 HRU590144 IBQ590144 ILM590144 IVI590144 JFE590144 JPA590144 JYW590144 KIS590144 KSO590144 LCK590144 LMG590144 LWC590144 MFY590144 MPU590144 MZQ590144 NJM590144 NTI590144 ODE590144 ONA590144 OWW590144 PGS590144 PQO590144 QAK590144 QKG590144 QUC590144 RDY590144 RNU590144 RXQ590144 SHM590144 SRI590144 TBE590144 TLA590144 TUW590144 UES590144 UOO590144 UYK590144 VIG590144 VSC590144 WBY590144 WLU590144 WVQ590144 I655680 JE655680 TA655680 ACW655680 AMS655680 AWO655680 BGK655680 BQG655680 CAC655680 CJY655680 CTU655680 DDQ655680 DNM655680 DXI655680 EHE655680 ERA655680 FAW655680 FKS655680 FUO655680 GEK655680 GOG655680 GYC655680 HHY655680 HRU655680 IBQ655680 ILM655680 IVI655680 JFE655680 JPA655680 JYW655680 KIS655680 KSO655680 LCK655680 LMG655680 LWC655680 MFY655680 MPU655680 MZQ655680 NJM655680 NTI655680 ODE655680 ONA655680 OWW655680 PGS655680 PQO655680 QAK655680 QKG655680 QUC655680 RDY655680 RNU655680 RXQ655680 SHM655680 SRI655680 TBE655680 TLA655680 TUW655680 UES655680 UOO655680 UYK655680 VIG655680 VSC655680 WBY655680 WLU655680 WVQ655680 I721216 JE721216 TA721216 ACW721216 AMS721216 AWO721216 BGK721216 BQG721216 CAC721216 CJY721216 CTU721216 DDQ721216 DNM721216 DXI721216 EHE721216 ERA721216 FAW721216 FKS721216 FUO721216 GEK721216 GOG721216 GYC721216 HHY721216 HRU721216 IBQ721216 ILM721216 IVI721216 JFE721216 JPA721216 JYW721216 KIS721216 KSO721216 LCK721216 LMG721216 LWC721216 MFY721216 MPU721216 MZQ721216 NJM721216 NTI721216 ODE721216 ONA721216 OWW721216 PGS721216 PQO721216 QAK721216 QKG721216 QUC721216 RDY721216 RNU721216 RXQ721216 SHM721216 SRI721216 TBE721216 TLA721216 TUW721216 UES721216 UOO721216 UYK721216 VIG721216 VSC721216 WBY721216 WLU721216 WVQ721216 I786752 JE786752 TA786752 ACW786752 AMS786752 AWO786752 BGK786752 BQG786752 CAC786752 CJY786752 CTU786752 DDQ786752 DNM786752 DXI786752 EHE786752 ERA786752 FAW786752 FKS786752 FUO786752 GEK786752 GOG786752 GYC786752 HHY786752 HRU786752 IBQ786752 ILM786752 IVI786752 JFE786752 JPA786752 JYW786752 KIS786752 KSO786752 LCK786752 LMG786752 LWC786752 MFY786752 MPU786752 MZQ786752 NJM786752 NTI786752 ODE786752 ONA786752 OWW786752 PGS786752 PQO786752 QAK786752 QKG786752 QUC786752 RDY786752 RNU786752 RXQ786752 SHM786752 SRI786752 TBE786752 TLA786752 TUW786752 UES786752 UOO786752 UYK786752 VIG786752 VSC786752 WBY786752 WLU786752 WVQ786752 I852288 JE852288 TA852288 ACW852288 AMS852288 AWO852288 BGK852288 BQG852288 CAC852288 CJY852288 CTU852288 DDQ852288 DNM852288 DXI852288 EHE852288 ERA852288 FAW852288 FKS852288 FUO852288 GEK852288 GOG852288 GYC852288 HHY852288 HRU852288 IBQ852288 ILM852288 IVI852288 JFE852288 JPA852288 JYW852288 KIS852288 KSO852288 LCK852288 LMG852288 LWC852288 MFY852288 MPU852288 MZQ852288 NJM852288 NTI852288 ODE852288 ONA852288 OWW852288 PGS852288 PQO852288 QAK852288 QKG852288 QUC852288 RDY852288 RNU852288 RXQ852288 SHM852288 SRI852288 TBE852288 TLA852288 TUW852288 UES852288 UOO852288 UYK852288 VIG852288 VSC852288 WBY852288 WLU852288 WVQ852288 I917824 JE917824 TA917824 ACW917824 AMS917824 AWO917824 BGK917824 BQG917824 CAC917824 CJY917824 CTU917824 DDQ917824 DNM917824 DXI917824 EHE917824 ERA917824 FAW917824 FKS917824 FUO917824 GEK917824 GOG917824 GYC917824 HHY917824 HRU917824 IBQ917824 ILM917824 IVI917824 JFE917824 JPA917824 JYW917824 KIS917824 KSO917824 LCK917824 LMG917824 LWC917824 MFY917824 MPU917824 MZQ917824 NJM917824 NTI917824 ODE917824 ONA917824 OWW917824 PGS917824 PQO917824 QAK917824 QKG917824 QUC917824 RDY917824 RNU917824 RXQ917824 SHM917824 SRI917824 TBE917824 TLA917824 TUW917824 UES917824 UOO917824 UYK917824 VIG917824 VSC917824 WBY917824 WLU917824 WVQ917824 I983360 JE983360 TA983360 ACW983360 AMS983360 AWO983360 BGK983360 BQG983360 CAC983360 CJY983360 CTU983360 DDQ983360 DNM983360 DXI983360 EHE983360 ERA983360 FAW983360 FKS983360 FUO983360 GEK983360 GOG983360 GYC983360 HHY983360 HRU983360 IBQ983360 ILM983360 IVI983360 JFE983360 JPA983360 JYW983360 KIS983360 KSO983360 LCK983360 LMG983360 LWC983360 MFY983360 MPU983360 MZQ983360 NJM983360 NTI983360 ODE983360 ONA983360 OWW983360 PGS983360 PQO983360 QAK983360 QKG983360 QUC983360 RDY983360 RNU983360 RXQ983360 SHM983360 SRI983360 TBE983360 TLA983360 TUW983360 UES983360 UOO983360 UYK983360 VIG983360 VSC983360 WBY983360 WLU983360 WVQ983360" xr:uid="{3B9F4442-42C6-4511-9FA5-C0FA153386D1}">
      <formula1>$IQ$1:$IQ$2</formula1>
    </dataValidation>
  </dataValidations>
  <printOptions horizontalCentered="1"/>
  <pageMargins left="0.86614173228346458" right="0.51181102362204722" top="0.35433070866141736" bottom="0.43307086614173229" header="0.19685039370078741" footer="0.51181102362204722"/>
  <pageSetup paperSize="9" scale="70" orientation="landscape" r:id="rId1"/>
  <headerFooter alignWithMargins="0">
    <oddFooter>&amp;C&amp;8Service des Aides Collectives
Rue du Docteur Gabriel Péry
33078 Bordeaux Cedex
aides.collectives@caf33.caf.fr</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81A5-BA24-4451-BE33-15E39DF0E770}">
  <dimension ref="C1:U68"/>
  <sheetViews>
    <sheetView showGridLines="0" zoomScaleNormal="100" workbookViewId="0">
      <selection activeCell="N12" sqref="N12:N14"/>
    </sheetView>
  </sheetViews>
  <sheetFormatPr baseColWidth="10" defaultColWidth="11.453125" defaultRowHeight="14" x14ac:dyDescent="0.35"/>
  <cols>
    <col min="1" max="1" width="11.453125" style="45" customWidth="1"/>
    <col min="2" max="2" width="4.453125" style="45" customWidth="1"/>
    <col min="3" max="3" width="11.453125" style="45"/>
    <col min="4" max="4" width="24.453125" style="45" customWidth="1"/>
    <col min="5" max="5" width="3" style="45" customWidth="1"/>
    <col min="6" max="6" width="4.81640625" style="45" customWidth="1"/>
    <col min="7" max="7" width="3" style="45" customWidth="1"/>
    <col min="8" max="8" width="11.453125" style="45" customWidth="1"/>
    <col min="9" max="9" width="3" style="45" customWidth="1"/>
    <col min="10" max="10" width="7" style="45" customWidth="1"/>
    <col min="11" max="12" width="3" style="45" customWidth="1"/>
    <col min="13" max="13" width="4.81640625" style="45" customWidth="1"/>
    <col min="14" max="14" width="15.7265625" style="45" customWidth="1"/>
    <col min="15" max="15" width="11.453125" style="45"/>
    <col min="16" max="16" width="13.26953125" style="45" customWidth="1"/>
    <col min="17" max="257" width="11.453125" style="45"/>
    <col min="258" max="258" width="4.453125" style="45" customWidth="1"/>
    <col min="259" max="259" width="11.453125" style="45"/>
    <col min="260" max="260" width="24.453125" style="45" customWidth="1"/>
    <col min="261" max="261" width="3" style="45" customWidth="1"/>
    <col min="262" max="262" width="4.81640625" style="45" customWidth="1"/>
    <col min="263" max="263" width="3" style="45" customWidth="1"/>
    <col min="264" max="264" width="11.453125" style="45"/>
    <col min="265" max="265" width="3" style="45" customWidth="1"/>
    <col min="266" max="266" width="7" style="45" customWidth="1"/>
    <col min="267" max="268" width="3" style="45" customWidth="1"/>
    <col min="269" max="269" width="4.81640625" style="45" customWidth="1"/>
    <col min="270" max="270" width="15.7265625" style="45" customWidth="1"/>
    <col min="271" max="271" width="11.453125" style="45"/>
    <col min="272" max="272" width="13.26953125" style="45" customWidth="1"/>
    <col min="273" max="513" width="11.453125" style="45"/>
    <col min="514" max="514" width="4.453125" style="45" customWidth="1"/>
    <col min="515" max="515" width="11.453125" style="45"/>
    <col min="516" max="516" width="24.453125" style="45" customWidth="1"/>
    <col min="517" max="517" width="3" style="45" customWidth="1"/>
    <col min="518" max="518" width="4.81640625" style="45" customWidth="1"/>
    <col min="519" max="519" width="3" style="45" customWidth="1"/>
    <col min="520" max="520" width="11.453125" style="45"/>
    <col min="521" max="521" width="3" style="45" customWidth="1"/>
    <col min="522" max="522" width="7" style="45" customWidth="1"/>
    <col min="523" max="524" width="3" style="45" customWidth="1"/>
    <col min="525" max="525" width="4.81640625" style="45" customWidth="1"/>
    <col min="526" max="526" width="15.7265625" style="45" customWidth="1"/>
    <col min="527" max="527" width="11.453125" style="45"/>
    <col min="528" max="528" width="13.26953125" style="45" customWidth="1"/>
    <col min="529" max="769" width="11.453125" style="45"/>
    <col min="770" max="770" width="4.453125" style="45" customWidth="1"/>
    <col min="771" max="771" width="11.453125" style="45"/>
    <col min="772" max="772" width="24.453125" style="45" customWidth="1"/>
    <col min="773" max="773" width="3" style="45" customWidth="1"/>
    <col min="774" max="774" width="4.81640625" style="45" customWidth="1"/>
    <col min="775" max="775" width="3" style="45" customWidth="1"/>
    <col min="776" max="776" width="11.453125" style="45"/>
    <col min="777" max="777" width="3" style="45" customWidth="1"/>
    <col min="778" max="778" width="7" style="45" customWidth="1"/>
    <col min="779" max="780" width="3" style="45" customWidth="1"/>
    <col min="781" max="781" width="4.81640625" style="45" customWidth="1"/>
    <col min="782" max="782" width="15.7265625" style="45" customWidth="1"/>
    <col min="783" max="783" width="11.453125" style="45"/>
    <col min="784" max="784" width="13.26953125" style="45" customWidth="1"/>
    <col min="785" max="1025" width="11.453125" style="45"/>
    <col min="1026" max="1026" width="4.453125" style="45" customWidth="1"/>
    <col min="1027" max="1027" width="11.453125" style="45"/>
    <col min="1028" max="1028" width="24.453125" style="45" customWidth="1"/>
    <col min="1029" max="1029" width="3" style="45" customWidth="1"/>
    <col min="1030" max="1030" width="4.81640625" style="45" customWidth="1"/>
    <col min="1031" max="1031" width="3" style="45" customWidth="1"/>
    <col min="1032" max="1032" width="11.453125" style="45"/>
    <col min="1033" max="1033" width="3" style="45" customWidth="1"/>
    <col min="1034" max="1034" width="7" style="45" customWidth="1"/>
    <col min="1035" max="1036" width="3" style="45" customWidth="1"/>
    <col min="1037" max="1037" width="4.81640625" style="45" customWidth="1"/>
    <col min="1038" max="1038" width="15.7265625" style="45" customWidth="1"/>
    <col min="1039" max="1039" width="11.453125" style="45"/>
    <col min="1040" max="1040" width="13.26953125" style="45" customWidth="1"/>
    <col min="1041" max="1281" width="11.453125" style="45"/>
    <col min="1282" max="1282" width="4.453125" style="45" customWidth="1"/>
    <col min="1283" max="1283" width="11.453125" style="45"/>
    <col min="1284" max="1284" width="24.453125" style="45" customWidth="1"/>
    <col min="1285" max="1285" width="3" style="45" customWidth="1"/>
    <col min="1286" max="1286" width="4.81640625" style="45" customWidth="1"/>
    <col min="1287" max="1287" width="3" style="45" customWidth="1"/>
    <col min="1288" max="1288" width="11.453125" style="45"/>
    <col min="1289" max="1289" width="3" style="45" customWidth="1"/>
    <col min="1290" max="1290" width="7" style="45" customWidth="1"/>
    <col min="1291" max="1292" width="3" style="45" customWidth="1"/>
    <col min="1293" max="1293" width="4.81640625" style="45" customWidth="1"/>
    <col min="1294" max="1294" width="15.7265625" style="45" customWidth="1"/>
    <col min="1295" max="1295" width="11.453125" style="45"/>
    <col min="1296" max="1296" width="13.26953125" style="45" customWidth="1"/>
    <col min="1297" max="1537" width="11.453125" style="45"/>
    <col min="1538" max="1538" width="4.453125" style="45" customWidth="1"/>
    <col min="1539" max="1539" width="11.453125" style="45"/>
    <col min="1540" max="1540" width="24.453125" style="45" customWidth="1"/>
    <col min="1541" max="1541" width="3" style="45" customWidth="1"/>
    <col min="1542" max="1542" width="4.81640625" style="45" customWidth="1"/>
    <col min="1543" max="1543" width="3" style="45" customWidth="1"/>
    <col min="1544" max="1544" width="11.453125" style="45"/>
    <col min="1545" max="1545" width="3" style="45" customWidth="1"/>
    <col min="1546" max="1546" width="7" style="45" customWidth="1"/>
    <col min="1547" max="1548" width="3" style="45" customWidth="1"/>
    <col min="1549" max="1549" width="4.81640625" style="45" customWidth="1"/>
    <col min="1550" max="1550" width="15.7265625" style="45" customWidth="1"/>
    <col min="1551" max="1551" width="11.453125" style="45"/>
    <col min="1552" max="1552" width="13.26953125" style="45" customWidth="1"/>
    <col min="1553" max="1793" width="11.453125" style="45"/>
    <col min="1794" max="1794" width="4.453125" style="45" customWidth="1"/>
    <col min="1795" max="1795" width="11.453125" style="45"/>
    <col min="1796" max="1796" width="24.453125" style="45" customWidth="1"/>
    <col min="1797" max="1797" width="3" style="45" customWidth="1"/>
    <col min="1798" max="1798" width="4.81640625" style="45" customWidth="1"/>
    <col min="1799" max="1799" width="3" style="45" customWidth="1"/>
    <col min="1800" max="1800" width="11.453125" style="45"/>
    <col min="1801" max="1801" width="3" style="45" customWidth="1"/>
    <col min="1802" max="1802" width="7" style="45" customWidth="1"/>
    <col min="1803" max="1804" width="3" style="45" customWidth="1"/>
    <col min="1805" max="1805" width="4.81640625" style="45" customWidth="1"/>
    <col min="1806" max="1806" width="15.7265625" style="45" customWidth="1"/>
    <col min="1807" max="1807" width="11.453125" style="45"/>
    <col min="1808" max="1808" width="13.26953125" style="45" customWidth="1"/>
    <col min="1809" max="2049" width="11.453125" style="45"/>
    <col min="2050" max="2050" width="4.453125" style="45" customWidth="1"/>
    <col min="2051" max="2051" width="11.453125" style="45"/>
    <col min="2052" max="2052" width="24.453125" style="45" customWidth="1"/>
    <col min="2053" max="2053" width="3" style="45" customWidth="1"/>
    <col min="2054" max="2054" width="4.81640625" style="45" customWidth="1"/>
    <col min="2055" max="2055" width="3" style="45" customWidth="1"/>
    <col min="2056" max="2056" width="11.453125" style="45"/>
    <col min="2057" max="2057" width="3" style="45" customWidth="1"/>
    <col min="2058" max="2058" width="7" style="45" customWidth="1"/>
    <col min="2059" max="2060" width="3" style="45" customWidth="1"/>
    <col min="2061" max="2061" width="4.81640625" style="45" customWidth="1"/>
    <col min="2062" max="2062" width="15.7265625" style="45" customWidth="1"/>
    <col min="2063" max="2063" width="11.453125" style="45"/>
    <col min="2064" max="2064" width="13.26953125" style="45" customWidth="1"/>
    <col min="2065" max="2305" width="11.453125" style="45"/>
    <col min="2306" max="2306" width="4.453125" style="45" customWidth="1"/>
    <col min="2307" max="2307" width="11.453125" style="45"/>
    <col min="2308" max="2308" width="24.453125" style="45" customWidth="1"/>
    <col min="2309" max="2309" width="3" style="45" customWidth="1"/>
    <col min="2310" max="2310" width="4.81640625" style="45" customWidth="1"/>
    <col min="2311" max="2311" width="3" style="45" customWidth="1"/>
    <col min="2312" max="2312" width="11.453125" style="45"/>
    <col min="2313" max="2313" width="3" style="45" customWidth="1"/>
    <col min="2314" max="2314" width="7" style="45" customWidth="1"/>
    <col min="2315" max="2316" width="3" style="45" customWidth="1"/>
    <col min="2317" max="2317" width="4.81640625" style="45" customWidth="1"/>
    <col min="2318" max="2318" width="15.7265625" style="45" customWidth="1"/>
    <col min="2319" max="2319" width="11.453125" style="45"/>
    <col min="2320" max="2320" width="13.26953125" style="45" customWidth="1"/>
    <col min="2321" max="2561" width="11.453125" style="45"/>
    <col min="2562" max="2562" width="4.453125" style="45" customWidth="1"/>
    <col min="2563" max="2563" width="11.453125" style="45"/>
    <col min="2564" max="2564" width="24.453125" style="45" customWidth="1"/>
    <col min="2565" max="2565" width="3" style="45" customWidth="1"/>
    <col min="2566" max="2566" width="4.81640625" style="45" customWidth="1"/>
    <col min="2567" max="2567" width="3" style="45" customWidth="1"/>
    <col min="2568" max="2568" width="11.453125" style="45"/>
    <col min="2569" max="2569" width="3" style="45" customWidth="1"/>
    <col min="2570" max="2570" width="7" style="45" customWidth="1"/>
    <col min="2571" max="2572" width="3" style="45" customWidth="1"/>
    <col min="2573" max="2573" width="4.81640625" style="45" customWidth="1"/>
    <col min="2574" max="2574" width="15.7265625" style="45" customWidth="1"/>
    <col min="2575" max="2575" width="11.453125" style="45"/>
    <col min="2576" max="2576" width="13.26953125" style="45" customWidth="1"/>
    <col min="2577" max="2817" width="11.453125" style="45"/>
    <col min="2818" max="2818" width="4.453125" style="45" customWidth="1"/>
    <col min="2819" max="2819" width="11.453125" style="45"/>
    <col min="2820" max="2820" width="24.453125" style="45" customWidth="1"/>
    <col min="2821" max="2821" width="3" style="45" customWidth="1"/>
    <col min="2822" max="2822" width="4.81640625" style="45" customWidth="1"/>
    <col min="2823" max="2823" width="3" style="45" customWidth="1"/>
    <col min="2824" max="2824" width="11.453125" style="45"/>
    <col min="2825" max="2825" width="3" style="45" customWidth="1"/>
    <col min="2826" max="2826" width="7" style="45" customWidth="1"/>
    <col min="2827" max="2828" width="3" style="45" customWidth="1"/>
    <col min="2829" max="2829" width="4.81640625" style="45" customWidth="1"/>
    <col min="2830" max="2830" width="15.7265625" style="45" customWidth="1"/>
    <col min="2831" max="2831" width="11.453125" style="45"/>
    <col min="2832" max="2832" width="13.26953125" style="45" customWidth="1"/>
    <col min="2833" max="3073" width="11.453125" style="45"/>
    <col min="3074" max="3074" width="4.453125" style="45" customWidth="1"/>
    <col min="3075" max="3075" width="11.453125" style="45"/>
    <col min="3076" max="3076" width="24.453125" style="45" customWidth="1"/>
    <col min="3077" max="3077" width="3" style="45" customWidth="1"/>
    <col min="3078" max="3078" width="4.81640625" style="45" customWidth="1"/>
    <col min="3079" max="3079" width="3" style="45" customWidth="1"/>
    <col min="3080" max="3080" width="11.453125" style="45"/>
    <col min="3081" max="3081" width="3" style="45" customWidth="1"/>
    <col min="3082" max="3082" width="7" style="45" customWidth="1"/>
    <col min="3083" max="3084" width="3" style="45" customWidth="1"/>
    <col min="3085" max="3085" width="4.81640625" style="45" customWidth="1"/>
    <col min="3086" max="3086" width="15.7265625" style="45" customWidth="1"/>
    <col min="3087" max="3087" width="11.453125" style="45"/>
    <col min="3088" max="3088" width="13.26953125" style="45" customWidth="1"/>
    <col min="3089" max="3329" width="11.453125" style="45"/>
    <col min="3330" max="3330" width="4.453125" style="45" customWidth="1"/>
    <col min="3331" max="3331" width="11.453125" style="45"/>
    <col min="3332" max="3332" width="24.453125" style="45" customWidth="1"/>
    <col min="3333" max="3333" width="3" style="45" customWidth="1"/>
    <col min="3334" max="3334" width="4.81640625" style="45" customWidth="1"/>
    <col min="3335" max="3335" width="3" style="45" customWidth="1"/>
    <col min="3336" max="3336" width="11.453125" style="45"/>
    <col min="3337" max="3337" width="3" style="45" customWidth="1"/>
    <col min="3338" max="3338" width="7" style="45" customWidth="1"/>
    <col min="3339" max="3340" width="3" style="45" customWidth="1"/>
    <col min="3341" max="3341" width="4.81640625" style="45" customWidth="1"/>
    <col min="3342" max="3342" width="15.7265625" style="45" customWidth="1"/>
    <col min="3343" max="3343" width="11.453125" style="45"/>
    <col min="3344" max="3344" width="13.26953125" style="45" customWidth="1"/>
    <col min="3345" max="3585" width="11.453125" style="45"/>
    <col min="3586" max="3586" width="4.453125" style="45" customWidth="1"/>
    <col min="3587" max="3587" width="11.453125" style="45"/>
    <col min="3588" max="3588" width="24.453125" style="45" customWidth="1"/>
    <col min="3589" max="3589" width="3" style="45" customWidth="1"/>
    <col min="3590" max="3590" width="4.81640625" style="45" customWidth="1"/>
    <col min="3591" max="3591" width="3" style="45" customWidth="1"/>
    <col min="3592" max="3592" width="11.453125" style="45"/>
    <col min="3593" max="3593" width="3" style="45" customWidth="1"/>
    <col min="3594" max="3594" width="7" style="45" customWidth="1"/>
    <col min="3595" max="3596" width="3" style="45" customWidth="1"/>
    <col min="3597" max="3597" width="4.81640625" style="45" customWidth="1"/>
    <col min="3598" max="3598" width="15.7265625" style="45" customWidth="1"/>
    <col min="3599" max="3599" width="11.453125" style="45"/>
    <col min="3600" max="3600" width="13.26953125" style="45" customWidth="1"/>
    <col min="3601" max="3841" width="11.453125" style="45"/>
    <col min="3842" max="3842" width="4.453125" style="45" customWidth="1"/>
    <col min="3843" max="3843" width="11.453125" style="45"/>
    <col min="3844" max="3844" width="24.453125" style="45" customWidth="1"/>
    <col min="3845" max="3845" width="3" style="45" customWidth="1"/>
    <col min="3846" max="3846" width="4.81640625" style="45" customWidth="1"/>
    <col min="3847" max="3847" width="3" style="45" customWidth="1"/>
    <col min="3848" max="3848" width="11.453125" style="45"/>
    <col min="3849" max="3849" width="3" style="45" customWidth="1"/>
    <col min="3850" max="3850" width="7" style="45" customWidth="1"/>
    <col min="3851" max="3852" width="3" style="45" customWidth="1"/>
    <col min="3853" max="3853" width="4.81640625" style="45" customWidth="1"/>
    <col min="3854" max="3854" width="15.7265625" style="45" customWidth="1"/>
    <col min="3855" max="3855" width="11.453125" style="45"/>
    <col min="3856" max="3856" width="13.26953125" style="45" customWidth="1"/>
    <col min="3857" max="4097" width="11.453125" style="45"/>
    <col min="4098" max="4098" width="4.453125" style="45" customWidth="1"/>
    <col min="4099" max="4099" width="11.453125" style="45"/>
    <col min="4100" max="4100" width="24.453125" style="45" customWidth="1"/>
    <col min="4101" max="4101" width="3" style="45" customWidth="1"/>
    <col min="4102" max="4102" width="4.81640625" style="45" customWidth="1"/>
    <col min="4103" max="4103" width="3" style="45" customWidth="1"/>
    <col min="4104" max="4104" width="11.453125" style="45"/>
    <col min="4105" max="4105" width="3" style="45" customWidth="1"/>
    <col min="4106" max="4106" width="7" style="45" customWidth="1"/>
    <col min="4107" max="4108" width="3" style="45" customWidth="1"/>
    <col min="4109" max="4109" width="4.81640625" style="45" customWidth="1"/>
    <col min="4110" max="4110" width="15.7265625" style="45" customWidth="1"/>
    <col min="4111" max="4111" width="11.453125" style="45"/>
    <col min="4112" max="4112" width="13.26953125" style="45" customWidth="1"/>
    <col min="4113" max="4353" width="11.453125" style="45"/>
    <col min="4354" max="4354" width="4.453125" style="45" customWidth="1"/>
    <col min="4355" max="4355" width="11.453125" style="45"/>
    <col min="4356" max="4356" width="24.453125" style="45" customWidth="1"/>
    <col min="4357" max="4357" width="3" style="45" customWidth="1"/>
    <col min="4358" max="4358" width="4.81640625" style="45" customWidth="1"/>
    <col min="4359" max="4359" width="3" style="45" customWidth="1"/>
    <col min="4360" max="4360" width="11.453125" style="45"/>
    <col min="4361" max="4361" width="3" style="45" customWidth="1"/>
    <col min="4362" max="4362" width="7" style="45" customWidth="1"/>
    <col min="4363" max="4364" width="3" style="45" customWidth="1"/>
    <col min="4365" max="4365" width="4.81640625" style="45" customWidth="1"/>
    <col min="4366" max="4366" width="15.7265625" style="45" customWidth="1"/>
    <col min="4367" max="4367" width="11.453125" style="45"/>
    <col min="4368" max="4368" width="13.26953125" style="45" customWidth="1"/>
    <col min="4369" max="4609" width="11.453125" style="45"/>
    <col min="4610" max="4610" width="4.453125" style="45" customWidth="1"/>
    <col min="4611" max="4611" width="11.453125" style="45"/>
    <col min="4612" max="4612" width="24.453125" style="45" customWidth="1"/>
    <col min="4613" max="4613" width="3" style="45" customWidth="1"/>
    <col min="4614" max="4614" width="4.81640625" style="45" customWidth="1"/>
    <col min="4615" max="4615" width="3" style="45" customWidth="1"/>
    <col min="4616" max="4616" width="11.453125" style="45"/>
    <col min="4617" max="4617" width="3" style="45" customWidth="1"/>
    <col min="4618" max="4618" width="7" style="45" customWidth="1"/>
    <col min="4619" max="4620" width="3" style="45" customWidth="1"/>
    <col min="4621" max="4621" width="4.81640625" style="45" customWidth="1"/>
    <col min="4622" max="4622" width="15.7265625" style="45" customWidth="1"/>
    <col min="4623" max="4623" width="11.453125" style="45"/>
    <col min="4624" max="4624" width="13.26953125" style="45" customWidth="1"/>
    <col min="4625" max="4865" width="11.453125" style="45"/>
    <col min="4866" max="4866" width="4.453125" style="45" customWidth="1"/>
    <col min="4867" max="4867" width="11.453125" style="45"/>
    <col min="4868" max="4868" width="24.453125" style="45" customWidth="1"/>
    <col min="4869" max="4869" width="3" style="45" customWidth="1"/>
    <col min="4870" max="4870" width="4.81640625" style="45" customWidth="1"/>
    <col min="4871" max="4871" width="3" style="45" customWidth="1"/>
    <col min="4872" max="4872" width="11.453125" style="45"/>
    <col min="4873" max="4873" width="3" style="45" customWidth="1"/>
    <col min="4874" max="4874" width="7" style="45" customWidth="1"/>
    <col min="4875" max="4876" width="3" style="45" customWidth="1"/>
    <col min="4877" max="4877" width="4.81640625" style="45" customWidth="1"/>
    <col min="4878" max="4878" width="15.7265625" style="45" customWidth="1"/>
    <col min="4879" max="4879" width="11.453125" style="45"/>
    <col min="4880" max="4880" width="13.26953125" style="45" customWidth="1"/>
    <col min="4881" max="5121" width="11.453125" style="45"/>
    <col min="5122" max="5122" width="4.453125" style="45" customWidth="1"/>
    <col min="5123" max="5123" width="11.453125" style="45"/>
    <col min="5124" max="5124" width="24.453125" style="45" customWidth="1"/>
    <col min="5125" max="5125" width="3" style="45" customWidth="1"/>
    <col min="5126" max="5126" width="4.81640625" style="45" customWidth="1"/>
    <col min="5127" max="5127" width="3" style="45" customWidth="1"/>
    <col min="5128" max="5128" width="11.453125" style="45"/>
    <col min="5129" max="5129" width="3" style="45" customWidth="1"/>
    <col min="5130" max="5130" width="7" style="45" customWidth="1"/>
    <col min="5131" max="5132" width="3" style="45" customWidth="1"/>
    <col min="5133" max="5133" width="4.81640625" style="45" customWidth="1"/>
    <col min="5134" max="5134" width="15.7265625" style="45" customWidth="1"/>
    <col min="5135" max="5135" width="11.453125" style="45"/>
    <col min="5136" max="5136" width="13.26953125" style="45" customWidth="1"/>
    <col min="5137" max="5377" width="11.453125" style="45"/>
    <col min="5378" max="5378" width="4.453125" style="45" customWidth="1"/>
    <col min="5379" max="5379" width="11.453125" style="45"/>
    <col min="5380" max="5380" width="24.453125" style="45" customWidth="1"/>
    <col min="5381" max="5381" width="3" style="45" customWidth="1"/>
    <col min="5382" max="5382" width="4.81640625" style="45" customWidth="1"/>
    <col min="5383" max="5383" width="3" style="45" customWidth="1"/>
    <col min="5384" max="5384" width="11.453125" style="45"/>
    <col min="5385" max="5385" width="3" style="45" customWidth="1"/>
    <col min="5386" max="5386" width="7" style="45" customWidth="1"/>
    <col min="5387" max="5388" width="3" style="45" customWidth="1"/>
    <col min="5389" max="5389" width="4.81640625" style="45" customWidth="1"/>
    <col min="5390" max="5390" width="15.7265625" style="45" customWidth="1"/>
    <col min="5391" max="5391" width="11.453125" style="45"/>
    <col min="5392" max="5392" width="13.26953125" style="45" customWidth="1"/>
    <col min="5393" max="5633" width="11.453125" style="45"/>
    <col min="5634" max="5634" width="4.453125" style="45" customWidth="1"/>
    <col min="5635" max="5635" width="11.453125" style="45"/>
    <col min="5636" max="5636" width="24.453125" style="45" customWidth="1"/>
    <col min="5637" max="5637" width="3" style="45" customWidth="1"/>
    <col min="5638" max="5638" width="4.81640625" style="45" customWidth="1"/>
    <col min="5639" max="5639" width="3" style="45" customWidth="1"/>
    <col min="5640" max="5640" width="11.453125" style="45"/>
    <col min="5641" max="5641" width="3" style="45" customWidth="1"/>
    <col min="5642" max="5642" width="7" style="45" customWidth="1"/>
    <col min="5643" max="5644" width="3" style="45" customWidth="1"/>
    <col min="5645" max="5645" width="4.81640625" style="45" customWidth="1"/>
    <col min="5646" max="5646" width="15.7265625" style="45" customWidth="1"/>
    <col min="5647" max="5647" width="11.453125" style="45"/>
    <col min="5648" max="5648" width="13.26953125" style="45" customWidth="1"/>
    <col min="5649" max="5889" width="11.453125" style="45"/>
    <col min="5890" max="5890" width="4.453125" style="45" customWidth="1"/>
    <col min="5891" max="5891" width="11.453125" style="45"/>
    <col min="5892" max="5892" width="24.453125" style="45" customWidth="1"/>
    <col min="5893" max="5893" width="3" style="45" customWidth="1"/>
    <col min="5894" max="5894" width="4.81640625" style="45" customWidth="1"/>
    <col min="5895" max="5895" width="3" style="45" customWidth="1"/>
    <col min="5896" max="5896" width="11.453125" style="45"/>
    <col min="5897" max="5897" width="3" style="45" customWidth="1"/>
    <col min="5898" max="5898" width="7" style="45" customWidth="1"/>
    <col min="5899" max="5900" width="3" style="45" customWidth="1"/>
    <col min="5901" max="5901" width="4.81640625" style="45" customWidth="1"/>
    <col min="5902" max="5902" width="15.7265625" style="45" customWidth="1"/>
    <col min="5903" max="5903" width="11.453125" style="45"/>
    <col min="5904" max="5904" width="13.26953125" style="45" customWidth="1"/>
    <col min="5905" max="6145" width="11.453125" style="45"/>
    <col min="6146" max="6146" width="4.453125" style="45" customWidth="1"/>
    <col min="6147" max="6147" width="11.453125" style="45"/>
    <col min="6148" max="6148" width="24.453125" style="45" customWidth="1"/>
    <col min="6149" max="6149" width="3" style="45" customWidth="1"/>
    <col min="6150" max="6150" width="4.81640625" style="45" customWidth="1"/>
    <col min="6151" max="6151" width="3" style="45" customWidth="1"/>
    <col min="6152" max="6152" width="11.453125" style="45"/>
    <col min="6153" max="6153" width="3" style="45" customWidth="1"/>
    <col min="6154" max="6154" width="7" style="45" customWidth="1"/>
    <col min="6155" max="6156" width="3" style="45" customWidth="1"/>
    <col min="6157" max="6157" width="4.81640625" style="45" customWidth="1"/>
    <col min="6158" max="6158" width="15.7265625" style="45" customWidth="1"/>
    <col min="6159" max="6159" width="11.453125" style="45"/>
    <col min="6160" max="6160" width="13.26953125" style="45" customWidth="1"/>
    <col min="6161" max="6401" width="11.453125" style="45"/>
    <col min="6402" max="6402" width="4.453125" style="45" customWidth="1"/>
    <col min="6403" max="6403" width="11.453125" style="45"/>
    <col min="6404" max="6404" width="24.453125" style="45" customWidth="1"/>
    <col min="6405" max="6405" width="3" style="45" customWidth="1"/>
    <col min="6406" max="6406" width="4.81640625" style="45" customWidth="1"/>
    <col min="6407" max="6407" width="3" style="45" customWidth="1"/>
    <col min="6408" max="6408" width="11.453125" style="45"/>
    <col min="6409" max="6409" width="3" style="45" customWidth="1"/>
    <col min="6410" max="6410" width="7" style="45" customWidth="1"/>
    <col min="6411" max="6412" width="3" style="45" customWidth="1"/>
    <col min="6413" max="6413" width="4.81640625" style="45" customWidth="1"/>
    <col min="6414" max="6414" width="15.7265625" style="45" customWidth="1"/>
    <col min="6415" max="6415" width="11.453125" style="45"/>
    <col min="6416" max="6416" width="13.26953125" style="45" customWidth="1"/>
    <col min="6417" max="6657" width="11.453125" style="45"/>
    <col min="6658" max="6658" width="4.453125" style="45" customWidth="1"/>
    <col min="6659" max="6659" width="11.453125" style="45"/>
    <col min="6660" max="6660" width="24.453125" style="45" customWidth="1"/>
    <col min="6661" max="6661" width="3" style="45" customWidth="1"/>
    <col min="6662" max="6662" width="4.81640625" style="45" customWidth="1"/>
    <col min="6663" max="6663" width="3" style="45" customWidth="1"/>
    <col min="6664" max="6664" width="11.453125" style="45"/>
    <col min="6665" max="6665" width="3" style="45" customWidth="1"/>
    <col min="6666" max="6666" width="7" style="45" customWidth="1"/>
    <col min="6667" max="6668" width="3" style="45" customWidth="1"/>
    <col min="6669" max="6669" width="4.81640625" style="45" customWidth="1"/>
    <col min="6670" max="6670" width="15.7265625" style="45" customWidth="1"/>
    <col min="6671" max="6671" width="11.453125" style="45"/>
    <col min="6672" max="6672" width="13.26953125" style="45" customWidth="1"/>
    <col min="6673" max="6913" width="11.453125" style="45"/>
    <col min="6914" max="6914" width="4.453125" style="45" customWidth="1"/>
    <col min="6915" max="6915" width="11.453125" style="45"/>
    <col min="6916" max="6916" width="24.453125" style="45" customWidth="1"/>
    <col min="6917" max="6917" width="3" style="45" customWidth="1"/>
    <col min="6918" max="6918" width="4.81640625" style="45" customWidth="1"/>
    <col min="6919" max="6919" width="3" style="45" customWidth="1"/>
    <col min="6920" max="6920" width="11.453125" style="45"/>
    <col min="6921" max="6921" width="3" style="45" customWidth="1"/>
    <col min="6922" max="6922" width="7" style="45" customWidth="1"/>
    <col min="6923" max="6924" width="3" style="45" customWidth="1"/>
    <col min="6925" max="6925" width="4.81640625" style="45" customWidth="1"/>
    <col min="6926" max="6926" width="15.7265625" style="45" customWidth="1"/>
    <col min="6927" max="6927" width="11.453125" style="45"/>
    <col min="6928" max="6928" width="13.26953125" style="45" customWidth="1"/>
    <col min="6929" max="7169" width="11.453125" style="45"/>
    <col min="7170" max="7170" width="4.453125" style="45" customWidth="1"/>
    <col min="7171" max="7171" width="11.453125" style="45"/>
    <col min="7172" max="7172" width="24.453125" style="45" customWidth="1"/>
    <col min="7173" max="7173" width="3" style="45" customWidth="1"/>
    <col min="7174" max="7174" width="4.81640625" style="45" customWidth="1"/>
    <col min="7175" max="7175" width="3" style="45" customWidth="1"/>
    <col min="7176" max="7176" width="11.453125" style="45"/>
    <col min="7177" max="7177" width="3" style="45" customWidth="1"/>
    <col min="7178" max="7178" width="7" style="45" customWidth="1"/>
    <col min="7179" max="7180" width="3" style="45" customWidth="1"/>
    <col min="7181" max="7181" width="4.81640625" style="45" customWidth="1"/>
    <col min="7182" max="7182" width="15.7265625" style="45" customWidth="1"/>
    <col min="7183" max="7183" width="11.453125" style="45"/>
    <col min="7184" max="7184" width="13.26953125" style="45" customWidth="1"/>
    <col min="7185" max="7425" width="11.453125" style="45"/>
    <col min="7426" max="7426" width="4.453125" style="45" customWidth="1"/>
    <col min="7427" max="7427" width="11.453125" style="45"/>
    <col min="7428" max="7428" width="24.453125" style="45" customWidth="1"/>
    <col min="7429" max="7429" width="3" style="45" customWidth="1"/>
    <col min="7430" max="7430" width="4.81640625" style="45" customWidth="1"/>
    <col min="7431" max="7431" width="3" style="45" customWidth="1"/>
    <col min="7432" max="7432" width="11.453125" style="45"/>
    <col min="7433" max="7433" width="3" style="45" customWidth="1"/>
    <col min="7434" max="7434" width="7" style="45" customWidth="1"/>
    <col min="7435" max="7436" width="3" style="45" customWidth="1"/>
    <col min="7437" max="7437" width="4.81640625" style="45" customWidth="1"/>
    <col min="7438" max="7438" width="15.7265625" style="45" customWidth="1"/>
    <col min="7439" max="7439" width="11.453125" style="45"/>
    <col min="7440" max="7440" width="13.26953125" style="45" customWidth="1"/>
    <col min="7441" max="7681" width="11.453125" style="45"/>
    <col min="7682" max="7682" width="4.453125" style="45" customWidth="1"/>
    <col min="7683" max="7683" width="11.453125" style="45"/>
    <col min="7684" max="7684" width="24.453125" style="45" customWidth="1"/>
    <col min="7685" max="7685" width="3" style="45" customWidth="1"/>
    <col min="7686" max="7686" width="4.81640625" style="45" customWidth="1"/>
    <col min="7687" max="7687" width="3" style="45" customWidth="1"/>
    <col min="7688" max="7688" width="11.453125" style="45"/>
    <col min="7689" max="7689" width="3" style="45" customWidth="1"/>
    <col min="7690" max="7690" width="7" style="45" customWidth="1"/>
    <col min="7691" max="7692" width="3" style="45" customWidth="1"/>
    <col min="7693" max="7693" width="4.81640625" style="45" customWidth="1"/>
    <col min="7694" max="7694" width="15.7265625" style="45" customWidth="1"/>
    <col min="7695" max="7695" width="11.453125" style="45"/>
    <col min="7696" max="7696" width="13.26953125" style="45" customWidth="1"/>
    <col min="7697" max="7937" width="11.453125" style="45"/>
    <col min="7938" max="7938" width="4.453125" style="45" customWidth="1"/>
    <col min="7939" max="7939" width="11.453125" style="45"/>
    <col min="7940" max="7940" width="24.453125" style="45" customWidth="1"/>
    <col min="7941" max="7941" width="3" style="45" customWidth="1"/>
    <col min="7942" max="7942" width="4.81640625" style="45" customWidth="1"/>
    <col min="7943" max="7943" width="3" style="45" customWidth="1"/>
    <col min="7944" max="7944" width="11.453125" style="45"/>
    <col min="7945" max="7945" width="3" style="45" customWidth="1"/>
    <col min="7946" max="7946" width="7" style="45" customWidth="1"/>
    <col min="7947" max="7948" width="3" style="45" customWidth="1"/>
    <col min="7949" max="7949" width="4.81640625" style="45" customWidth="1"/>
    <col min="7950" max="7950" width="15.7265625" style="45" customWidth="1"/>
    <col min="7951" max="7951" width="11.453125" style="45"/>
    <col min="7952" max="7952" width="13.26953125" style="45" customWidth="1"/>
    <col min="7953" max="8193" width="11.453125" style="45"/>
    <col min="8194" max="8194" width="4.453125" style="45" customWidth="1"/>
    <col min="8195" max="8195" width="11.453125" style="45"/>
    <col min="8196" max="8196" width="24.453125" style="45" customWidth="1"/>
    <col min="8197" max="8197" width="3" style="45" customWidth="1"/>
    <col min="8198" max="8198" width="4.81640625" style="45" customWidth="1"/>
    <col min="8199" max="8199" width="3" style="45" customWidth="1"/>
    <col min="8200" max="8200" width="11.453125" style="45"/>
    <col min="8201" max="8201" width="3" style="45" customWidth="1"/>
    <col min="8202" max="8202" width="7" style="45" customWidth="1"/>
    <col min="8203" max="8204" width="3" style="45" customWidth="1"/>
    <col min="8205" max="8205" width="4.81640625" style="45" customWidth="1"/>
    <col min="8206" max="8206" width="15.7265625" style="45" customWidth="1"/>
    <col min="8207" max="8207" width="11.453125" style="45"/>
    <col min="8208" max="8208" width="13.26953125" style="45" customWidth="1"/>
    <col min="8209" max="8449" width="11.453125" style="45"/>
    <col min="8450" max="8450" width="4.453125" style="45" customWidth="1"/>
    <col min="8451" max="8451" width="11.453125" style="45"/>
    <col min="8452" max="8452" width="24.453125" style="45" customWidth="1"/>
    <col min="8453" max="8453" width="3" style="45" customWidth="1"/>
    <col min="8454" max="8454" width="4.81640625" style="45" customWidth="1"/>
    <col min="8455" max="8455" width="3" style="45" customWidth="1"/>
    <col min="8456" max="8456" width="11.453125" style="45"/>
    <col min="8457" max="8457" width="3" style="45" customWidth="1"/>
    <col min="8458" max="8458" width="7" style="45" customWidth="1"/>
    <col min="8459" max="8460" width="3" style="45" customWidth="1"/>
    <col min="8461" max="8461" width="4.81640625" style="45" customWidth="1"/>
    <col min="8462" max="8462" width="15.7265625" style="45" customWidth="1"/>
    <col min="8463" max="8463" width="11.453125" style="45"/>
    <col min="8464" max="8464" width="13.26953125" style="45" customWidth="1"/>
    <col min="8465" max="8705" width="11.453125" style="45"/>
    <col min="8706" max="8706" width="4.453125" style="45" customWidth="1"/>
    <col min="8707" max="8707" width="11.453125" style="45"/>
    <col min="8708" max="8708" width="24.453125" style="45" customWidth="1"/>
    <col min="8709" max="8709" width="3" style="45" customWidth="1"/>
    <col min="8710" max="8710" width="4.81640625" style="45" customWidth="1"/>
    <col min="8711" max="8711" width="3" style="45" customWidth="1"/>
    <col min="8712" max="8712" width="11.453125" style="45"/>
    <col min="8713" max="8713" width="3" style="45" customWidth="1"/>
    <col min="8714" max="8714" width="7" style="45" customWidth="1"/>
    <col min="8715" max="8716" width="3" style="45" customWidth="1"/>
    <col min="8717" max="8717" width="4.81640625" style="45" customWidth="1"/>
    <col min="8718" max="8718" width="15.7265625" style="45" customWidth="1"/>
    <col min="8719" max="8719" width="11.453125" style="45"/>
    <col min="8720" max="8720" width="13.26953125" style="45" customWidth="1"/>
    <col min="8721" max="8961" width="11.453125" style="45"/>
    <col min="8962" max="8962" width="4.453125" style="45" customWidth="1"/>
    <col min="8963" max="8963" width="11.453125" style="45"/>
    <col min="8964" max="8964" width="24.453125" style="45" customWidth="1"/>
    <col min="8965" max="8965" width="3" style="45" customWidth="1"/>
    <col min="8966" max="8966" width="4.81640625" style="45" customWidth="1"/>
    <col min="8967" max="8967" width="3" style="45" customWidth="1"/>
    <col min="8968" max="8968" width="11.453125" style="45"/>
    <col min="8969" max="8969" width="3" style="45" customWidth="1"/>
    <col min="8970" max="8970" width="7" style="45" customWidth="1"/>
    <col min="8971" max="8972" width="3" style="45" customWidth="1"/>
    <col min="8973" max="8973" width="4.81640625" style="45" customWidth="1"/>
    <col min="8974" max="8974" width="15.7265625" style="45" customWidth="1"/>
    <col min="8975" max="8975" width="11.453125" style="45"/>
    <col min="8976" max="8976" width="13.26953125" style="45" customWidth="1"/>
    <col min="8977" max="9217" width="11.453125" style="45"/>
    <col min="9218" max="9218" width="4.453125" style="45" customWidth="1"/>
    <col min="9219" max="9219" width="11.453125" style="45"/>
    <col min="9220" max="9220" width="24.453125" style="45" customWidth="1"/>
    <col min="9221" max="9221" width="3" style="45" customWidth="1"/>
    <col min="9222" max="9222" width="4.81640625" style="45" customWidth="1"/>
    <col min="9223" max="9223" width="3" style="45" customWidth="1"/>
    <col min="9224" max="9224" width="11.453125" style="45"/>
    <col min="9225" max="9225" width="3" style="45" customWidth="1"/>
    <col min="9226" max="9226" width="7" style="45" customWidth="1"/>
    <col min="9227" max="9228" width="3" style="45" customWidth="1"/>
    <col min="9229" max="9229" width="4.81640625" style="45" customWidth="1"/>
    <col min="9230" max="9230" width="15.7265625" style="45" customWidth="1"/>
    <col min="9231" max="9231" width="11.453125" style="45"/>
    <col min="9232" max="9232" width="13.26953125" style="45" customWidth="1"/>
    <col min="9233" max="9473" width="11.453125" style="45"/>
    <col min="9474" max="9474" width="4.453125" style="45" customWidth="1"/>
    <col min="9475" max="9475" width="11.453125" style="45"/>
    <col min="9476" max="9476" width="24.453125" style="45" customWidth="1"/>
    <col min="9477" max="9477" width="3" style="45" customWidth="1"/>
    <col min="9478" max="9478" width="4.81640625" style="45" customWidth="1"/>
    <col min="9479" max="9479" width="3" style="45" customWidth="1"/>
    <col min="9480" max="9480" width="11.453125" style="45"/>
    <col min="9481" max="9481" width="3" style="45" customWidth="1"/>
    <col min="9482" max="9482" width="7" style="45" customWidth="1"/>
    <col min="9483" max="9484" width="3" style="45" customWidth="1"/>
    <col min="9485" max="9485" width="4.81640625" style="45" customWidth="1"/>
    <col min="9486" max="9486" width="15.7265625" style="45" customWidth="1"/>
    <col min="9487" max="9487" width="11.453125" style="45"/>
    <col min="9488" max="9488" width="13.26953125" style="45" customWidth="1"/>
    <col min="9489" max="9729" width="11.453125" style="45"/>
    <col min="9730" max="9730" width="4.453125" style="45" customWidth="1"/>
    <col min="9731" max="9731" width="11.453125" style="45"/>
    <col min="9732" max="9732" width="24.453125" style="45" customWidth="1"/>
    <col min="9733" max="9733" width="3" style="45" customWidth="1"/>
    <col min="9734" max="9734" width="4.81640625" style="45" customWidth="1"/>
    <col min="9735" max="9735" width="3" style="45" customWidth="1"/>
    <col min="9736" max="9736" width="11.453125" style="45"/>
    <col min="9737" max="9737" width="3" style="45" customWidth="1"/>
    <col min="9738" max="9738" width="7" style="45" customWidth="1"/>
    <col min="9739" max="9740" width="3" style="45" customWidth="1"/>
    <col min="9741" max="9741" width="4.81640625" style="45" customWidth="1"/>
    <col min="9742" max="9742" width="15.7265625" style="45" customWidth="1"/>
    <col min="9743" max="9743" width="11.453125" style="45"/>
    <col min="9744" max="9744" width="13.26953125" style="45" customWidth="1"/>
    <col min="9745" max="9985" width="11.453125" style="45"/>
    <col min="9986" max="9986" width="4.453125" style="45" customWidth="1"/>
    <col min="9987" max="9987" width="11.453125" style="45"/>
    <col min="9988" max="9988" width="24.453125" style="45" customWidth="1"/>
    <col min="9989" max="9989" width="3" style="45" customWidth="1"/>
    <col min="9990" max="9990" width="4.81640625" style="45" customWidth="1"/>
    <col min="9991" max="9991" width="3" style="45" customWidth="1"/>
    <col min="9992" max="9992" width="11.453125" style="45"/>
    <col min="9993" max="9993" width="3" style="45" customWidth="1"/>
    <col min="9994" max="9994" width="7" style="45" customWidth="1"/>
    <col min="9995" max="9996" width="3" style="45" customWidth="1"/>
    <col min="9997" max="9997" width="4.81640625" style="45" customWidth="1"/>
    <col min="9998" max="9998" width="15.7265625" style="45" customWidth="1"/>
    <col min="9999" max="9999" width="11.453125" style="45"/>
    <col min="10000" max="10000" width="13.26953125" style="45" customWidth="1"/>
    <col min="10001" max="10241" width="11.453125" style="45"/>
    <col min="10242" max="10242" width="4.453125" style="45" customWidth="1"/>
    <col min="10243" max="10243" width="11.453125" style="45"/>
    <col min="10244" max="10244" width="24.453125" style="45" customWidth="1"/>
    <col min="10245" max="10245" width="3" style="45" customWidth="1"/>
    <col min="10246" max="10246" width="4.81640625" style="45" customWidth="1"/>
    <col min="10247" max="10247" width="3" style="45" customWidth="1"/>
    <col min="10248" max="10248" width="11.453125" style="45"/>
    <col min="10249" max="10249" width="3" style="45" customWidth="1"/>
    <col min="10250" max="10250" width="7" style="45" customWidth="1"/>
    <col min="10251" max="10252" width="3" style="45" customWidth="1"/>
    <col min="10253" max="10253" width="4.81640625" style="45" customWidth="1"/>
    <col min="10254" max="10254" width="15.7265625" style="45" customWidth="1"/>
    <col min="10255" max="10255" width="11.453125" style="45"/>
    <col min="10256" max="10256" width="13.26953125" style="45" customWidth="1"/>
    <col min="10257" max="10497" width="11.453125" style="45"/>
    <col min="10498" max="10498" width="4.453125" style="45" customWidth="1"/>
    <col min="10499" max="10499" width="11.453125" style="45"/>
    <col min="10500" max="10500" width="24.453125" style="45" customWidth="1"/>
    <col min="10501" max="10501" width="3" style="45" customWidth="1"/>
    <col min="10502" max="10502" width="4.81640625" style="45" customWidth="1"/>
    <col min="10503" max="10503" width="3" style="45" customWidth="1"/>
    <col min="10504" max="10504" width="11.453125" style="45"/>
    <col min="10505" max="10505" width="3" style="45" customWidth="1"/>
    <col min="10506" max="10506" width="7" style="45" customWidth="1"/>
    <col min="10507" max="10508" width="3" style="45" customWidth="1"/>
    <col min="10509" max="10509" width="4.81640625" style="45" customWidth="1"/>
    <col min="10510" max="10510" width="15.7265625" style="45" customWidth="1"/>
    <col min="10511" max="10511" width="11.453125" style="45"/>
    <col min="10512" max="10512" width="13.26953125" style="45" customWidth="1"/>
    <col min="10513" max="10753" width="11.453125" style="45"/>
    <col min="10754" max="10754" width="4.453125" style="45" customWidth="1"/>
    <col min="10755" max="10755" width="11.453125" style="45"/>
    <col min="10756" max="10756" width="24.453125" style="45" customWidth="1"/>
    <col min="10757" max="10757" width="3" style="45" customWidth="1"/>
    <col min="10758" max="10758" width="4.81640625" style="45" customWidth="1"/>
    <col min="10759" max="10759" width="3" style="45" customWidth="1"/>
    <col min="10760" max="10760" width="11.453125" style="45"/>
    <col min="10761" max="10761" width="3" style="45" customWidth="1"/>
    <col min="10762" max="10762" width="7" style="45" customWidth="1"/>
    <col min="10763" max="10764" width="3" style="45" customWidth="1"/>
    <col min="10765" max="10765" width="4.81640625" style="45" customWidth="1"/>
    <col min="10766" max="10766" width="15.7265625" style="45" customWidth="1"/>
    <col min="10767" max="10767" width="11.453125" style="45"/>
    <col min="10768" max="10768" width="13.26953125" style="45" customWidth="1"/>
    <col min="10769" max="11009" width="11.453125" style="45"/>
    <col min="11010" max="11010" width="4.453125" style="45" customWidth="1"/>
    <col min="11011" max="11011" width="11.453125" style="45"/>
    <col min="11012" max="11012" width="24.453125" style="45" customWidth="1"/>
    <col min="11013" max="11013" width="3" style="45" customWidth="1"/>
    <col min="11014" max="11014" width="4.81640625" style="45" customWidth="1"/>
    <col min="11015" max="11015" width="3" style="45" customWidth="1"/>
    <col min="11016" max="11016" width="11.453125" style="45"/>
    <col min="11017" max="11017" width="3" style="45" customWidth="1"/>
    <col min="11018" max="11018" width="7" style="45" customWidth="1"/>
    <col min="11019" max="11020" width="3" style="45" customWidth="1"/>
    <col min="11021" max="11021" width="4.81640625" style="45" customWidth="1"/>
    <col min="11022" max="11022" width="15.7265625" style="45" customWidth="1"/>
    <col min="11023" max="11023" width="11.453125" style="45"/>
    <col min="11024" max="11024" width="13.26953125" style="45" customWidth="1"/>
    <col min="11025" max="11265" width="11.453125" style="45"/>
    <col min="11266" max="11266" width="4.453125" style="45" customWidth="1"/>
    <col min="11267" max="11267" width="11.453125" style="45"/>
    <col min="11268" max="11268" width="24.453125" style="45" customWidth="1"/>
    <col min="11269" max="11269" width="3" style="45" customWidth="1"/>
    <col min="11270" max="11270" width="4.81640625" style="45" customWidth="1"/>
    <col min="11271" max="11271" width="3" style="45" customWidth="1"/>
    <col min="11272" max="11272" width="11.453125" style="45"/>
    <col min="11273" max="11273" width="3" style="45" customWidth="1"/>
    <col min="11274" max="11274" width="7" style="45" customWidth="1"/>
    <col min="11275" max="11276" width="3" style="45" customWidth="1"/>
    <col min="11277" max="11277" width="4.81640625" style="45" customWidth="1"/>
    <col min="11278" max="11278" width="15.7265625" style="45" customWidth="1"/>
    <col min="11279" max="11279" width="11.453125" style="45"/>
    <col min="11280" max="11280" width="13.26953125" style="45" customWidth="1"/>
    <col min="11281" max="11521" width="11.453125" style="45"/>
    <col min="11522" max="11522" width="4.453125" style="45" customWidth="1"/>
    <col min="11523" max="11523" width="11.453125" style="45"/>
    <col min="11524" max="11524" width="24.453125" style="45" customWidth="1"/>
    <col min="11525" max="11525" width="3" style="45" customWidth="1"/>
    <col min="11526" max="11526" width="4.81640625" style="45" customWidth="1"/>
    <col min="11527" max="11527" width="3" style="45" customWidth="1"/>
    <col min="11528" max="11528" width="11.453125" style="45"/>
    <col min="11529" max="11529" width="3" style="45" customWidth="1"/>
    <col min="11530" max="11530" width="7" style="45" customWidth="1"/>
    <col min="11531" max="11532" width="3" style="45" customWidth="1"/>
    <col min="11533" max="11533" width="4.81640625" style="45" customWidth="1"/>
    <col min="11534" max="11534" width="15.7265625" style="45" customWidth="1"/>
    <col min="11535" max="11535" width="11.453125" style="45"/>
    <col min="11536" max="11536" width="13.26953125" style="45" customWidth="1"/>
    <col min="11537" max="11777" width="11.453125" style="45"/>
    <col min="11778" max="11778" width="4.453125" style="45" customWidth="1"/>
    <col min="11779" max="11779" width="11.453125" style="45"/>
    <col min="11780" max="11780" width="24.453125" style="45" customWidth="1"/>
    <col min="11781" max="11781" width="3" style="45" customWidth="1"/>
    <col min="11782" max="11782" width="4.81640625" style="45" customWidth="1"/>
    <col min="11783" max="11783" width="3" style="45" customWidth="1"/>
    <col min="11784" max="11784" width="11.453125" style="45"/>
    <col min="11785" max="11785" width="3" style="45" customWidth="1"/>
    <col min="11786" max="11786" width="7" style="45" customWidth="1"/>
    <col min="11787" max="11788" width="3" style="45" customWidth="1"/>
    <col min="11789" max="11789" width="4.81640625" style="45" customWidth="1"/>
    <col min="11790" max="11790" width="15.7265625" style="45" customWidth="1"/>
    <col min="11791" max="11791" width="11.453125" style="45"/>
    <col min="11792" max="11792" width="13.26953125" style="45" customWidth="1"/>
    <col min="11793" max="12033" width="11.453125" style="45"/>
    <col min="12034" max="12034" width="4.453125" style="45" customWidth="1"/>
    <col min="12035" max="12035" width="11.453125" style="45"/>
    <col min="12036" max="12036" width="24.453125" style="45" customWidth="1"/>
    <col min="12037" max="12037" width="3" style="45" customWidth="1"/>
    <col min="12038" max="12038" width="4.81640625" style="45" customWidth="1"/>
    <col min="12039" max="12039" width="3" style="45" customWidth="1"/>
    <col min="12040" max="12040" width="11.453125" style="45"/>
    <col min="12041" max="12041" width="3" style="45" customWidth="1"/>
    <col min="12042" max="12042" width="7" style="45" customWidth="1"/>
    <col min="12043" max="12044" width="3" style="45" customWidth="1"/>
    <col min="12045" max="12045" width="4.81640625" style="45" customWidth="1"/>
    <col min="12046" max="12046" width="15.7265625" style="45" customWidth="1"/>
    <col min="12047" max="12047" width="11.453125" style="45"/>
    <col min="12048" max="12048" width="13.26953125" style="45" customWidth="1"/>
    <col min="12049" max="12289" width="11.453125" style="45"/>
    <col min="12290" max="12290" width="4.453125" style="45" customWidth="1"/>
    <col min="12291" max="12291" width="11.453125" style="45"/>
    <col min="12292" max="12292" width="24.453125" style="45" customWidth="1"/>
    <col min="12293" max="12293" width="3" style="45" customWidth="1"/>
    <col min="12294" max="12294" width="4.81640625" style="45" customWidth="1"/>
    <col min="12295" max="12295" width="3" style="45" customWidth="1"/>
    <col min="12296" max="12296" width="11.453125" style="45"/>
    <col min="12297" max="12297" width="3" style="45" customWidth="1"/>
    <col min="12298" max="12298" width="7" style="45" customWidth="1"/>
    <col min="12299" max="12300" width="3" style="45" customWidth="1"/>
    <col min="12301" max="12301" width="4.81640625" style="45" customWidth="1"/>
    <col min="12302" max="12302" width="15.7265625" style="45" customWidth="1"/>
    <col min="12303" max="12303" width="11.453125" style="45"/>
    <col min="12304" max="12304" width="13.26953125" style="45" customWidth="1"/>
    <col min="12305" max="12545" width="11.453125" style="45"/>
    <col min="12546" max="12546" width="4.453125" style="45" customWidth="1"/>
    <col min="12547" max="12547" width="11.453125" style="45"/>
    <col min="12548" max="12548" width="24.453125" style="45" customWidth="1"/>
    <col min="12549" max="12549" width="3" style="45" customWidth="1"/>
    <col min="12550" max="12550" width="4.81640625" style="45" customWidth="1"/>
    <col min="12551" max="12551" width="3" style="45" customWidth="1"/>
    <col min="12552" max="12552" width="11.453125" style="45"/>
    <col min="12553" max="12553" width="3" style="45" customWidth="1"/>
    <col min="12554" max="12554" width="7" style="45" customWidth="1"/>
    <col min="12555" max="12556" width="3" style="45" customWidth="1"/>
    <col min="12557" max="12557" width="4.81640625" style="45" customWidth="1"/>
    <col min="12558" max="12558" width="15.7265625" style="45" customWidth="1"/>
    <col min="12559" max="12559" width="11.453125" style="45"/>
    <col min="12560" max="12560" width="13.26953125" style="45" customWidth="1"/>
    <col min="12561" max="12801" width="11.453125" style="45"/>
    <col min="12802" max="12802" width="4.453125" style="45" customWidth="1"/>
    <col min="12803" max="12803" width="11.453125" style="45"/>
    <col min="12804" max="12804" width="24.453125" style="45" customWidth="1"/>
    <col min="12805" max="12805" width="3" style="45" customWidth="1"/>
    <col min="12806" max="12806" width="4.81640625" style="45" customWidth="1"/>
    <col min="12807" max="12807" width="3" style="45" customWidth="1"/>
    <col min="12808" max="12808" width="11.453125" style="45"/>
    <col min="12809" max="12809" width="3" style="45" customWidth="1"/>
    <col min="12810" max="12810" width="7" style="45" customWidth="1"/>
    <col min="12811" max="12812" width="3" style="45" customWidth="1"/>
    <col min="12813" max="12813" width="4.81640625" style="45" customWidth="1"/>
    <col min="12814" max="12814" width="15.7265625" style="45" customWidth="1"/>
    <col min="12815" max="12815" width="11.453125" style="45"/>
    <col min="12816" max="12816" width="13.26953125" style="45" customWidth="1"/>
    <col min="12817" max="13057" width="11.453125" style="45"/>
    <col min="13058" max="13058" width="4.453125" style="45" customWidth="1"/>
    <col min="13059" max="13059" width="11.453125" style="45"/>
    <col min="13060" max="13060" width="24.453125" style="45" customWidth="1"/>
    <col min="13061" max="13061" width="3" style="45" customWidth="1"/>
    <col min="13062" max="13062" width="4.81640625" style="45" customWidth="1"/>
    <col min="13063" max="13063" width="3" style="45" customWidth="1"/>
    <col min="13064" max="13064" width="11.453125" style="45"/>
    <col min="13065" max="13065" width="3" style="45" customWidth="1"/>
    <col min="13066" max="13066" width="7" style="45" customWidth="1"/>
    <col min="13067" max="13068" width="3" style="45" customWidth="1"/>
    <col min="13069" max="13069" width="4.81640625" style="45" customWidth="1"/>
    <col min="13070" max="13070" width="15.7265625" style="45" customWidth="1"/>
    <col min="13071" max="13071" width="11.453125" style="45"/>
    <col min="13072" max="13072" width="13.26953125" style="45" customWidth="1"/>
    <col min="13073" max="13313" width="11.453125" style="45"/>
    <col min="13314" max="13314" width="4.453125" style="45" customWidth="1"/>
    <col min="13315" max="13315" width="11.453125" style="45"/>
    <col min="13316" max="13316" width="24.453125" style="45" customWidth="1"/>
    <col min="13317" max="13317" width="3" style="45" customWidth="1"/>
    <col min="13318" max="13318" width="4.81640625" style="45" customWidth="1"/>
    <col min="13319" max="13319" width="3" style="45" customWidth="1"/>
    <col min="13320" max="13320" width="11.453125" style="45"/>
    <col min="13321" max="13321" width="3" style="45" customWidth="1"/>
    <col min="13322" max="13322" width="7" style="45" customWidth="1"/>
    <col min="13323" max="13324" width="3" style="45" customWidth="1"/>
    <col min="13325" max="13325" width="4.81640625" style="45" customWidth="1"/>
    <col min="13326" max="13326" width="15.7265625" style="45" customWidth="1"/>
    <col min="13327" max="13327" width="11.453125" style="45"/>
    <col min="13328" max="13328" width="13.26953125" style="45" customWidth="1"/>
    <col min="13329" max="13569" width="11.453125" style="45"/>
    <col min="13570" max="13570" width="4.453125" style="45" customWidth="1"/>
    <col min="13571" max="13571" width="11.453125" style="45"/>
    <col min="13572" max="13572" width="24.453125" style="45" customWidth="1"/>
    <col min="13573" max="13573" width="3" style="45" customWidth="1"/>
    <col min="13574" max="13574" width="4.81640625" style="45" customWidth="1"/>
    <col min="13575" max="13575" width="3" style="45" customWidth="1"/>
    <col min="13576" max="13576" width="11.453125" style="45"/>
    <col min="13577" max="13577" width="3" style="45" customWidth="1"/>
    <col min="13578" max="13578" width="7" style="45" customWidth="1"/>
    <col min="13579" max="13580" width="3" style="45" customWidth="1"/>
    <col min="13581" max="13581" width="4.81640625" style="45" customWidth="1"/>
    <col min="13582" max="13582" width="15.7265625" style="45" customWidth="1"/>
    <col min="13583" max="13583" width="11.453125" style="45"/>
    <col min="13584" max="13584" width="13.26953125" style="45" customWidth="1"/>
    <col min="13585" max="13825" width="11.453125" style="45"/>
    <col min="13826" max="13826" width="4.453125" style="45" customWidth="1"/>
    <col min="13827" max="13827" width="11.453125" style="45"/>
    <col min="13828" max="13828" width="24.453125" style="45" customWidth="1"/>
    <col min="13829" max="13829" width="3" style="45" customWidth="1"/>
    <col min="13830" max="13830" width="4.81640625" style="45" customWidth="1"/>
    <col min="13831" max="13831" width="3" style="45" customWidth="1"/>
    <col min="13832" max="13832" width="11.453125" style="45"/>
    <col min="13833" max="13833" width="3" style="45" customWidth="1"/>
    <col min="13834" max="13834" width="7" style="45" customWidth="1"/>
    <col min="13835" max="13836" width="3" style="45" customWidth="1"/>
    <col min="13837" max="13837" width="4.81640625" style="45" customWidth="1"/>
    <col min="13838" max="13838" width="15.7265625" style="45" customWidth="1"/>
    <col min="13839" max="13839" width="11.453125" style="45"/>
    <col min="13840" max="13840" width="13.26953125" style="45" customWidth="1"/>
    <col min="13841" max="14081" width="11.453125" style="45"/>
    <col min="14082" max="14082" width="4.453125" style="45" customWidth="1"/>
    <col min="14083" max="14083" width="11.453125" style="45"/>
    <col min="14084" max="14084" width="24.453125" style="45" customWidth="1"/>
    <col min="14085" max="14085" width="3" style="45" customWidth="1"/>
    <col min="14086" max="14086" width="4.81640625" style="45" customWidth="1"/>
    <col min="14087" max="14087" width="3" style="45" customWidth="1"/>
    <col min="14088" max="14088" width="11.453125" style="45"/>
    <col min="14089" max="14089" width="3" style="45" customWidth="1"/>
    <col min="14090" max="14090" width="7" style="45" customWidth="1"/>
    <col min="14091" max="14092" width="3" style="45" customWidth="1"/>
    <col min="14093" max="14093" width="4.81640625" style="45" customWidth="1"/>
    <col min="14094" max="14094" width="15.7265625" style="45" customWidth="1"/>
    <col min="14095" max="14095" width="11.453125" style="45"/>
    <col min="14096" max="14096" width="13.26953125" style="45" customWidth="1"/>
    <col min="14097" max="14337" width="11.453125" style="45"/>
    <col min="14338" max="14338" width="4.453125" style="45" customWidth="1"/>
    <col min="14339" max="14339" width="11.453125" style="45"/>
    <col min="14340" max="14340" width="24.453125" style="45" customWidth="1"/>
    <col min="14341" max="14341" width="3" style="45" customWidth="1"/>
    <col min="14342" max="14342" width="4.81640625" style="45" customWidth="1"/>
    <col min="14343" max="14343" width="3" style="45" customWidth="1"/>
    <col min="14344" max="14344" width="11.453125" style="45"/>
    <col min="14345" max="14345" width="3" style="45" customWidth="1"/>
    <col min="14346" max="14346" width="7" style="45" customWidth="1"/>
    <col min="14347" max="14348" width="3" style="45" customWidth="1"/>
    <col min="14349" max="14349" width="4.81640625" style="45" customWidth="1"/>
    <col min="14350" max="14350" width="15.7265625" style="45" customWidth="1"/>
    <col min="14351" max="14351" width="11.453125" style="45"/>
    <col min="14352" max="14352" width="13.26953125" style="45" customWidth="1"/>
    <col min="14353" max="14593" width="11.453125" style="45"/>
    <col min="14594" max="14594" width="4.453125" style="45" customWidth="1"/>
    <col min="14595" max="14595" width="11.453125" style="45"/>
    <col min="14596" max="14596" width="24.453125" style="45" customWidth="1"/>
    <col min="14597" max="14597" width="3" style="45" customWidth="1"/>
    <col min="14598" max="14598" width="4.81640625" style="45" customWidth="1"/>
    <col min="14599" max="14599" width="3" style="45" customWidth="1"/>
    <col min="14600" max="14600" width="11.453125" style="45"/>
    <col min="14601" max="14601" width="3" style="45" customWidth="1"/>
    <col min="14602" max="14602" width="7" style="45" customWidth="1"/>
    <col min="14603" max="14604" width="3" style="45" customWidth="1"/>
    <col min="14605" max="14605" width="4.81640625" style="45" customWidth="1"/>
    <col min="14606" max="14606" width="15.7265625" style="45" customWidth="1"/>
    <col min="14607" max="14607" width="11.453125" style="45"/>
    <col min="14608" max="14608" width="13.26953125" style="45" customWidth="1"/>
    <col min="14609" max="14849" width="11.453125" style="45"/>
    <col min="14850" max="14850" width="4.453125" style="45" customWidth="1"/>
    <col min="14851" max="14851" width="11.453125" style="45"/>
    <col min="14852" max="14852" width="24.453125" style="45" customWidth="1"/>
    <col min="14853" max="14853" width="3" style="45" customWidth="1"/>
    <col min="14854" max="14854" width="4.81640625" style="45" customWidth="1"/>
    <col min="14855" max="14855" width="3" style="45" customWidth="1"/>
    <col min="14856" max="14856" width="11.453125" style="45"/>
    <col min="14857" max="14857" width="3" style="45" customWidth="1"/>
    <col min="14858" max="14858" width="7" style="45" customWidth="1"/>
    <col min="14859" max="14860" width="3" style="45" customWidth="1"/>
    <col min="14861" max="14861" width="4.81640625" style="45" customWidth="1"/>
    <col min="14862" max="14862" width="15.7265625" style="45" customWidth="1"/>
    <col min="14863" max="14863" width="11.453125" style="45"/>
    <col min="14864" max="14864" width="13.26953125" style="45" customWidth="1"/>
    <col min="14865" max="15105" width="11.453125" style="45"/>
    <col min="15106" max="15106" width="4.453125" style="45" customWidth="1"/>
    <col min="15107" max="15107" width="11.453125" style="45"/>
    <col min="15108" max="15108" width="24.453125" style="45" customWidth="1"/>
    <col min="15109" max="15109" width="3" style="45" customWidth="1"/>
    <col min="15110" max="15110" width="4.81640625" style="45" customWidth="1"/>
    <col min="15111" max="15111" width="3" style="45" customWidth="1"/>
    <col min="15112" max="15112" width="11.453125" style="45"/>
    <col min="15113" max="15113" width="3" style="45" customWidth="1"/>
    <col min="15114" max="15114" width="7" style="45" customWidth="1"/>
    <col min="15115" max="15116" width="3" style="45" customWidth="1"/>
    <col min="15117" max="15117" width="4.81640625" style="45" customWidth="1"/>
    <col min="15118" max="15118" width="15.7265625" style="45" customWidth="1"/>
    <col min="15119" max="15119" width="11.453125" style="45"/>
    <col min="15120" max="15120" width="13.26953125" style="45" customWidth="1"/>
    <col min="15121" max="15361" width="11.453125" style="45"/>
    <col min="15362" max="15362" width="4.453125" style="45" customWidth="1"/>
    <col min="15363" max="15363" width="11.453125" style="45"/>
    <col min="15364" max="15364" width="24.453125" style="45" customWidth="1"/>
    <col min="15365" max="15365" width="3" style="45" customWidth="1"/>
    <col min="15366" max="15366" width="4.81640625" style="45" customWidth="1"/>
    <col min="15367" max="15367" width="3" style="45" customWidth="1"/>
    <col min="15368" max="15368" width="11.453125" style="45"/>
    <col min="15369" max="15369" width="3" style="45" customWidth="1"/>
    <col min="15370" max="15370" width="7" style="45" customWidth="1"/>
    <col min="15371" max="15372" width="3" style="45" customWidth="1"/>
    <col min="15373" max="15373" width="4.81640625" style="45" customWidth="1"/>
    <col min="15374" max="15374" width="15.7265625" style="45" customWidth="1"/>
    <col min="15375" max="15375" width="11.453125" style="45"/>
    <col min="15376" max="15376" width="13.26953125" style="45" customWidth="1"/>
    <col min="15377" max="15617" width="11.453125" style="45"/>
    <col min="15618" max="15618" width="4.453125" style="45" customWidth="1"/>
    <col min="15619" max="15619" width="11.453125" style="45"/>
    <col min="15620" max="15620" width="24.453125" style="45" customWidth="1"/>
    <col min="15621" max="15621" width="3" style="45" customWidth="1"/>
    <col min="15622" max="15622" width="4.81640625" style="45" customWidth="1"/>
    <col min="15623" max="15623" width="3" style="45" customWidth="1"/>
    <col min="15624" max="15624" width="11.453125" style="45"/>
    <col min="15625" max="15625" width="3" style="45" customWidth="1"/>
    <col min="15626" max="15626" width="7" style="45" customWidth="1"/>
    <col min="15627" max="15628" width="3" style="45" customWidth="1"/>
    <col min="15629" max="15629" width="4.81640625" style="45" customWidth="1"/>
    <col min="15630" max="15630" width="15.7265625" style="45" customWidth="1"/>
    <col min="15631" max="15631" width="11.453125" style="45"/>
    <col min="15632" max="15632" width="13.26953125" style="45" customWidth="1"/>
    <col min="15633" max="15873" width="11.453125" style="45"/>
    <col min="15874" max="15874" width="4.453125" style="45" customWidth="1"/>
    <col min="15875" max="15875" width="11.453125" style="45"/>
    <col min="15876" max="15876" width="24.453125" style="45" customWidth="1"/>
    <col min="15877" max="15877" width="3" style="45" customWidth="1"/>
    <col min="15878" max="15878" width="4.81640625" style="45" customWidth="1"/>
    <col min="15879" max="15879" width="3" style="45" customWidth="1"/>
    <col min="15880" max="15880" width="11.453125" style="45"/>
    <col min="15881" max="15881" width="3" style="45" customWidth="1"/>
    <col min="15882" max="15882" width="7" style="45" customWidth="1"/>
    <col min="15883" max="15884" width="3" style="45" customWidth="1"/>
    <col min="15885" max="15885" width="4.81640625" style="45" customWidth="1"/>
    <col min="15886" max="15886" width="15.7265625" style="45" customWidth="1"/>
    <col min="15887" max="15887" width="11.453125" style="45"/>
    <col min="15888" max="15888" width="13.26953125" style="45" customWidth="1"/>
    <col min="15889" max="16129" width="11.453125" style="45"/>
    <col min="16130" max="16130" width="4.453125" style="45" customWidth="1"/>
    <col min="16131" max="16131" width="11.453125" style="45"/>
    <col min="16132" max="16132" width="24.453125" style="45" customWidth="1"/>
    <col min="16133" max="16133" width="3" style="45" customWidth="1"/>
    <col min="16134" max="16134" width="4.81640625" style="45" customWidth="1"/>
    <col min="16135" max="16135" width="3" style="45" customWidth="1"/>
    <col min="16136" max="16136" width="11.453125" style="45"/>
    <col min="16137" max="16137" width="3" style="45" customWidth="1"/>
    <col min="16138" max="16138" width="7" style="45" customWidth="1"/>
    <col min="16139" max="16140" width="3" style="45" customWidth="1"/>
    <col min="16141" max="16141" width="4.81640625" style="45" customWidth="1"/>
    <col min="16142" max="16142" width="15.7265625" style="45" customWidth="1"/>
    <col min="16143" max="16143" width="11.453125" style="45"/>
    <col min="16144" max="16144" width="13.26953125" style="45" customWidth="1"/>
    <col min="16145" max="16384" width="11.453125" style="45"/>
  </cols>
  <sheetData>
    <row r="1" spans="3:21" x14ac:dyDescent="0.35">
      <c r="R1" s="45" t="s">
        <v>154</v>
      </c>
    </row>
    <row r="2" spans="3:21" ht="18.5" thickBot="1" x14ac:dyDescent="0.4">
      <c r="D2" s="146" t="s">
        <v>155</v>
      </c>
      <c r="E2" s="46"/>
      <c r="F2" s="46"/>
      <c r="G2" s="46"/>
      <c r="H2" s="46"/>
      <c r="I2" s="46"/>
      <c r="J2" s="46"/>
      <c r="K2" s="46"/>
      <c r="L2" s="46"/>
    </row>
    <row r="3" spans="3:21" ht="14.5" thickBot="1" x14ac:dyDescent="0.4">
      <c r="R3" s="223" t="s">
        <v>156</v>
      </c>
      <c r="S3" s="224"/>
      <c r="T3" s="224"/>
      <c r="U3" s="225"/>
    </row>
    <row r="4" spans="3:21" x14ac:dyDescent="0.35">
      <c r="D4" s="344" t="s">
        <v>157</v>
      </c>
      <c r="E4" s="344"/>
      <c r="F4" s="344"/>
      <c r="G4" s="344"/>
      <c r="H4" s="47"/>
      <c r="I4" s="137"/>
      <c r="J4" s="137"/>
      <c r="K4" s="137"/>
      <c r="L4" s="137"/>
      <c r="M4" s="48" t="s">
        <v>158</v>
      </c>
      <c r="N4" s="345">
        <v>2023</v>
      </c>
      <c r="O4" s="345"/>
      <c r="R4" s="45" t="s">
        <v>159</v>
      </c>
    </row>
    <row r="5" spans="3:21" ht="18" x14ac:dyDescent="0.35">
      <c r="D5" s="344"/>
      <c r="E5" s="344"/>
      <c r="F5" s="344"/>
      <c r="G5" s="344"/>
      <c r="H5" s="346" t="s">
        <v>160</v>
      </c>
      <c r="I5" s="347"/>
      <c r="J5" s="347"/>
      <c r="K5" s="347"/>
      <c r="L5" s="347"/>
      <c r="M5" s="348"/>
      <c r="N5" s="349">
        <f>IF(ISERROR($N$68),0,$N$68)</f>
        <v>0</v>
      </c>
      <c r="O5" s="349"/>
      <c r="R5" s="49" t="s">
        <v>161</v>
      </c>
    </row>
    <row r="6" spans="3:21" x14ac:dyDescent="0.35">
      <c r="R6" s="49" t="s">
        <v>162</v>
      </c>
    </row>
    <row r="7" spans="3:21" x14ac:dyDescent="0.35">
      <c r="R7" s="49" t="s">
        <v>163</v>
      </c>
    </row>
    <row r="8" spans="3:21" x14ac:dyDescent="0.35">
      <c r="C8" s="50" t="s">
        <v>164</v>
      </c>
      <c r="D8" s="45" t="s">
        <v>165</v>
      </c>
      <c r="R8" s="49" t="s">
        <v>166</v>
      </c>
    </row>
    <row r="9" spans="3:21" ht="20.149999999999999" customHeight="1" thickBot="1" x14ac:dyDescent="0.4">
      <c r="M9" s="51" t="s">
        <v>167</v>
      </c>
      <c r="N9" s="52">
        <f>N4</f>
        <v>2023</v>
      </c>
    </row>
    <row r="10" spans="3:21" ht="20.149999999999999" customHeight="1" x14ac:dyDescent="0.35">
      <c r="D10" s="53" t="s">
        <v>168</v>
      </c>
      <c r="E10" s="54"/>
      <c r="F10" s="54"/>
      <c r="G10" s="54"/>
      <c r="H10" s="54"/>
      <c r="I10" s="54"/>
      <c r="J10" s="54"/>
      <c r="K10" s="54"/>
      <c r="L10" s="54"/>
      <c r="M10" s="54"/>
      <c r="N10" s="172"/>
    </row>
    <row r="11" spans="3:21" ht="20.149999999999999" customHeight="1" x14ac:dyDescent="0.35">
      <c r="D11" s="147" t="s">
        <v>169</v>
      </c>
      <c r="E11" s="148"/>
      <c r="F11" s="148"/>
      <c r="G11" s="148"/>
      <c r="H11" s="148"/>
      <c r="I11" s="148"/>
      <c r="J11" s="148"/>
      <c r="K11" s="148"/>
      <c r="L11" s="148"/>
      <c r="M11" s="54"/>
      <c r="N11" s="173"/>
    </row>
    <row r="12" spans="3:21" x14ac:dyDescent="0.35">
      <c r="D12" s="55" t="s">
        <v>170</v>
      </c>
      <c r="E12" s="56"/>
      <c r="F12" s="56"/>
      <c r="G12" s="56"/>
      <c r="H12" s="56"/>
      <c r="I12" s="56"/>
      <c r="J12" s="56"/>
      <c r="K12" s="56"/>
      <c r="L12" s="56"/>
      <c r="M12" s="56"/>
      <c r="N12" s="350"/>
    </row>
    <row r="13" spans="3:21" ht="14.5" x14ac:dyDescent="0.35">
      <c r="D13" s="57" t="s">
        <v>171</v>
      </c>
      <c r="E13" s="58"/>
      <c r="F13" s="58"/>
      <c r="G13" s="58"/>
      <c r="H13" s="58"/>
      <c r="I13" s="58"/>
      <c r="J13" s="58"/>
      <c r="K13" s="58"/>
      <c r="L13" s="58"/>
      <c r="N13" s="351"/>
    </row>
    <row r="14" spans="3:21" ht="15" thickBot="1" x14ac:dyDescent="0.4">
      <c r="D14" s="59" t="s">
        <v>172</v>
      </c>
      <c r="E14" s="60"/>
      <c r="F14" s="60"/>
      <c r="G14" s="60"/>
      <c r="H14" s="60"/>
      <c r="I14" s="60"/>
      <c r="J14" s="60"/>
      <c r="K14" s="60"/>
      <c r="L14" s="60"/>
      <c r="M14" s="61"/>
      <c r="N14" s="352"/>
    </row>
    <row r="15" spans="3:21" ht="20.149999999999999" customHeight="1" thickBot="1" x14ac:dyDescent="0.4">
      <c r="M15" s="51" t="s">
        <v>173</v>
      </c>
      <c r="N15" s="52">
        <f>N4</f>
        <v>2023</v>
      </c>
    </row>
    <row r="16" spans="3:21" ht="14.25" customHeight="1" x14ac:dyDescent="0.35">
      <c r="D16" s="55" t="s">
        <v>174</v>
      </c>
      <c r="E16" s="56"/>
      <c r="F16" s="56"/>
      <c r="G16" s="56"/>
      <c r="H16" s="56"/>
      <c r="I16" s="56"/>
      <c r="J16" s="56"/>
      <c r="K16" s="56"/>
      <c r="L16" s="56"/>
      <c r="M16" s="56"/>
      <c r="N16" s="342"/>
    </row>
    <row r="17" spans="3:14" ht="14.25" customHeight="1" thickBot="1" x14ac:dyDescent="0.4">
      <c r="D17" s="62" t="s">
        <v>175</v>
      </c>
      <c r="E17" s="61"/>
      <c r="F17" s="61"/>
      <c r="G17" s="61"/>
      <c r="H17" s="61"/>
      <c r="I17" s="61"/>
      <c r="J17" s="61"/>
      <c r="K17" s="61"/>
      <c r="L17" s="61"/>
      <c r="M17" s="61"/>
      <c r="N17" s="343"/>
    </row>
    <row r="20" spans="3:14" x14ac:dyDescent="0.35">
      <c r="C20" s="50" t="s">
        <v>176</v>
      </c>
      <c r="D20" s="50" t="s">
        <v>177</v>
      </c>
    </row>
    <row r="22" spans="3:14" ht="20.149999999999999" customHeight="1" thickBot="1" x14ac:dyDescent="0.4">
      <c r="D22" s="149" t="s">
        <v>178</v>
      </c>
      <c r="E22" s="361"/>
      <c r="F22" s="370"/>
      <c r="G22" s="361" t="s">
        <v>128</v>
      </c>
      <c r="H22" s="150">
        <f>$N$11</f>
        <v>0</v>
      </c>
      <c r="I22" s="361"/>
      <c r="J22" s="361"/>
      <c r="K22" s="361" t="s">
        <v>128</v>
      </c>
      <c r="L22" s="151"/>
      <c r="M22" s="152"/>
      <c r="N22" s="357">
        <f>IF(ISERROR($N$11/$N$10),0,$N$11/$N$10)</f>
        <v>0</v>
      </c>
    </row>
    <row r="23" spans="3:14" ht="20.149999999999999" customHeight="1" x14ac:dyDescent="0.35">
      <c r="D23" s="153" t="s">
        <v>179</v>
      </c>
      <c r="E23" s="362"/>
      <c r="F23" s="371"/>
      <c r="G23" s="362"/>
      <c r="H23" s="154">
        <f>$N$10</f>
        <v>0</v>
      </c>
      <c r="I23" s="362"/>
      <c r="J23" s="362"/>
      <c r="K23" s="362"/>
      <c r="L23" s="155"/>
      <c r="M23" s="156"/>
      <c r="N23" s="358"/>
    </row>
    <row r="26" spans="3:14" x14ac:dyDescent="0.35">
      <c r="C26" s="50" t="s">
        <v>180</v>
      </c>
      <c r="D26" s="50" t="s">
        <v>181</v>
      </c>
    </row>
    <row r="27" spans="3:14" x14ac:dyDescent="0.35">
      <c r="C27" s="50"/>
      <c r="D27" s="50"/>
    </row>
    <row r="28" spans="3:14" ht="14.25" customHeight="1" x14ac:dyDescent="0.35">
      <c r="C28" s="50"/>
      <c r="D28" s="50" t="s">
        <v>182</v>
      </c>
    </row>
    <row r="29" spans="3:14" ht="20.149999999999999" customHeight="1" thickBot="1" x14ac:dyDescent="0.4">
      <c r="D29" s="359" t="s">
        <v>183</v>
      </c>
      <c r="E29" s="360"/>
      <c r="F29" s="360"/>
      <c r="G29" s="360"/>
      <c r="H29" s="360"/>
      <c r="I29" s="361" t="s">
        <v>128</v>
      </c>
      <c r="J29" s="363">
        <f>$N$16</f>
        <v>0</v>
      </c>
      <c r="K29" s="363"/>
      <c r="L29" s="363"/>
      <c r="M29" s="364" t="s">
        <v>128</v>
      </c>
      <c r="N29" s="366">
        <f>IF(ISERROR($N$16/$N$12),0,$N$16/$N$12)</f>
        <v>0</v>
      </c>
    </row>
    <row r="30" spans="3:14" ht="20.149999999999999" customHeight="1" x14ac:dyDescent="0.35">
      <c r="D30" s="368" t="s">
        <v>170</v>
      </c>
      <c r="E30" s="369"/>
      <c r="F30" s="369"/>
      <c r="G30" s="369"/>
      <c r="H30" s="369"/>
      <c r="I30" s="362"/>
      <c r="J30" s="157">
        <f>$N$12</f>
        <v>0</v>
      </c>
      <c r="K30" s="61"/>
      <c r="L30" s="61"/>
      <c r="M30" s="365"/>
      <c r="N30" s="367"/>
    </row>
    <row r="31" spans="3:14" ht="2.15" customHeight="1" x14ac:dyDescent="0.35"/>
    <row r="32" spans="3:14" ht="14.25" customHeight="1" x14ac:dyDescent="0.35">
      <c r="D32" s="50" t="s">
        <v>184</v>
      </c>
    </row>
    <row r="33" spans="3:16" ht="20.149999999999999" customHeight="1" x14ac:dyDescent="0.35">
      <c r="D33" s="354" t="s">
        <v>185</v>
      </c>
      <c r="E33" s="355"/>
      <c r="F33" s="355"/>
      <c r="G33" s="355"/>
      <c r="H33" s="356"/>
      <c r="I33" s="354" t="s">
        <v>186</v>
      </c>
      <c r="J33" s="355"/>
      <c r="K33" s="355"/>
      <c r="L33" s="355"/>
      <c r="M33" s="355"/>
      <c r="N33" s="355"/>
      <c r="O33" s="355"/>
      <c r="P33" s="356"/>
    </row>
    <row r="34" spans="3:16" ht="20.149999999999999" customHeight="1" x14ac:dyDescent="0.35">
      <c r="D34" s="345" t="s">
        <v>187</v>
      </c>
      <c r="E34" s="345"/>
      <c r="F34" s="345"/>
      <c r="G34" s="345"/>
      <c r="H34" s="158" t="s">
        <v>188</v>
      </c>
      <c r="I34" s="345" t="s">
        <v>187</v>
      </c>
      <c r="J34" s="345"/>
      <c r="K34" s="345"/>
      <c r="L34" s="345"/>
      <c r="M34" s="345"/>
      <c r="N34" s="345"/>
      <c r="O34" s="345"/>
      <c r="P34" s="158" t="s">
        <v>188</v>
      </c>
    </row>
    <row r="35" spans="3:16" ht="20.149999999999999" customHeight="1" x14ac:dyDescent="0.35">
      <c r="D35" s="372" t="s">
        <v>189</v>
      </c>
      <c r="E35" s="372"/>
      <c r="F35" s="372"/>
      <c r="G35" s="372"/>
      <c r="H35" s="373">
        <f>$N$22</f>
        <v>0</v>
      </c>
      <c r="I35" s="376">
        <v>20822</v>
      </c>
      <c r="J35" s="376"/>
      <c r="K35" s="376"/>
      <c r="L35" s="376"/>
      <c r="M35" s="376"/>
      <c r="N35" s="376"/>
      <c r="O35" s="376"/>
      <c r="P35" s="366">
        <f>IF($H$35=0%,0,IF($N$22&gt;=7.5%,$I$35,IF($N$22&gt;=5%,8329+($N$22*166576),IF($N$22&lt;5%,$I$37))))</f>
        <v>0</v>
      </c>
    </row>
    <row r="36" spans="3:16" ht="20.149999999999999" customHeight="1" x14ac:dyDescent="0.35">
      <c r="D36" s="372" t="s">
        <v>190</v>
      </c>
      <c r="E36" s="372"/>
      <c r="F36" s="372"/>
      <c r="G36" s="372"/>
      <c r="H36" s="374"/>
      <c r="I36" s="372" t="s">
        <v>191</v>
      </c>
      <c r="J36" s="372"/>
      <c r="K36" s="372"/>
      <c r="L36" s="372"/>
      <c r="M36" s="372"/>
      <c r="N36" s="372"/>
      <c r="O36" s="372"/>
      <c r="P36" s="377"/>
    </row>
    <row r="37" spans="3:16" ht="20.149999999999999" customHeight="1" x14ac:dyDescent="0.35">
      <c r="D37" s="372" t="s">
        <v>192</v>
      </c>
      <c r="E37" s="372"/>
      <c r="F37" s="372"/>
      <c r="G37" s="372"/>
      <c r="H37" s="375"/>
      <c r="I37" s="376">
        <v>16658</v>
      </c>
      <c r="J37" s="376"/>
      <c r="K37" s="376"/>
      <c r="L37" s="376"/>
      <c r="M37" s="376"/>
      <c r="N37" s="376"/>
      <c r="O37" s="376"/>
      <c r="P37" s="367"/>
    </row>
    <row r="38" spans="3:16" ht="35.25" customHeight="1" x14ac:dyDescent="0.35">
      <c r="D38" s="353" t="s">
        <v>193</v>
      </c>
      <c r="E38" s="353"/>
      <c r="F38" s="353"/>
      <c r="G38" s="353"/>
      <c r="H38" s="353"/>
      <c r="I38" s="353"/>
      <c r="J38" s="353"/>
      <c r="K38" s="353"/>
      <c r="L38" s="353"/>
      <c r="M38" s="353"/>
      <c r="N38" s="353"/>
    </row>
    <row r="39" spans="3:16" ht="20.149999999999999" customHeight="1" x14ac:dyDescent="0.35">
      <c r="D39" s="159" t="s">
        <v>194</v>
      </c>
      <c r="E39" s="54"/>
      <c r="F39" s="54"/>
      <c r="G39" s="54"/>
      <c r="H39" s="54"/>
      <c r="I39" s="54"/>
      <c r="J39" s="54"/>
      <c r="K39" s="54"/>
      <c r="L39" s="54"/>
      <c r="M39" s="160"/>
      <c r="N39" s="161">
        <f>MIN($N$29,$P$35)</f>
        <v>0</v>
      </c>
    </row>
    <row r="41" spans="3:16" x14ac:dyDescent="0.35">
      <c r="C41" s="50" t="s">
        <v>195</v>
      </c>
      <c r="D41" s="50" t="s">
        <v>196</v>
      </c>
    </row>
    <row r="43" spans="3:16" ht="20.149999999999999" customHeight="1" x14ac:dyDescent="0.35">
      <c r="D43" s="354" t="s">
        <v>185</v>
      </c>
      <c r="E43" s="355"/>
      <c r="F43" s="355"/>
      <c r="G43" s="355"/>
      <c r="H43" s="356"/>
      <c r="I43" s="378" t="s">
        <v>197</v>
      </c>
      <c r="J43" s="379"/>
      <c r="K43" s="379"/>
      <c r="L43" s="379"/>
      <c r="M43" s="379"/>
      <c r="N43" s="380"/>
    </row>
    <row r="44" spans="3:16" ht="20.149999999999999" customHeight="1" x14ac:dyDescent="0.35">
      <c r="D44" s="345" t="s">
        <v>187</v>
      </c>
      <c r="E44" s="345"/>
      <c r="F44" s="345"/>
      <c r="G44" s="345"/>
      <c r="H44" s="158" t="s">
        <v>188</v>
      </c>
      <c r="I44" s="378" t="s">
        <v>187</v>
      </c>
      <c r="J44" s="379"/>
      <c r="K44" s="379"/>
      <c r="L44" s="379"/>
      <c r="M44" s="380"/>
      <c r="N44" s="158" t="s">
        <v>188</v>
      </c>
    </row>
    <row r="45" spans="3:16" ht="20.149999999999999" customHeight="1" x14ac:dyDescent="0.35">
      <c r="D45" s="372" t="s">
        <v>189</v>
      </c>
      <c r="E45" s="372"/>
      <c r="F45" s="372"/>
      <c r="G45" s="372"/>
      <c r="H45" s="373">
        <f>$N$22</f>
        <v>0</v>
      </c>
      <c r="I45" s="381">
        <v>0.45</v>
      </c>
      <c r="J45" s="382"/>
      <c r="K45" s="382"/>
      <c r="L45" s="382"/>
      <c r="M45" s="383"/>
      <c r="N45" s="384">
        <f>IF(H45=0%,0,IF($N$22&gt;=7.5%,$I$45,IF($N$22&gt;=5%,$I$46,IF($N$22&lt;5%,$I$47))))</f>
        <v>0</v>
      </c>
    </row>
    <row r="46" spans="3:16" ht="20.149999999999999" customHeight="1" x14ac:dyDescent="0.35">
      <c r="D46" s="372" t="s">
        <v>190</v>
      </c>
      <c r="E46" s="372"/>
      <c r="F46" s="372"/>
      <c r="G46" s="372"/>
      <c r="H46" s="374"/>
      <c r="I46" s="381">
        <v>0.3</v>
      </c>
      <c r="J46" s="382"/>
      <c r="K46" s="382"/>
      <c r="L46" s="382"/>
      <c r="M46" s="383"/>
      <c r="N46" s="385"/>
    </row>
    <row r="47" spans="3:16" ht="20.149999999999999" customHeight="1" x14ac:dyDescent="0.35">
      <c r="D47" s="372" t="s">
        <v>192</v>
      </c>
      <c r="E47" s="372"/>
      <c r="F47" s="372"/>
      <c r="G47" s="372"/>
      <c r="H47" s="375"/>
      <c r="I47" s="381">
        <v>0.15</v>
      </c>
      <c r="J47" s="382"/>
      <c r="K47" s="382"/>
      <c r="L47" s="382"/>
      <c r="M47" s="383"/>
      <c r="N47" s="386"/>
    </row>
    <row r="48" spans="3:16" ht="2.15" customHeight="1" x14ac:dyDescent="0.35"/>
    <row r="49" spans="3:16" ht="20.149999999999999" customHeight="1" x14ac:dyDescent="0.35">
      <c r="D49" s="159" t="s">
        <v>198</v>
      </c>
      <c r="E49" s="54"/>
      <c r="F49" s="54"/>
      <c r="G49" s="54"/>
      <c r="H49" s="54"/>
      <c r="I49" s="54"/>
      <c r="J49" s="54"/>
      <c r="K49" s="54"/>
      <c r="L49" s="54"/>
      <c r="M49" s="160"/>
      <c r="N49" s="162">
        <f>N45</f>
        <v>0</v>
      </c>
    </row>
    <row r="51" spans="3:16" x14ac:dyDescent="0.35">
      <c r="C51" s="50" t="s">
        <v>199</v>
      </c>
      <c r="D51" s="50" t="s">
        <v>200</v>
      </c>
    </row>
    <row r="53" spans="3:16" x14ac:dyDescent="0.35">
      <c r="D53" s="53" t="s">
        <v>201</v>
      </c>
      <c r="E53" s="54"/>
      <c r="F53" s="54"/>
      <c r="G53" s="54"/>
      <c r="H53" s="54"/>
      <c r="I53" s="54"/>
      <c r="J53" s="54"/>
      <c r="K53" s="54"/>
      <c r="L53" s="54"/>
      <c r="M53" s="160"/>
      <c r="N53" s="163">
        <v>1353</v>
      </c>
    </row>
    <row r="54" spans="3:16" ht="2.15" customHeight="1" x14ac:dyDescent="0.35"/>
    <row r="55" spans="3:16" ht="20.149999999999999" customHeight="1" thickBot="1" x14ac:dyDescent="0.4">
      <c r="D55" s="149" t="s">
        <v>178</v>
      </c>
      <c r="E55" s="361" t="s">
        <v>136</v>
      </c>
      <c r="F55" s="389" t="s">
        <v>202</v>
      </c>
      <c r="G55" s="389"/>
      <c r="H55" s="389"/>
      <c r="I55" s="389"/>
      <c r="J55" s="389"/>
      <c r="K55" s="361" t="s">
        <v>136</v>
      </c>
      <c r="L55" s="361" t="s">
        <v>194</v>
      </c>
      <c r="M55" s="361"/>
      <c r="N55" s="361"/>
      <c r="O55" s="361"/>
      <c r="P55" s="387" t="s">
        <v>128</v>
      </c>
    </row>
    <row r="56" spans="3:16" ht="20.149999999999999" customHeight="1" x14ac:dyDescent="0.35">
      <c r="D56" s="153" t="s">
        <v>179</v>
      </c>
      <c r="E56" s="362"/>
      <c r="F56" s="390"/>
      <c r="G56" s="390"/>
      <c r="H56" s="390"/>
      <c r="I56" s="390"/>
      <c r="J56" s="390"/>
      <c r="K56" s="362"/>
      <c r="L56" s="362"/>
      <c r="M56" s="362"/>
      <c r="N56" s="362"/>
      <c r="O56" s="362"/>
      <c r="P56" s="388"/>
    </row>
    <row r="57" spans="3:16" ht="2.15" customHeight="1" x14ac:dyDescent="0.35"/>
    <row r="58" spans="3:16" ht="20.149999999999999" customHeight="1" thickBot="1" x14ac:dyDescent="0.4">
      <c r="D58" s="164">
        <f>$N$11</f>
        <v>0</v>
      </c>
      <c r="E58" s="361" t="s">
        <v>136</v>
      </c>
      <c r="F58" s="389">
        <f>$N$49</f>
        <v>0</v>
      </c>
      <c r="G58" s="389"/>
      <c r="H58" s="389"/>
      <c r="I58" s="389"/>
      <c r="J58" s="389"/>
      <c r="K58" s="361" t="s">
        <v>136</v>
      </c>
      <c r="L58" s="391">
        <f>$N$39</f>
        <v>0</v>
      </c>
      <c r="M58" s="361"/>
      <c r="N58" s="361"/>
      <c r="O58" s="361"/>
      <c r="P58" s="387" t="s">
        <v>128</v>
      </c>
    </row>
    <row r="59" spans="3:16" ht="20.149999999999999" customHeight="1" x14ac:dyDescent="0.35">
      <c r="D59" s="165">
        <f>$N$10</f>
        <v>0</v>
      </c>
      <c r="E59" s="362"/>
      <c r="F59" s="390"/>
      <c r="G59" s="390"/>
      <c r="H59" s="390"/>
      <c r="I59" s="390"/>
      <c r="J59" s="390"/>
      <c r="K59" s="362"/>
      <c r="L59" s="362"/>
      <c r="M59" s="362"/>
      <c r="N59" s="362"/>
      <c r="O59" s="362"/>
      <c r="P59" s="388"/>
    </row>
    <row r="60" spans="3:16" ht="2.15" customHeight="1" x14ac:dyDescent="0.35"/>
    <row r="61" spans="3:16" ht="20.149999999999999" customHeight="1" x14ac:dyDescent="0.35">
      <c r="D61" s="166" t="s">
        <v>203</v>
      </c>
      <c r="E61" s="54"/>
      <c r="F61" s="54"/>
      <c r="G61" s="54"/>
      <c r="H61" s="54"/>
      <c r="I61" s="54"/>
      <c r="J61" s="54"/>
      <c r="K61" s="54"/>
      <c r="L61" s="54"/>
      <c r="M61" s="160"/>
      <c r="N61" s="167">
        <f>IF(ISERROR(($D$58/$D$59)*$F$58*$L$58),0,($D$58/$D$59)*$F$58*$L$58)</f>
        <v>0</v>
      </c>
    </row>
    <row r="62" spans="3:16" ht="20.149999999999999" customHeight="1" x14ac:dyDescent="0.35">
      <c r="D62" s="159" t="s">
        <v>204</v>
      </c>
      <c r="E62" s="54"/>
      <c r="F62" s="54"/>
      <c r="G62" s="54"/>
      <c r="H62" s="54"/>
      <c r="I62" s="54"/>
      <c r="J62" s="54"/>
      <c r="K62" s="54"/>
      <c r="L62" s="54"/>
      <c r="M62" s="160"/>
      <c r="N62" s="168">
        <f>MIN($N$61,$N$53)</f>
        <v>0</v>
      </c>
    </row>
    <row r="64" spans="3:16" x14ac:dyDescent="0.35">
      <c r="C64" s="50" t="s">
        <v>205</v>
      </c>
      <c r="D64" s="50" t="s">
        <v>206</v>
      </c>
      <c r="G64" s="392">
        <f>$N$4</f>
        <v>2023</v>
      </c>
      <c r="H64" s="392"/>
    </row>
    <row r="66" spans="4:14" ht="20.149999999999999" customHeight="1" x14ac:dyDescent="0.35">
      <c r="D66" s="55" t="s">
        <v>203</v>
      </c>
      <c r="E66" s="56"/>
      <c r="F66" s="56"/>
      <c r="G66" s="56"/>
      <c r="H66" s="56"/>
      <c r="I66" s="56"/>
      <c r="J66" s="56"/>
      <c r="K66" s="56"/>
      <c r="L66" s="56"/>
      <c r="M66" s="56"/>
      <c r="N66" s="63">
        <f>$N$62</f>
        <v>0</v>
      </c>
    </row>
    <row r="67" spans="4:14" ht="20.149999999999999" customHeight="1" thickBot="1" x14ac:dyDescent="0.4">
      <c r="D67" s="64" t="s">
        <v>170</v>
      </c>
      <c r="E67" s="65"/>
      <c r="F67" s="65"/>
      <c r="G67" s="65"/>
      <c r="H67" s="65"/>
      <c r="I67" s="65"/>
      <c r="J67" s="65"/>
      <c r="K67" s="65"/>
      <c r="L67" s="65"/>
      <c r="M67" s="65" t="s">
        <v>136</v>
      </c>
      <c r="N67" s="66">
        <f>$N$12</f>
        <v>0</v>
      </c>
    </row>
    <row r="68" spans="4:14" ht="20.149999999999999" customHeight="1" x14ac:dyDescent="0.35">
      <c r="D68" s="169" t="s">
        <v>206</v>
      </c>
      <c r="E68" s="67"/>
      <c r="F68" s="67"/>
      <c r="G68" s="61"/>
      <c r="H68" s="170">
        <f>$N$4</f>
        <v>2023</v>
      </c>
      <c r="I68" s="67"/>
      <c r="J68" s="67"/>
      <c r="K68" s="68"/>
      <c r="L68" s="67"/>
      <c r="M68" s="67" t="s">
        <v>128</v>
      </c>
      <c r="N68" s="171">
        <f>IF(ISERROR($N$62*$N$12),0,$N$62*$N$12)</f>
        <v>0</v>
      </c>
    </row>
  </sheetData>
  <sheetProtection sheet="1" objects="1" scenarios="1" selectLockedCells="1"/>
  <mergeCells count="55">
    <mergeCell ref="G64:H64"/>
    <mergeCell ref="E55:E56"/>
    <mergeCell ref="F55:J56"/>
    <mergeCell ref="K55:K56"/>
    <mergeCell ref="L55:O56"/>
    <mergeCell ref="P55:P56"/>
    <mergeCell ref="E58:E59"/>
    <mergeCell ref="F58:J59"/>
    <mergeCell ref="K58:K59"/>
    <mergeCell ref="L58:O59"/>
    <mergeCell ref="P58:P59"/>
    <mergeCell ref="I43:N43"/>
    <mergeCell ref="D45:G45"/>
    <mergeCell ref="H45:H47"/>
    <mergeCell ref="I45:M45"/>
    <mergeCell ref="N45:N47"/>
    <mergeCell ref="D46:G46"/>
    <mergeCell ref="I46:M46"/>
    <mergeCell ref="D47:G47"/>
    <mergeCell ref="I47:M47"/>
    <mergeCell ref="D44:G44"/>
    <mergeCell ref="I44:M44"/>
    <mergeCell ref="I33:P33"/>
    <mergeCell ref="D34:G34"/>
    <mergeCell ref="I34:O34"/>
    <mergeCell ref="D35:G35"/>
    <mergeCell ref="H35:H37"/>
    <mergeCell ref="I35:O35"/>
    <mergeCell ref="P35:P37"/>
    <mergeCell ref="D36:G36"/>
    <mergeCell ref="I36:O36"/>
    <mergeCell ref="D37:G37"/>
    <mergeCell ref="I37:O37"/>
    <mergeCell ref="D38:N38"/>
    <mergeCell ref="D43:H43"/>
    <mergeCell ref="N22:N23"/>
    <mergeCell ref="D29:H29"/>
    <mergeCell ref="I29:I30"/>
    <mergeCell ref="J29:L29"/>
    <mergeCell ref="M29:M30"/>
    <mergeCell ref="N29:N30"/>
    <mergeCell ref="D30:H30"/>
    <mergeCell ref="E22:E23"/>
    <mergeCell ref="F22:F23"/>
    <mergeCell ref="G22:G23"/>
    <mergeCell ref="I22:I23"/>
    <mergeCell ref="J22:J23"/>
    <mergeCell ref="K22:K23"/>
    <mergeCell ref="D33:H33"/>
    <mergeCell ref="N16:N17"/>
    <mergeCell ref="D4:G5"/>
    <mergeCell ref="N4:O4"/>
    <mergeCell ref="H5:M5"/>
    <mergeCell ref="N5:O5"/>
    <mergeCell ref="N12:N14"/>
  </mergeCells>
  <pageMargins left="0.70866141732283472" right="0.70866141732283472" top="0.74803149606299213" bottom="0.74803149606299213" header="0.31496062992125984" footer="0.31496062992125984"/>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C1D4-01A6-4289-88FF-3F95351F54F0}">
  <dimension ref="C1:U42"/>
  <sheetViews>
    <sheetView showGridLines="0" zoomScaleNormal="100" workbookViewId="0">
      <selection activeCell="N10" sqref="N10:N12"/>
    </sheetView>
  </sheetViews>
  <sheetFormatPr baseColWidth="10" defaultColWidth="11.453125" defaultRowHeight="14" x14ac:dyDescent="0.35"/>
  <cols>
    <col min="1" max="1" width="11.453125" style="45"/>
    <col min="2" max="2" width="4.453125" style="45" customWidth="1"/>
    <col min="3" max="3" width="11.453125" style="45"/>
    <col min="4" max="4" width="24.453125" style="45" customWidth="1"/>
    <col min="5" max="5" width="3" style="45" customWidth="1"/>
    <col min="6" max="6" width="4.81640625" style="45" customWidth="1"/>
    <col min="7" max="7" width="3" style="45" customWidth="1"/>
    <col min="8" max="8" width="11.453125" style="45" customWidth="1"/>
    <col min="9" max="9" width="3" style="45" customWidth="1"/>
    <col min="10" max="10" width="7" style="45" customWidth="1"/>
    <col min="11" max="12" width="3" style="45" customWidth="1"/>
    <col min="13" max="13" width="4.7265625" style="45" customWidth="1"/>
    <col min="14" max="14" width="15.7265625" style="45" customWidth="1"/>
    <col min="15" max="15" width="3" style="45" customWidth="1"/>
    <col min="16" max="16" width="13.26953125" style="45" customWidth="1"/>
    <col min="17" max="257" width="11.453125" style="45"/>
    <col min="258" max="258" width="4.453125" style="45" customWidth="1"/>
    <col min="259" max="259" width="11.453125" style="45"/>
    <col min="260" max="260" width="24.453125" style="45" customWidth="1"/>
    <col min="261" max="261" width="3" style="45" customWidth="1"/>
    <col min="262" max="262" width="4.81640625" style="45" customWidth="1"/>
    <col min="263" max="263" width="3" style="45" customWidth="1"/>
    <col min="264" max="264" width="11.453125" style="45"/>
    <col min="265" max="265" width="3" style="45" customWidth="1"/>
    <col min="266" max="266" width="7" style="45" customWidth="1"/>
    <col min="267" max="268" width="3" style="45" customWidth="1"/>
    <col min="269" max="269" width="4.7265625" style="45" customWidth="1"/>
    <col min="270" max="270" width="15.7265625" style="45" customWidth="1"/>
    <col min="271" max="271" width="3" style="45" customWidth="1"/>
    <col min="272" max="272" width="13.26953125" style="45" customWidth="1"/>
    <col min="273" max="513" width="11.453125" style="45"/>
    <col min="514" max="514" width="4.453125" style="45" customWidth="1"/>
    <col min="515" max="515" width="11.453125" style="45"/>
    <col min="516" max="516" width="24.453125" style="45" customWidth="1"/>
    <col min="517" max="517" width="3" style="45" customWidth="1"/>
    <col min="518" max="518" width="4.81640625" style="45" customWidth="1"/>
    <col min="519" max="519" width="3" style="45" customWidth="1"/>
    <col min="520" max="520" width="11.453125" style="45"/>
    <col min="521" max="521" width="3" style="45" customWidth="1"/>
    <col min="522" max="522" width="7" style="45" customWidth="1"/>
    <col min="523" max="524" width="3" style="45" customWidth="1"/>
    <col min="525" max="525" width="4.7265625" style="45" customWidth="1"/>
    <col min="526" max="526" width="15.7265625" style="45" customWidth="1"/>
    <col min="527" max="527" width="3" style="45" customWidth="1"/>
    <col min="528" max="528" width="13.26953125" style="45" customWidth="1"/>
    <col min="529" max="769" width="11.453125" style="45"/>
    <col min="770" max="770" width="4.453125" style="45" customWidth="1"/>
    <col min="771" max="771" width="11.453125" style="45"/>
    <col min="772" max="772" width="24.453125" style="45" customWidth="1"/>
    <col min="773" max="773" width="3" style="45" customWidth="1"/>
    <col min="774" max="774" width="4.81640625" style="45" customWidth="1"/>
    <col min="775" max="775" width="3" style="45" customWidth="1"/>
    <col min="776" max="776" width="11.453125" style="45"/>
    <col min="777" max="777" width="3" style="45" customWidth="1"/>
    <col min="778" max="778" width="7" style="45" customWidth="1"/>
    <col min="779" max="780" width="3" style="45" customWidth="1"/>
    <col min="781" max="781" width="4.7265625" style="45" customWidth="1"/>
    <col min="782" max="782" width="15.7265625" style="45" customWidth="1"/>
    <col min="783" max="783" width="3" style="45" customWidth="1"/>
    <col min="784" max="784" width="13.26953125" style="45" customWidth="1"/>
    <col min="785" max="1025" width="11.453125" style="45"/>
    <col min="1026" max="1026" width="4.453125" style="45" customWidth="1"/>
    <col min="1027" max="1027" width="11.453125" style="45"/>
    <col min="1028" max="1028" width="24.453125" style="45" customWidth="1"/>
    <col min="1029" max="1029" width="3" style="45" customWidth="1"/>
    <col min="1030" max="1030" width="4.81640625" style="45" customWidth="1"/>
    <col min="1031" max="1031" width="3" style="45" customWidth="1"/>
    <col min="1032" max="1032" width="11.453125" style="45"/>
    <col min="1033" max="1033" width="3" style="45" customWidth="1"/>
    <col min="1034" max="1034" width="7" style="45" customWidth="1"/>
    <col min="1035" max="1036" width="3" style="45" customWidth="1"/>
    <col min="1037" max="1037" width="4.7265625" style="45" customWidth="1"/>
    <col min="1038" max="1038" width="15.7265625" style="45" customWidth="1"/>
    <col min="1039" max="1039" width="3" style="45" customWidth="1"/>
    <col min="1040" max="1040" width="13.26953125" style="45" customWidth="1"/>
    <col min="1041" max="1281" width="11.453125" style="45"/>
    <col min="1282" max="1282" width="4.453125" style="45" customWidth="1"/>
    <col min="1283" max="1283" width="11.453125" style="45"/>
    <col min="1284" max="1284" width="24.453125" style="45" customWidth="1"/>
    <col min="1285" max="1285" width="3" style="45" customWidth="1"/>
    <col min="1286" max="1286" width="4.81640625" style="45" customWidth="1"/>
    <col min="1287" max="1287" width="3" style="45" customWidth="1"/>
    <col min="1288" max="1288" width="11.453125" style="45"/>
    <col min="1289" max="1289" width="3" style="45" customWidth="1"/>
    <col min="1290" max="1290" width="7" style="45" customWidth="1"/>
    <col min="1291" max="1292" width="3" style="45" customWidth="1"/>
    <col min="1293" max="1293" width="4.7265625" style="45" customWidth="1"/>
    <col min="1294" max="1294" width="15.7265625" style="45" customWidth="1"/>
    <col min="1295" max="1295" width="3" style="45" customWidth="1"/>
    <col min="1296" max="1296" width="13.26953125" style="45" customWidth="1"/>
    <col min="1297" max="1537" width="11.453125" style="45"/>
    <col min="1538" max="1538" width="4.453125" style="45" customWidth="1"/>
    <col min="1539" max="1539" width="11.453125" style="45"/>
    <col min="1540" max="1540" width="24.453125" style="45" customWidth="1"/>
    <col min="1541" max="1541" width="3" style="45" customWidth="1"/>
    <col min="1542" max="1542" width="4.81640625" style="45" customWidth="1"/>
    <col min="1543" max="1543" width="3" style="45" customWidth="1"/>
    <col min="1544" max="1544" width="11.453125" style="45"/>
    <col min="1545" max="1545" width="3" style="45" customWidth="1"/>
    <col min="1546" max="1546" width="7" style="45" customWidth="1"/>
    <col min="1547" max="1548" width="3" style="45" customWidth="1"/>
    <col min="1549" max="1549" width="4.7265625" style="45" customWidth="1"/>
    <col min="1550" max="1550" width="15.7265625" style="45" customWidth="1"/>
    <col min="1551" max="1551" width="3" style="45" customWidth="1"/>
    <col min="1552" max="1552" width="13.26953125" style="45" customWidth="1"/>
    <col min="1553" max="1793" width="11.453125" style="45"/>
    <col min="1794" max="1794" width="4.453125" style="45" customWidth="1"/>
    <col min="1795" max="1795" width="11.453125" style="45"/>
    <col min="1796" max="1796" width="24.453125" style="45" customWidth="1"/>
    <col min="1797" max="1797" width="3" style="45" customWidth="1"/>
    <col min="1798" max="1798" width="4.81640625" style="45" customWidth="1"/>
    <col min="1799" max="1799" width="3" style="45" customWidth="1"/>
    <col min="1800" max="1800" width="11.453125" style="45"/>
    <col min="1801" max="1801" width="3" style="45" customWidth="1"/>
    <col min="1802" max="1802" width="7" style="45" customWidth="1"/>
    <col min="1803" max="1804" width="3" style="45" customWidth="1"/>
    <col min="1805" max="1805" width="4.7265625" style="45" customWidth="1"/>
    <col min="1806" max="1806" width="15.7265625" style="45" customWidth="1"/>
    <col min="1807" max="1807" width="3" style="45" customWidth="1"/>
    <col min="1808" max="1808" width="13.26953125" style="45" customWidth="1"/>
    <col min="1809" max="2049" width="11.453125" style="45"/>
    <col min="2050" max="2050" width="4.453125" style="45" customWidth="1"/>
    <col min="2051" max="2051" width="11.453125" style="45"/>
    <col min="2052" max="2052" width="24.453125" style="45" customWidth="1"/>
    <col min="2053" max="2053" width="3" style="45" customWidth="1"/>
    <col min="2054" max="2054" width="4.81640625" style="45" customWidth="1"/>
    <col min="2055" max="2055" width="3" style="45" customWidth="1"/>
    <col min="2056" max="2056" width="11.453125" style="45"/>
    <col min="2057" max="2057" width="3" style="45" customWidth="1"/>
    <col min="2058" max="2058" width="7" style="45" customWidth="1"/>
    <col min="2059" max="2060" width="3" style="45" customWidth="1"/>
    <col min="2061" max="2061" width="4.7265625" style="45" customWidth="1"/>
    <col min="2062" max="2062" width="15.7265625" style="45" customWidth="1"/>
    <col min="2063" max="2063" width="3" style="45" customWidth="1"/>
    <col min="2064" max="2064" width="13.26953125" style="45" customWidth="1"/>
    <col min="2065" max="2305" width="11.453125" style="45"/>
    <col min="2306" max="2306" width="4.453125" style="45" customWidth="1"/>
    <col min="2307" max="2307" width="11.453125" style="45"/>
    <col min="2308" max="2308" width="24.453125" style="45" customWidth="1"/>
    <col min="2309" max="2309" width="3" style="45" customWidth="1"/>
    <col min="2310" max="2310" width="4.81640625" style="45" customWidth="1"/>
    <col min="2311" max="2311" width="3" style="45" customWidth="1"/>
    <col min="2312" max="2312" width="11.453125" style="45"/>
    <col min="2313" max="2313" width="3" style="45" customWidth="1"/>
    <col min="2314" max="2314" width="7" style="45" customWidth="1"/>
    <col min="2315" max="2316" width="3" style="45" customWidth="1"/>
    <col min="2317" max="2317" width="4.7265625" style="45" customWidth="1"/>
    <col min="2318" max="2318" width="15.7265625" style="45" customWidth="1"/>
    <col min="2319" max="2319" width="3" style="45" customWidth="1"/>
    <col min="2320" max="2320" width="13.26953125" style="45" customWidth="1"/>
    <col min="2321" max="2561" width="11.453125" style="45"/>
    <col min="2562" max="2562" width="4.453125" style="45" customWidth="1"/>
    <col min="2563" max="2563" width="11.453125" style="45"/>
    <col min="2564" max="2564" width="24.453125" style="45" customWidth="1"/>
    <col min="2565" max="2565" width="3" style="45" customWidth="1"/>
    <col min="2566" max="2566" width="4.81640625" style="45" customWidth="1"/>
    <col min="2567" max="2567" width="3" style="45" customWidth="1"/>
    <col min="2568" max="2568" width="11.453125" style="45"/>
    <col min="2569" max="2569" width="3" style="45" customWidth="1"/>
    <col min="2570" max="2570" width="7" style="45" customWidth="1"/>
    <col min="2571" max="2572" width="3" style="45" customWidth="1"/>
    <col min="2573" max="2573" width="4.7265625" style="45" customWidth="1"/>
    <col min="2574" max="2574" width="15.7265625" style="45" customWidth="1"/>
    <col min="2575" max="2575" width="3" style="45" customWidth="1"/>
    <col min="2576" max="2576" width="13.26953125" style="45" customWidth="1"/>
    <col min="2577" max="2817" width="11.453125" style="45"/>
    <col min="2818" max="2818" width="4.453125" style="45" customWidth="1"/>
    <col min="2819" max="2819" width="11.453125" style="45"/>
    <col min="2820" max="2820" width="24.453125" style="45" customWidth="1"/>
    <col min="2821" max="2821" width="3" style="45" customWidth="1"/>
    <col min="2822" max="2822" width="4.81640625" style="45" customWidth="1"/>
    <col min="2823" max="2823" width="3" style="45" customWidth="1"/>
    <col min="2824" max="2824" width="11.453125" style="45"/>
    <col min="2825" max="2825" width="3" style="45" customWidth="1"/>
    <col min="2826" max="2826" width="7" style="45" customWidth="1"/>
    <col min="2827" max="2828" width="3" style="45" customWidth="1"/>
    <col min="2829" max="2829" width="4.7265625" style="45" customWidth="1"/>
    <col min="2830" max="2830" width="15.7265625" style="45" customWidth="1"/>
    <col min="2831" max="2831" width="3" style="45" customWidth="1"/>
    <col min="2832" max="2832" width="13.26953125" style="45" customWidth="1"/>
    <col min="2833" max="3073" width="11.453125" style="45"/>
    <col min="3074" max="3074" width="4.453125" style="45" customWidth="1"/>
    <col min="3075" max="3075" width="11.453125" style="45"/>
    <col min="3076" max="3076" width="24.453125" style="45" customWidth="1"/>
    <col min="3077" max="3077" width="3" style="45" customWidth="1"/>
    <col min="3078" max="3078" width="4.81640625" style="45" customWidth="1"/>
    <col min="3079" max="3079" width="3" style="45" customWidth="1"/>
    <col min="3080" max="3080" width="11.453125" style="45"/>
    <col min="3081" max="3081" width="3" style="45" customWidth="1"/>
    <col min="3082" max="3082" width="7" style="45" customWidth="1"/>
    <col min="3083" max="3084" width="3" style="45" customWidth="1"/>
    <col min="3085" max="3085" width="4.7265625" style="45" customWidth="1"/>
    <col min="3086" max="3086" width="15.7265625" style="45" customWidth="1"/>
    <col min="3087" max="3087" width="3" style="45" customWidth="1"/>
    <col min="3088" max="3088" width="13.26953125" style="45" customWidth="1"/>
    <col min="3089" max="3329" width="11.453125" style="45"/>
    <col min="3330" max="3330" width="4.453125" style="45" customWidth="1"/>
    <col min="3331" max="3331" width="11.453125" style="45"/>
    <col min="3332" max="3332" width="24.453125" style="45" customWidth="1"/>
    <col min="3333" max="3333" width="3" style="45" customWidth="1"/>
    <col min="3334" max="3334" width="4.81640625" style="45" customWidth="1"/>
    <col min="3335" max="3335" width="3" style="45" customWidth="1"/>
    <col min="3336" max="3336" width="11.453125" style="45"/>
    <col min="3337" max="3337" width="3" style="45" customWidth="1"/>
    <col min="3338" max="3338" width="7" style="45" customWidth="1"/>
    <col min="3339" max="3340" width="3" style="45" customWidth="1"/>
    <col min="3341" max="3341" width="4.7265625" style="45" customWidth="1"/>
    <col min="3342" max="3342" width="15.7265625" style="45" customWidth="1"/>
    <col min="3343" max="3343" width="3" style="45" customWidth="1"/>
    <col min="3344" max="3344" width="13.26953125" style="45" customWidth="1"/>
    <col min="3345" max="3585" width="11.453125" style="45"/>
    <col min="3586" max="3586" width="4.453125" style="45" customWidth="1"/>
    <col min="3587" max="3587" width="11.453125" style="45"/>
    <col min="3588" max="3588" width="24.453125" style="45" customWidth="1"/>
    <col min="3589" max="3589" width="3" style="45" customWidth="1"/>
    <col min="3590" max="3590" width="4.81640625" style="45" customWidth="1"/>
    <col min="3591" max="3591" width="3" style="45" customWidth="1"/>
    <col min="3592" max="3592" width="11.453125" style="45"/>
    <col min="3593" max="3593" width="3" style="45" customWidth="1"/>
    <col min="3594" max="3594" width="7" style="45" customWidth="1"/>
    <col min="3595" max="3596" width="3" style="45" customWidth="1"/>
    <col min="3597" max="3597" width="4.7265625" style="45" customWidth="1"/>
    <col min="3598" max="3598" width="15.7265625" style="45" customWidth="1"/>
    <col min="3599" max="3599" width="3" style="45" customWidth="1"/>
    <col min="3600" max="3600" width="13.26953125" style="45" customWidth="1"/>
    <col min="3601" max="3841" width="11.453125" style="45"/>
    <col min="3842" max="3842" width="4.453125" style="45" customWidth="1"/>
    <col min="3843" max="3843" width="11.453125" style="45"/>
    <col min="3844" max="3844" width="24.453125" style="45" customWidth="1"/>
    <col min="3845" max="3845" width="3" style="45" customWidth="1"/>
    <col min="3846" max="3846" width="4.81640625" style="45" customWidth="1"/>
    <col min="3847" max="3847" width="3" style="45" customWidth="1"/>
    <col min="3848" max="3848" width="11.453125" style="45"/>
    <col min="3849" max="3849" width="3" style="45" customWidth="1"/>
    <col min="3850" max="3850" width="7" style="45" customWidth="1"/>
    <col min="3851" max="3852" width="3" style="45" customWidth="1"/>
    <col min="3853" max="3853" width="4.7265625" style="45" customWidth="1"/>
    <col min="3854" max="3854" width="15.7265625" style="45" customWidth="1"/>
    <col min="3855" max="3855" width="3" style="45" customWidth="1"/>
    <col min="3856" max="3856" width="13.26953125" style="45" customWidth="1"/>
    <col min="3857" max="4097" width="11.453125" style="45"/>
    <col min="4098" max="4098" width="4.453125" style="45" customWidth="1"/>
    <col min="4099" max="4099" width="11.453125" style="45"/>
    <col min="4100" max="4100" width="24.453125" style="45" customWidth="1"/>
    <col min="4101" max="4101" width="3" style="45" customWidth="1"/>
    <col min="4102" max="4102" width="4.81640625" style="45" customWidth="1"/>
    <col min="4103" max="4103" width="3" style="45" customWidth="1"/>
    <col min="4104" max="4104" width="11.453125" style="45"/>
    <col min="4105" max="4105" width="3" style="45" customWidth="1"/>
    <col min="4106" max="4106" width="7" style="45" customWidth="1"/>
    <col min="4107" max="4108" width="3" style="45" customWidth="1"/>
    <col min="4109" max="4109" width="4.7265625" style="45" customWidth="1"/>
    <col min="4110" max="4110" width="15.7265625" style="45" customWidth="1"/>
    <col min="4111" max="4111" width="3" style="45" customWidth="1"/>
    <col min="4112" max="4112" width="13.26953125" style="45" customWidth="1"/>
    <col min="4113" max="4353" width="11.453125" style="45"/>
    <col min="4354" max="4354" width="4.453125" style="45" customWidth="1"/>
    <col min="4355" max="4355" width="11.453125" style="45"/>
    <col min="4356" max="4356" width="24.453125" style="45" customWidth="1"/>
    <col min="4357" max="4357" width="3" style="45" customWidth="1"/>
    <col min="4358" max="4358" width="4.81640625" style="45" customWidth="1"/>
    <col min="4359" max="4359" width="3" style="45" customWidth="1"/>
    <col min="4360" max="4360" width="11.453125" style="45"/>
    <col min="4361" max="4361" width="3" style="45" customWidth="1"/>
    <col min="4362" max="4362" width="7" style="45" customWidth="1"/>
    <col min="4363" max="4364" width="3" style="45" customWidth="1"/>
    <col min="4365" max="4365" width="4.7265625" style="45" customWidth="1"/>
    <col min="4366" max="4366" width="15.7265625" style="45" customWidth="1"/>
    <col min="4367" max="4367" width="3" style="45" customWidth="1"/>
    <col min="4368" max="4368" width="13.26953125" style="45" customWidth="1"/>
    <col min="4369" max="4609" width="11.453125" style="45"/>
    <col min="4610" max="4610" width="4.453125" style="45" customWidth="1"/>
    <col min="4611" max="4611" width="11.453125" style="45"/>
    <col min="4612" max="4612" width="24.453125" style="45" customWidth="1"/>
    <col min="4613" max="4613" width="3" style="45" customWidth="1"/>
    <col min="4614" max="4614" width="4.81640625" style="45" customWidth="1"/>
    <col min="4615" max="4615" width="3" style="45" customWidth="1"/>
    <col min="4616" max="4616" width="11.453125" style="45"/>
    <col min="4617" max="4617" width="3" style="45" customWidth="1"/>
    <col min="4618" max="4618" width="7" style="45" customWidth="1"/>
    <col min="4619" max="4620" width="3" style="45" customWidth="1"/>
    <col min="4621" max="4621" width="4.7265625" style="45" customWidth="1"/>
    <col min="4622" max="4622" width="15.7265625" style="45" customWidth="1"/>
    <col min="4623" max="4623" width="3" style="45" customWidth="1"/>
    <col min="4624" max="4624" width="13.26953125" style="45" customWidth="1"/>
    <col min="4625" max="4865" width="11.453125" style="45"/>
    <col min="4866" max="4866" width="4.453125" style="45" customWidth="1"/>
    <col min="4867" max="4867" width="11.453125" style="45"/>
    <col min="4868" max="4868" width="24.453125" style="45" customWidth="1"/>
    <col min="4869" max="4869" width="3" style="45" customWidth="1"/>
    <col min="4870" max="4870" width="4.81640625" style="45" customWidth="1"/>
    <col min="4871" max="4871" width="3" style="45" customWidth="1"/>
    <col min="4872" max="4872" width="11.453125" style="45"/>
    <col min="4873" max="4873" width="3" style="45" customWidth="1"/>
    <col min="4874" max="4874" width="7" style="45" customWidth="1"/>
    <col min="4875" max="4876" width="3" style="45" customWidth="1"/>
    <col min="4877" max="4877" width="4.7265625" style="45" customWidth="1"/>
    <col min="4878" max="4878" width="15.7265625" style="45" customWidth="1"/>
    <col min="4879" max="4879" width="3" style="45" customWidth="1"/>
    <col min="4880" max="4880" width="13.26953125" style="45" customWidth="1"/>
    <col min="4881" max="5121" width="11.453125" style="45"/>
    <col min="5122" max="5122" width="4.453125" style="45" customWidth="1"/>
    <col min="5123" max="5123" width="11.453125" style="45"/>
    <col min="5124" max="5124" width="24.453125" style="45" customWidth="1"/>
    <col min="5125" max="5125" width="3" style="45" customWidth="1"/>
    <col min="5126" max="5126" width="4.81640625" style="45" customWidth="1"/>
    <col min="5127" max="5127" width="3" style="45" customWidth="1"/>
    <col min="5128" max="5128" width="11.453125" style="45"/>
    <col min="5129" max="5129" width="3" style="45" customWidth="1"/>
    <col min="5130" max="5130" width="7" style="45" customWidth="1"/>
    <col min="5131" max="5132" width="3" style="45" customWidth="1"/>
    <col min="5133" max="5133" width="4.7265625" style="45" customWidth="1"/>
    <col min="5134" max="5134" width="15.7265625" style="45" customWidth="1"/>
    <col min="5135" max="5135" width="3" style="45" customWidth="1"/>
    <col min="5136" max="5136" width="13.26953125" style="45" customWidth="1"/>
    <col min="5137" max="5377" width="11.453125" style="45"/>
    <col min="5378" max="5378" width="4.453125" style="45" customWidth="1"/>
    <col min="5379" max="5379" width="11.453125" style="45"/>
    <col min="5380" max="5380" width="24.453125" style="45" customWidth="1"/>
    <col min="5381" max="5381" width="3" style="45" customWidth="1"/>
    <col min="5382" max="5382" width="4.81640625" style="45" customWidth="1"/>
    <col min="5383" max="5383" width="3" style="45" customWidth="1"/>
    <col min="5384" max="5384" width="11.453125" style="45"/>
    <col min="5385" max="5385" width="3" style="45" customWidth="1"/>
    <col min="5386" max="5386" width="7" style="45" customWidth="1"/>
    <col min="5387" max="5388" width="3" style="45" customWidth="1"/>
    <col min="5389" max="5389" width="4.7265625" style="45" customWidth="1"/>
    <col min="5390" max="5390" width="15.7265625" style="45" customWidth="1"/>
    <col min="5391" max="5391" width="3" style="45" customWidth="1"/>
    <col min="5392" max="5392" width="13.26953125" style="45" customWidth="1"/>
    <col min="5393" max="5633" width="11.453125" style="45"/>
    <col min="5634" max="5634" width="4.453125" style="45" customWidth="1"/>
    <col min="5635" max="5635" width="11.453125" style="45"/>
    <col min="5636" max="5636" width="24.453125" style="45" customWidth="1"/>
    <col min="5637" max="5637" width="3" style="45" customWidth="1"/>
    <col min="5638" max="5638" width="4.81640625" style="45" customWidth="1"/>
    <col min="5639" max="5639" width="3" style="45" customWidth="1"/>
    <col min="5640" max="5640" width="11.453125" style="45"/>
    <col min="5641" max="5641" width="3" style="45" customWidth="1"/>
    <col min="5642" max="5642" width="7" style="45" customWidth="1"/>
    <col min="5643" max="5644" width="3" style="45" customWidth="1"/>
    <col min="5645" max="5645" width="4.7265625" style="45" customWidth="1"/>
    <col min="5646" max="5646" width="15.7265625" style="45" customWidth="1"/>
    <col min="5647" max="5647" width="3" style="45" customWidth="1"/>
    <col min="5648" max="5648" width="13.26953125" style="45" customWidth="1"/>
    <col min="5649" max="5889" width="11.453125" style="45"/>
    <col min="5890" max="5890" width="4.453125" style="45" customWidth="1"/>
    <col min="5891" max="5891" width="11.453125" style="45"/>
    <col min="5892" max="5892" width="24.453125" style="45" customWidth="1"/>
    <col min="5893" max="5893" width="3" style="45" customWidth="1"/>
    <col min="5894" max="5894" width="4.81640625" style="45" customWidth="1"/>
    <col min="5895" max="5895" width="3" style="45" customWidth="1"/>
    <col min="5896" max="5896" width="11.453125" style="45"/>
    <col min="5897" max="5897" width="3" style="45" customWidth="1"/>
    <col min="5898" max="5898" width="7" style="45" customWidth="1"/>
    <col min="5899" max="5900" width="3" style="45" customWidth="1"/>
    <col min="5901" max="5901" width="4.7265625" style="45" customWidth="1"/>
    <col min="5902" max="5902" width="15.7265625" style="45" customWidth="1"/>
    <col min="5903" max="5903" width="3" style="45" customWidth="1"/>
    <col min="5904" max="5904" width="13.26953125" style="45" customWidth="1"/>
    <col min="5905" max="6145" width="11.453125" style="45"/>
    <col min="6146" max="6146" width="4.453125" style="45" customWidth="1"/>
    <col min="6147" max="6147" width="11.453125" style="45"/>
    <col min="6148" max="6148" width="24.453125" style="45" customWidth="1"/>
    <col min="6149" max="6149" width="3" style="45" customWidth="1"/>
    <col min="6150" max="6150" width="4.81640625" style="45" customWidth="1"/>
    <col min="6151" max="6151" width="3" style="45" customWidth="1"/>
    <col min="6152" max="6152" width="11.453125" style="45"/>
    <col min="6153" max="6153" width="3" style="45" customWidth="1"/>
    <col min="6154" max="6154" width="7" style="45" customWidth="1"/>
    <col min="6155" max="6156" width="3" style="45" customWidth="1"/>
    <col min="6157" max="6157" width="4.7265625" style="45" customWidth="1"/>
    <col min="6158" max="6158" width="15.7265625" style="45" customWidth="1"/>
    <col min="6159" max="6159" width="3" style="45" customWidth="1"/>
    <col min="6160" max="6160" width="13.26953125" style="45" customWidth="1"/>
    <col min="6161" max="6401" width="11.453125" style="45"/>
    <col min="6402" max="6402" width="4.453125" style="45" customWidth="1"/>
    <col min="6403" max="6403" width="11.453125" style="45"/>
    <col min="6404" max="6404" width="24.453125" style="45" customWidth="1"/>
    <col min="6405" max="6405" width="3" style="45" customWidth="1"/>
    <col min="6406" max="6406" width="4.81640625" style="45" customWidth="1"/>
    <col min="6407" max="6407" width="3" style="45" customWidth="1"/>
    <col min="6408" max="6408" width="11.453125" style="45"/>
    <col min="6409" max="6409" width="3" style="45" customWidth="1"/>
    <col min="6410" max="6410" width="7" style="45" customWidth="1"/>
    <col min="6411" max="6412" width="3" style="45" customWidth="1"/>
    <col min="6413" max="6413" width="4.7265625" style="45" customWidth="1"/>
    <col min="6414" max="6414" width="15.7265625" style="45" customWidth="1"/>
    <col min="6415" max="6415" width="3" style="45" customWidth="1"/>
    <col min="6416" max="6416" width="13.26953125" style="45" customWidth="1"/>
    <col min="6417" max="6657" width="11.453125" style="45"/>
    <col min="6658" max="6658" width="4.453125" style="45" customWidth="1"/>
    <col min="6659" max="6659" width="11.453125" style="45"/>
    <col min="6660" max="6660" width="24.453125" style="45" customWidth="1"/>
    <col min="6661" max="6661" width="3" style="45" customWidth="1"/>
    <col min="6662" max="6662" width="4.81640625" style="45" customWidth="1"/>
    <col min="6663" max="6663" width="3" style="45" customWidth="1"/>
    <col min="6664" max="6664" width="11.453125" style="45"/>
    <col min="6665" max="6665" width="3" style="45" customWidth="1"/>
    <col min="6666" max="6666" width="7" style="45" customWidth="1"/>
    <col min="6667" max="6668" width="3" style="45" customWidth="1"/>
    <col min="6669" max="6669" width="4.7265625" style="45" customWidth="1"/>
    <col min="6670" max="6670" width="15.7265625" style="45" customWidth="1"/>
    <col min="6671" max="6671" width="3" style="45" customWidth="1"/>
    <col min="6672" max="6672" width="13.26953125" style="45" customWidth="1"/>
    <col min="6673" max="6913" width="11.453125" style="45"/>
    <col min="6914" max="6914" width="4.453125" style="45" customWidth="1"/>
    <col min="6915" max="6915" width="11.453125" style="45"/>
    <col min="6916" max="6916" width="24.453125" style="45" customWidth="1"/>
    <col min="6917" max="6917" width="3" style="45" customWidth="1"/>
    <col min="6918" max="6918" width="4.81640625" style="45" customWidth="1"/>
    <col min="6919" max="6919" width="3" style="45" customWidth="1"/>
    <col min="6920" max="6920" width="11.453125" style="45"/>
    <col min="6921" max="6921" width="3" style="45" customWidth="1"/>
    <col min="6922" max="6922" width="7" style="45" customWidth="1"/>
    <col min="6923" max="6924" width="3" style="45" customWidth="1"/>
    <col min="6925" max="6925" width="4.7265625" style="45" customWidth="1"/>
    <col min="6926" max="6926" width="15.7265625" style="45" customWidth="1"/>
    <col min="6927" max="6927" width="3" style="45" customWidth="1"/>
    <col min="6928" max="6928" width="13.26953125" style="45" customWidth="1"/>
    <col min="6929" max="7169" width="11.453125" style="45"/>
    <col min="7170" max="7170" width="4.453125" style="45" customWidth="1"/>
    <col min="7171" max="7171" width="11.453125" style="45"/>
    <col min="7172" max="7172" width="24.453125" style="45" customWidth="1"/>
    <col min="7173" max="7173" width="3" style="45" customWidth="1"/>
    <col min="7174" max="7174" width="4.81640625" style="45" customWidth="1"/>
    <col min="7175" max="7175" width="3" style="45" customWidth="1"/>
    <col min="7176" max="7176" width="11.453125" style="45"/>
    <col min="7177" max="7177" width="3" style="45" customWidth="1"/>
    <col min="7178" max="7178" width="7" style="45" customWidth="1"/>
    <col min="7179" max="7180" width="3" style="45" customWidth="1"/>
    <col min="7181" max="7181" width="4.7265625" style="45" customWidth="1"/>
    <col min="7182" max="7182" width="15.7265625" style="45" customWidth="1"/>
    <col min="7183" max="7183" width="3" style="45" customWidth="1"/>
    <col min="7184" max="7184" width="13.26953125" style="45" customWidth="1"/>
    <col min="7185" max="7425" width="11.453125" style="45"/>
    <col min="7426" max="7426" width="4.453125" style="45" customWidth="1"/>
    <col min="7427" max="7427" width="11.453125" style="45"/>
    <col min="7428" max="7428" width="24.453125" style="45" customWidth="1"/>
    <col min="7429" max="7429" width="3" style="45" customWidth="1"/>
    <col min="7430" max="7430" width="4.81640625" style="45" customWidth="1"/>
    <col min="7431" max="7431" width="3" style="45" customWidth="1"/>
    <col min="7432" max="7432" width="11.453125" style="45"/>
    <col min="7433" max="7433" width="3" style="45" customWidth="1"/>
    <col min="7434" max="7434" width="7" style="45" customWidth="1"/>
    <col min="7435" max="7436" width="3" style="45" customWidth="1"/>
    <col min="7437" max="7437" width="4.7265625" style="45" customWidth="1"/>
    <col min="7438" max="7438" width="15.7265625" style="45" customWidth="1"/>
    <col min="7439" max="7439" width="3" style="45" customWidth="1"/>
    <col min="7440" max="7440" width="13.26953125" style="45" customWidth="1"/>
    <col min="7441" max="7681" width="11.453125" style="45"/>
    <col min="7682" max="7682" width="4.453125" style="45" customWidth="1"/>
    <col min="7683" max="7683" width="11.453125" style="45"/>
    <col min="7684" max="7684" width="24.453125" style="45" customWidth="1"/>
    <col min="7685" max="7685" width="3" style="45" customWidth="1"/>
    <col min="7686" max="7686" width="4.81640625" style="45" customWidth="1"/>
    <col min="7687" max="7687" width="3" style="45" customWidth="1"/>
    <col min="7688" max="7688" width="11.453125" style="45"/>
    <col min="7689" max="7689" width="3" style="45" customWidth="1"/>
    <col min="7690" max="7690" width="7" style="45" customWidth="1"/>
    <col min="7691" max="7692" width="3" style="45" customWidth="1"/>
    <col min="7693" max="7693" width="4.7265625" style="45" customWidth="1"/>
    <col min="7694" max="7694" width="15.7265625" style="45" customWidth="1"/>
    <col min="7695" max="7695" width="3" style="45" customWidth="1"/>
    <col min="7696" max="7696" width="13.26953125" style="45" customWidth="1"/>
    <col min="7697" max="7937" width="11.453125" style="45"/>
    <col min="7938" max="7938" width="4.453125" style="45" customWidth="1"/>
    <col min="7939" max="7939" width="11.453125" style="45"/>
    <col min="7940" max="7940" width="24.453125" style="45" customWidth="1"/>
    <col min="7941" max="7941" width="3" style="45" customWidth="1"/>
    <col min="7942" max="7942" width="4.81640625" style="45" customWidth="1"/>
    <col min="7943" max="7943" width="3" style="45" customWidth="1"/>
    <col min="7944" max="7944" width="11.453125" style="45"/>
    <col min="7945" max="7945" width="3" style="45" customWidth="1"/>
    <col min="7946" max="7946" width="7" style="45" customWidth="1"/>
    <col min="7947" max="7948" width="3" style="45" customWidth="1"/>
    <col min="7949" max="7949" width="4.7265625" style="45" customWidth="1"/>
    <col min="7950" max="7950" width="15.7265625" style="45" customWidth="1"/>
    <col min="7951" max="7951" width="3" style="45" customWidth="1"/>
    <col min="7952" max="7952" width="13.26953125" style="45" customWidth="1"/>
    <col min="7953" max="8193" width="11.453125" style="45"/>
    <col min="8194" max="8194" width="4.453125" style="45" customWidth="1"/>
    <col min="8195" max="8195" width="11.453125" style="45"/>
    <col min="8196" max="8196" width="24.453125" style="45" customWidth="1"/>
    <col min="8197" max="8197" width="3" style="45" customWidth="1"/>
    <col min="8198" max="8198" width="4.81640625" style="45" customWidth="1"/>
    <col min="8199" max="8199" width="3" style="45" customWidth="1"/>
    <col min="8200" max="8200" width="11.453125" style="45"/>
    <col min="8201" max="8201" width="3" style="45" customWidth="1"/>
    <col min="8202" max="8202" width="7" style="45" customWidth="1"/>
    <col min="8203" max="8204" width="3" style="45" customWidth="1"/>
    <col min="8205" max="8205" width="4.7265625" style="45" customWidth="1"/>
    <col min="8206" max="8206" width="15.7265625" style="45" customWidth="1"/>
    <col min="8207" max="8207" width="3" style="45" customWidth="1"/>
    <col min="8208" max="8208" width="13.26953125" style="45" customWidth="1"/>
    <col min="8209" max="8449" width="11.453125" style="45"/>
    <col min="8450" max="8450" width="4.453125" style="45" customWidth="1"/>
    <col min="8451" max="8451" width="11.453125" style="45"/>
    <col min="8452" max="8452" width="24.453125" style="45" customWidth="1"/>
    <col min="8453" max="8453" width="3" style="45" customWidth="1"/>
    <col min="8454" max="8454" width="4.81640625" style="45" customWidth="1"/>
    <col min="8455" max="8455" width="3" style="45" customWidth="1"/>
    <col min="8456" max="8456" width="11.453125" style="45"/>
    <col min="8457" max="8457" width="3" style="45" customWidth="1"/>
    <col min="8458" max="8458" width="7" style="45" customWidth="1"/>
    <col min="8459" max="8460" width="3" style="45" customWidth="1"/>
    <col min="8461" max="8461" width="4.7265625" style="45" customWidth="1"/>
    <col min="8462" max="8462" width="15.7265625" style="45" customWidth="1"/>
    <col min="8463" max="8463" width="3" style="45" customWidth="1"/>
    <col min="8464" max="8464" width="13.26953125" style="45" customWidth="1"/>
    <col min="8465" max="8705" width="11.453125" style="45"/>
    <col min="8706" max="8706" width="4.453125" style="45" customWidth="1"/>
    <col min="8707" max="8707" width="11.453125" style="45"/>
    <col min="8708" max="8708" width="24.453125" style="45" customWidth="1"/>
    <col min="8709" max="8709" width="3" style="45" customWidth="1"/>
    <col min="8710" max="8710" width="4.81640625" style="45" customWidth="1"/>
    <col min="8711" max="8711" width="3" style="45" customWidth="1"/>
    <col min="8712" max="8712" width="11.453125" style="45"/>
    <col min="8713" max="8713" width="3" style="45" customWidth="1"/>
    <col min="8714" max="8714" width="7" style="45" customWidth="1"/>
    <col min="8715" max="8716" width="3" style="45" customWidth="1"/>
    <col min="8717" max="8717" width="4.7265625" style="45" customWidth="1"/>
    <col min="8718" max="8718" width="15.7265625" style="45" customWidth="1"/>
    <col min="8719" max="8719" width="3" style="45" customWidth="1"/>
    <col min="8720" max="8720" width="13.26953125" style="45" customWidth="1"/>
    <col min="8721" max="8961" width="11.453125" style="45"/>
    <col min="8962" max="8962" width="4.453125" style="45" customWidth="1"/>
    <col min="8963" max="8963" width="11.453125" style="45"/>
    <col min="8964" max="8964" width="24.453125" style="45" customWidth="1"/>
    <col min="8965" max="8965" width="3" style="45" customWidth="1"/>
    <col min="8966" max="8966" width="4.81640625" style="45" customWidth="1"/>
    <col min="8967" max="8967" width="3" style="45" customWidth="1"/>
    <col min="8968" max="8968" width="11.453125" style="45"/>
    <col min="8969" max="8969" width="3" style="45" customWidth="1"/>
    <col min="8970" max="8970" width="7" style="45" customWidth="1"/>
    <col min="8971" max="8972" width="3" style="45" customWidth="1"/>
    <col min="8973" max="8973" width="4.7265625" style="45" customWidth="1"/>
    <col min="8974" max="8974" width="15.7265625" style="45" customWidth="1"/>
    <col min="8975" max="8975" width="3" style="45" customWidth="1"/>
    <col min="8976" max="8976" width="13.26953125" style="45" customWidth="1"/>
    <col min="8977" max="9217" width="11.453125" style="45"/>
    <col min="9218" max="9218" width="4.453125" style="45" customWidth="1"/>
    <col min="9219" max="9219" width="11.453125" style="45"/>
    <col min="9220" max="9220" width="24.453125" style="45" customWidth="1"/>
    <col min="9221" max="9221" width="3" style="45" customWidth="1"/>
    <col min="9222" max="9222" width="4.81640625" style="45" customWidth="1"/>
    <col min="9223" max="9223" width="3" style="45" customWidth="1"/>
    <col min="9224" max="9224" width="11.453125" style="45"/>
    <col min="9225" max="9225" width="3" style="45" customWidth="1"/>
    <col min="9226" max="9226" width="7" style="45" customWidth="1"/>
    <col min="9227" max="9228" width="3" style="45" customWidth="1"/>
    <col min="9229" max="9229" width="4.7265625" style="45" customWidth="1"/>
    <col min="9230" max="9230" width="15.7265625" style="45" customWidth="1"/>
    <col min="9231" max="9231" width="3" style="45" customWidth="1"/>
    <col min="9232" max="9232" width="13.26953125" style="45" customWidth="1"/>
    <col min="9233" max="9473" width="11.453125" style="45"/>
    <col min="9474" max="9474" width="4.453125" style="45" customWidth="1"/>
    <col min="9475" max="9475" width="11.453125" style="45"/>
    <col min="9476" max="9476" width="24.453125" style="45" customWidth="1"/>
    <col min="9477" max="9477" width="3" style="45" customWidth="1"/>
    <col min="9478" max="9478" width="4.81640625" style="45" customWidth="1"/>
    <col min="9479" max="9479" width="3" style="45" customWidth="1"/>
    <col min="9480" max="9480" width="11.453125" style="45"/>
    <col min="9481" max="9481" width="3" style="45" customWidth="1"/>
    <col min="9482" max="9482" width="7" style="45" customWidth="1"/>
    <col min="9483" max="9484" width="3" style="45" customWidth="1"/>
    <col min="9485" max="9485" width="4.7265625" style="45" customWidth="1"/>
    <col min="9486" max="9486" width="15.7265625" style="45" customWidth="1"/>
    <col min="9487" max="9487" width="3" style="45" customWidth="1"/>
    <col min="9488" max="9488" width="13.26953125" style="45" customWidth="1"/>
    <col min="9489" max="9729" width="11.453125" style="45"/>
    <col min="9730" max="9730" width="4.453125" style="45" customWidth="1"/>
    <col min="9731" max="9731" width="11.453125" style="45"/>
    <col min="9732" max="9732" width="24.453125" style="45" customWidth="1"/>
    <col min="9733" max="9733" width="3" style="45" customWidth="1"/>
    <col min="9734" max="9734" width="4.81640625" style="45" customWidth="1"/>
    <col min="9735" max="9735" width="3" style="45" customWidth="1"/>
    <col min="9736" max="9736" width="11.453125" style="45"/>
    <col min="9737" max="9737" width="3" style="45" customWidth="1"/>
    <col min="9738" max="9738" width="7" style="45" customWidth="1"/>
    <col min="9739" max="9740" width="3" style="45" customWidth="1"/>
    <col min="9741" max="9741" width="4.7265625" style="45" customWidth="1"/>
    <col min="9742" max="9742" width="15.7265625" style="45" customWidth="1"/>
    <col min="9743" max="9743" width="3" style="45" customWidth="1"/>
    <col min="9744" max="9744" width="13.26953125" style="45" customWidth="1"/>
    <col min="9745" max="9985" width="11.453125" style="45"/>
    <col min="9986" max="9986" width="4.453125" style="45" customWidth="1"/>
    <col min="9987" max="9987" width="11.453125" style="45"/>
    <col min="9988" max="9988" width="24.453125" style="45" customWidth="1"/>
    <col min="9989" max="9989" width="3" style="45" customWidth="1"/>
    <col min="9990" max="9990" width="4.81640625" style="45" customWidth="1"/>
    <col min="9991" max="9991" width="3" style="45" customWidth="1"/>
    <col min="9992" max="9992" width="11.453125" style="45"/>
    <col min="9993" max="9993" width="3" style="45" customWidth="1"/>
    <col min="9994" max="9994" width="7" style="45" customWidth="1"/>
    <col min="9995" max="9996" width="3" style="45" customWidth="1"/>
    <col min="9997" max="9997" width="4.7265625" style="45" customWidth="1"/>
    <col min="9998" max="9998" width="15.7265625" style="45" customWidth="1"/>
    <col min="9999" max="9999" width="3" style="45" customWidth="1"/>
    <col min="10000" max="10000" width="13.26953125" style="45" customWidth="1"/>
    <col min="10001" max="10241" width="11.453125" style="45"/>
    <col min="10242" max="10242" width="4.453125" style="45" customWidth="1"/>
    <col min="10243" max="10243" width="11.453125" style="45"/>
    <col min="10244" max="10244" width="24.453125" style="45" customWidth="1"/>
    <col min="10245" max="10245" width="3" style="45" customWidth="1"/>
    <col min="10246" max="10246" width="4.81640625" style="45" customWidth="1"/>
    <col min="10247" max="10247" width="3" style="45" customWidth="1"/>
    <col min="10248" max="10248" width="11.453125" style="45"/>
    <col min="10249" max="10249" width="3" style="45" customWidth="1"/>
    <col min="10250" max="10250" width="7" style="45" customWidth="1"/>
    <col min="10251" max="10252" width="3" style="45" customWidth="1"/>
    <col min="10253" max="10253" width="4.7265625" style="45" customWidth="1"/>
    <col min="10254" max="10254" width="15.7265625" style="45" customWidth="1"/>
    <col min="10255" max="10255" width="3" style="45" customWidth="1"/>
    <col min="10256" max="10256" width="13.26953125" style="45" customWidth="1"/>
    <col min="10257" max="10497" width="11.453125" style="45"/>
    <col min="10498" max="10498" width="4.453125" style="45" customWidth="1"/>
    <col min="10499" max="10499" width="11.453125" style="45"/>
    <col min="10500" max="10500" width="24.453125" style="45" customWidth="1"/>
    <col min="10501" max="10501" width="3" style="45" customWidth="1"/>
    <col min="10502" max="10502" width="4.81640625" style="45" customWidth="1"/>
    <col min="10503" max="10503" width="3" style="45" customWidth="1"/>
    <col min="10504" max="10504" width="11.453125" style="45"/>
    <col min="10505" max="10505" width="3" style="45" customWidth="1"/>
    <col min="10506" max="10506" width="7" style="45" customWidth="1"/>
    <col min="10507" max="10508" width="3" style="45" customWidth="1"/>
    <col min="10509" max="10509" width="4.7265625" style="45" customWidth="1"/>
    <col min="10510" max="10510" width="15.7265625" style="45" customWidth="1"/>
    <col min="10511" max="10511" width="3" style="45" customWidth="1"/>
    <col min="10512" max="10512" width="13.26953125" style="45" customWidth="1"/>
    <col min="10513" max="10753" width="11.453125" style="45"/>
    <col min="10754" max="10754" width="4.453125" style="45" customWidth="1"/>
    <col min="10755" max="10755" width="11.453125" style="45"/>
    <col min="10756" max="10756" width="24.453125" style="45" customWidth="1"/>
    <col min="10757" max="10757" width="3" style="45" customWidth="1"/>
    <col min="10758" max="10758" width="4.81640625" style="45" customWidth="1"/>
    <col min="10759" max="10759" width="3" style="45" customWidth="1"/>
    <col min="10760" max="10760" width="11.453125" style="45"/>
    <col min="10761" max="10761" width="3" style="45" customWidth="1"/>
    <col min="10762" max="10762" width="7" style="45" customWidth="1"/>
    <col min="10763" max="10764" width="3" style="45" customWidth="1"/>
    <col min="10765" max="10765" width="4.7265625" style="45" customWidth="1"/>
    <col min="10766" max="10766" width="15.7265625" style="45" customWidth="1"/>
    <col min="10767" max="10767" width="3" style="45" customWidth="1"/>
    <col min="10768" max="10768" width="13.26953125" style="45" customWidth="1"/>
    <col min="10769" max="11009" width="11.453125" style="45"/>
    <col min="11010" max="11010" width="4.453125" style="45" customWidth="1"/>
    <col min="11011" max="11011" width="11.453125" style="45"/>
    <col min="11012" max="11012" width="24.453125" style="45" customWidth="1"/>
    <col min="11013" max="11013" width="3" style="45" customWidth="1"/>
    <col min="11014" max="11014" width="4.81640625" style="45" customWidth="1"/>
    <col min="11015" max="11015" width="3" style="45" customWidth="1"/>
    <col min="11016" max="11016" width="11.453125" style="45"/>
    <col min="11017" max="11017" width="3" style="45" customWidth="1"/>
    <col min="11018" max="11018" width="7" style="45" customWidth="1"/>
    <col min="11019" max="11020" width="3" style="45" customWidth="1"/>
    <col min="11021" max="11021" width="4.7265625" style="45" customWidth="1"/>
    <col min="11022" max="11022" width="15.7265625" style="45" customWidth="1"/>
    <col min="11023" max="11023" width="3" style="45" customWidth="1"/>
    <col min="11024" max="11024" width="13.26953125" style="45" customWidth="1"/>
    <col min="11025" max="11265" width="11.453125" style="45"/>
    <col min="11266" max="11266" width="4.453125" style="45" customWidth="1"/>
    <col min="11267" max="11267" width="11.453125" style="45"/>
    <col min="11268" max="11268" width="24.453125" style="45" customWidth="1"/>
    <col min="11269" max="11269" width="3" style="45" customWidth="1"/>
    <col min="11270" max="11270" width="4.81640625" style="45" customWidth="1"/>
    <col min="11271" max="11271" width="3" style="45" customWidth="1"/>
    <col min="11272" max="11272" width="11.453125" style="45"/>
    <col min="11273" max="11273" width="3" style="45" customWidth="1"/>
    <col min="11274" max="11274" width="7" style="45" customWidth="1"/>
    <col min="11275" max="11276" width="3" style="45" customWidth="1"/>
    <col min="11277" max="11277" width="4.7265625" style="45" customWidth="1"/>
    <col min="11278" max="11278" width="15.7265625" style="45" customWidth="1"/>
    <col min="11279" max="11279" width="3" style="45" customWidth="1"/>
    <col min="11280" max="11280" width="13.26953125" style="45" customWidth="1"/>
    <col min="11281" max="11521" width="11.453125" style="45"/>
    <col min="11522" max="11522" width="4.453125" style="45" customWidth="1"/>
    <col min="11523" max="11523" width="11.453125" style="45"/>
    <col min="11524" max="11524" width="24.453125" style="45" customWidth="1"/>
    <col min="11525" max="11525" width="3" style="45" customWidth="1"/>
    <col min="11526" max="11526" width="4.81640625" style="45" customWidth="1"/>
    <col min="11527" max="11527" width="3" style="45" customWidth="1"/>
    <col min="11528" max="11528" width="11.453125" style="45"/>
    <col min="11529" max="11529" width="3" style="45" customWidth="1"/>
    <col min="11530" max="11530" width="7" style="45" customWidth="1"/>
    <col min="11531" max="11532" width="3" style="45" customWidth="1"/>
    <col min="11533" max="11533" width="4.7265625" style="45" customWidth="1"/>
    <col min="11534" max="11534" width="15.7265625" style="45" customWidth="1"/>
    <col min="11535" max="11535" width="3" style="45" customWidth="1"/>
    <col min="11536" max="11536" width="13.26953125" style="45" customWidth="1"/>
    <col min="11537" max="11777" width="11.453125" style="45"/>
    <col min="11778" max="11778" width="4.453125" style="45" customWidth="1"/>
    <col min="11779" max="11779" width="11.453125" style="45"/>
    <col min="11780" max="11780" width="24.453125" style="45" customWidth="1"/>
    <col min="11781" max="11781" width="3" style="45" customWidth="1"/>
    <col min="11782" max="11782" width="4.81640625" style="45" customWidth="1"/>
    <col min="11783" max="11783" width="3" style="45" customWidth="1"/>
    <col min="11784" max="11784" width="11.453125" style="45"/>
    <col min="11785" max="11785" width="3" style="45" customWidth="1"/>
    <col min="11786" max="11786" width="7" style="45" customWidth="1"/>
    <col min="11787" max="11788" width="3" style="45" customWidth="1"/>
    <col min="11789" max="11789" width="4.7265625" style="45" customWidth="1"/>
    <col min="11790" max="11790" width="15.7265625" style="45" customWidth="1"/>
    <col min="11791" max="11791" width="3" style="45" customWidth="1"/>
    <col min="11792" max="11792" width="13.26953125" style="45" customWidth="1"/>
    <col min="11793" max="12033" width="11.453125" style="45"/>
    <col min="12034" max="12034" width="4.453125" style="45" customWidth="1"/>
    <col min="12035" max="12035" width="11.453125" style="45"/>
    <col min="12036" max="12036" width="24.453125" style="45" customWidth="1"/>
    <col min="12037" max="12037" width="3" style="45" customWidth="1"/>
    <col min="12038" max="12038" width="4.81640625" style="45" customWidth="1"/>
    <col min="12039" max="12039" width="3" style="45" customWidth="1"/>
    <col min="12040" max="12040" width="11.453125" style="45"/>
    <col min="12041" max="12041" width="3" style="45" customWidth="1"/>
    <col min="12042" max="12042" width="7" style="45" customWidth="1"/>
    <col min="12043" max="12044" width="3" style="45" customWidth="1"/>
    <col min="12045" max="12045" width="4.7265625" style="45" customWidth="1"/>
    <col min="12046" max="12046" width="15.7265625" style="45" customWidth="1"/>
    <col min="12047" max="12047" width="3" style="45" customWidth="1"/>
    <col min="12048" max="12048" width="13.26953125" style="45" customWidth="1"/>
    <col min="12049" max="12289" width="11.453125" style="45"/>
    <col min="12290" max="12290" width="4.453125" style="45" customWidth="1"/>
    <col min="12291" max="12291" width="11.453125" style="45"/>
    <col min="12292" max="12292" width="24.453125" style="45" customWidth="1"/>
    <col min="12293" max="12293" width="3" style="45" customWidth="1"/>
    <col min="12294" max="12294" width="4.81640625" style="45" customWidth="1"/>
    <col min="12295" max="12295" width="3" style="45" customWidth="1"/>
    <col min="12296" max="12296" width="11.453125" style="45"/>
    <col min="12297" max="12297" width="3" style="45" customWidth="1"/>
    <col min="12298" max="12298" width="7" style="45" customWidth="1"/>
    <col min="12299" max="12300" width="3" style="45" customWidth="1"/>
    <col min="12301" max="12301" width="4.7265625" style="45" customWidth="1"/>
    <col min="12302" max="12302" width="15.7265625" style="45" customWidth="1"/>
    <col min="12303" max="12303" width="3" style="45" customWidth="1"/>
    <col min="12304" max="12304" width="13.26953125" style="45" customWidth="1"/>
    <col min="12305" max="12545" width="11.453125" style="45"/>
    <col min="12546" max="12546" width="4.453125" style="45" customWidth="1"/>
    <col min="12547" max="12547" width="11.453125" style="45"/>
    <col min="12548" max="12548" width="24.453125" style="45" customWidth="1"/>
    <col min="12549" max="12549" width="3" style="45" customWidth="1"/>
    <col min="12550" max="12550" width="4.81640625" style="45" customWidth="1"/>
    <col min="12551" max="12551" width="3" style="45" customWidth="1"/>
    <col min="12552" max="12552" width="11.453125" style="45"/>
    <col min="12553" max="12553" width="3" style="45" customWidth="1"/>
    <col min="12554" max="12554" width="7" style="45" customWidth="1"/>
    <col min="12555" max="12556" width="3" style="45" customWidth="1"/>
    <col min="12557" max="12557" width="4.7265625" style="45" customWidth="1"/>
    <col min="12558" max="12558" width="15.7265625" style="45" customWidth="1"/>
    <col min="12559" max="12559" width="3" style="45" customWidth="1"/>
    <col min="12560" max="12560" width="13.26953125" style="45" customWidth="1"/>
    <col min="12561" max="12801" width="11.453125" style="45"/>
    <col min="12802" max="12802" width="4.453125" style="45" customWidth="1"/>
    <col min="12803" max="12803" width="11.453125" style="45"/>
    <col min="12804" max="12804" width="24.453125" style="45" customWidth="1"/>
    <col min="12805" max="12805" width="3" style="45" customWidth="1"/>
    <col min="12806" max="12806" width="4.81640625" style="45" customWidth="1"/>
    <col min="12807" max="12807" width="3" style="45" customWidth="1"/>
    <col min="12808" max="12808" width="11.453125" style="45"/>
    <col min="12809" max="12809" width="3" style="45" customWidth="1"/>
    <col min="12810" max="12810" width="7" style="45" customWidth="1"/>
    <col min="12811" max="12812" width="3" style="45" customWidth="1"/>
    <col min="12813" max="12813" width="4.7265625" style="45" customWidth="1"/>
    <col min="12814" max="12814" width="15.7265625" style="45" customWidth="1"/>
    <col min="12815" max="12815" width="3" style="45" customWidth="1"/>
    <col min="12816" max="12816" width="13.26953125" style="45" customWidth="1"/>
    <col min="12817" max="13057" width="11.453125" style="45"/>
    <col min="13058" max="13058" width="4.453125" style="45" customWidth="1"/>
    <col min="13059" max="13059" width="11.453125" style="45"/>
    <col min="13060" max="13060" width="24.453125" style="45" customWidth="1"/>
    <col min="13061" max="13061" width="3" style="45" customWidth="1"/>
    <col min="13062" max="13062" width="4.81640625" style="45" customWidth="1"/>
    <col min="13063" max="13063" width="3" style="45" customWidth="1"/>
    <col min="13064" max="13064" width="11.453125" style="45"/>
    <col min="13065" max="13065" width="3" style="45" customWidth="1"/>
    <col min="13066" max="13066" width="7" style="45" customWidth="1"/>
    <col min="13067" max="13068" width="3" style="45" customWidth="1"/>
    <col min="13069" max="13069" width="4.7265625" style="45" customWidth="1"/>
    <col min="13070" max="13070" width="15.7265625" style="45" customWidth="1"/>
    <col min="13071" max="13071" width="3" style="45" customWidth="1"/>
    <col min="13072" max="13072" width="13.26953125" style="45" customWidth="1"/>
    <col min="13073" max="13313" width="11.453125" style="45"/>
    <col min="13314" max="13314" width="4.453125" style="45" customWidth="1"/>
    <col min="13315" max="13315" width="11.453125" style="45"/>
    <col min="13316" max="13316" width="24.453125" style="45" customWidth="1"/>
    <col min="13317" max="13317" width="3" style="45" customWidth="1"/>
    <col min="13318" max="13318" width="4.81640625" style="45" customWidth="1"/>
    <col min="13319" max="13319" width="3" style="45" customWidth="1"/>
    <col min="13320" max="13320" width="11.453125" style="45"/>
    <col min="13321" max="13321" width="3" style="45" customWidth="1"/>
    <col min="13322" max="13322" width="7" style="45" customWidth="1"/>
    <col min="13323" max="13324" width="3" style="45" customWidth="1"/>
    <col min="13325" max="13325" width="4.7265625" style="45" customWidth="1"/>
    <col min="13326" max="13326" width="15.7265625" style="45" customWidth="1"/>
    <col min="13327" max="13327" width="3" style="45" customWidth="1"/>
    <col min="13328" max="13328" width="13.26953125" style="45" customWidth="1"/>
    <col min="13329" max="13569" width="11.453125" style="45"/>
    <col min="13570" max="13570" width="4.453125" style="45" customWidth="1"/>
    <col min="13571" max="13571" width="11.453125" style="45"/>
    <col min="13572" max="13572" width="24.453125" style="45" customWidth="1"/>
    <col min="13573" max="13573" width="3" style="45" customWidth="1"/>
    <col min="13574" max="13574" width="4.81640625" style="45" customWidth="1"/>
    <col min="13575" max="13575" width="3" style="45" customWidth="1"/>
    <col min="13576" max="13576" width="11.453125" style="45"/>
    <col min="13577" max="13577" width="3" style="45" customWidth="1"/>
    <col min="13578" max="13578" width="7" style="45" customWidth="1"/>
    <col min="13579" max="13580" width="3" style="45" customWidth="1"/>
    <col min="13581" max="13581" width="4.7265625" style="45" customWidth="1"/>
    <col min="13582" max="13582" width="15.7265625" style="45" customWidth="1"/>
    <col min="13583" max="13583" width="3" style="45" customWidth="1"/>
    <col min="13584" max="13584" width="13.26953125" style="45" customWidth="1"/>
    <col min="13585" max="13825" width="11.453125" style="45"/>
    <col min="13826" max="13826" width="4.453125" style="45" customWidth="1"/>
    <col min="13827" max="13827" width="11.453125" style="45"/>
    <col min="13828" max="13828" width="24.453125" style="45" customWidth="1"/>
    <col min="13829" max="13829" width="3" style="45" customWidth="1"/>
    <col min="13830" max="13830" width="4.81640625" style="45" customWidth="1"/>
    <col min="13831" max="13831" width="3" style="45" customWidth="1"/>
    <col min="13832" max="13832" width="11.453125" style="45"/>
    <col min="13833" max="13833" width="3" style="45" customWidth="1"/>
    <col min="13834" max="13834" width="7" style="45" customWidth="1"/>
    <col min="13835" max="13836" width="3" style="45" customWidth="1"/>
    <col min="13837" max="13837" width="4.7265625" style="45" customWidth="1"/>
    <col min="13838" max="13838" width="15.7265625" style="45" customWidth="1"/>
    <col min="13839" max="13839" width="3" style="45" customWidth="1"/>
    <col min="13840" max="13840" width="13.26953125" style="45" customWidth="1"/>
    <col min="13841" max="14081" width="11.453125" style="45"/>
    <col min="14082" max="14082" width="4.453125" style="45" customWidth="1"/>
    <col min="14083" max="14083" width="11.453125" style="45"/>
    <col min="14084" max="14084" width="24.453125" style="45" customWidth="1"/>
    <col min="14085" max="14085" width="3" style="45" customWidth="1"/>
    <col min="14086" max="14086" width="4.81640625" style="45" customWidth="1"/>
    <col min="14087" max="14087" width="3" style="45" customWidth="1"/>
    <col min="14088" max="14088" width="11.453125" style="45"/>
    <col min="14089" max="14089" width="3" style="45" customWidth="1"/>
    <col min="14090" max="14090" width="7" style="45" customWidth="1"/>
    <col min="14091" max="14092" width="3" style="45" customWidth="1"/>
    <col min="14093" max="14093" width="4.7265625" style="45" customWidth="1"/>
    <col min="14094" max="14094" width="15.7265625" style="45" customWidth="1"/>
    <col min="14095" max="14095" width="3" style="45" customWidth="1"/>
    <col min="14096" max="14096" width="13.26953125" style="45" customWidth="1"/>
    <col min="14097" max="14337" width="11.453125" style="45"/>
    <col min="14338" max="14338" width="4.453125" style="45" customWidth="1"/>
    <col min="14339" max="14339" width="11.453125" style="45"/>
    <col min="14340" max="14340" width="24.453125" style="45" customWidth="1"/>
    <col min="14341" max="14341" width="3" style="45" customWidth="1"/>
    <col min="14342" max="14342" width="4.81640625" style="45" customWidth="1"/>
    <col min="14343" max="14343" width="3" style="45" customWidth="1"/>
    <col min="14344" max="14344" width="11.453125" style="45"/>
    <col min="14345" max="14345" width="3" style="45" customWidth="1"/>
    <col min="14346" max="14346" width="7" style="45" customWidth="1"/>
    <col min="14347" max="14348" width="3" style="45" customWidth="1"/>
    <col min="14349" max="14349" width="4.7265625" style="45" customWidth="1"/>
    <col min="14350" max="14350" width="15.7265625" style="45" customWidth="1"/>
    <col min="14351" max="14351" width="3" style="45" customWidth="1"/>
    <col min="14352" max="14352" width="13.26953125" style="45" customWidth="1"/>
    <col min="14353" max="14593" width="11.453125" style="45"/>
    <col min="14594" max="14594" width="4.453125" style="45" customWidth="1"/>
    <col min="14595" max="14595" width="11.453125" style="45"/>
    <col min="14596" max="14596" width="24.453125" style="45" customWidth="1"/>
    <col min="14597" max="14597" width="3" style="45" customWidth="1"/>
    <col min="14598" max="14598" width="4.81640625" style="45" customWidth="1"/>
    <col min="14599" max="14599" width="3" style="45" customWidth="1"/>
    <col min="14600" max="14600" width="11.453125" style="45"/>
    <col min="14601" max="14601" width="3" style="45" customWidth="1"/>
    <col min="14602" max="14602" width="7" style="45" customWidth="1"/>
    <col min="14603" max="14604" width="3" style="45" customWidth="1"/>
    <col min="14605" max="14605" width="4.7265625" style="45" customWidth="1"/>
    <col min="14606" max="14606" width="15.7265625" style="45" customWidth="1"/>
    <col min="14607" max="14607" width="3" style="45" customWidth="1"/>
    <col min="14608" max="14608" width="13.26953125" style="45" customWidth="1"/>
    <col min="14609" max="14849" width="11.453125" style="45"/>
    <col min="14850" max="14850" width="4.453125" style="45" customWidth="1"/>
    <col min="14851" max="14851" width="11.453125" style="45"/>
    <col min="14852" max="14852" width="24.453125" style="45" customWidth="1"/>
    <col min="14853" max="14853" width="3" style="45" customWidth="1"/>
    <col min="14854" max="14854" width="4.81640625" style="45" customWidth="1"/>
    <col min="14855" max="14855" width="3" style="45" customWidth="1"/>
    <col min="14856" max="14856" width="11.453125" style="45"/>
    <col min="14857" max="14857" width="3" style="45" customWidth="1"/>
    <col min="14858" max="14858" width="7" style="45" customWidth="1"/>
    <col min="14859" max="14860" width="3" style="45" customWidth="1"/>
    <col min="14861" max="14861" width="4.7265625" style="45" customWidth="1"/>
    <col min="14862" max="14862" width="15.7265625" style="45" customWidth="1"/>
    <col min="14863" max="14863" width="3" style="45" customWidth="1"/>
    <col min="14864" max="14864" width="13.26953125" style="45" customWidth="1"/>
    <col min="14865" max="15105" width="11.453125" style="45"/>
    <col min="15106" max="15106" width="4.453125" style="45" customWidth="1"/>
    <col min="15107" max="15107" width="11.453125" style="45"/>
    <col min="15108" max="15108" width="24.453125" style="45" customWidth="1"/>
    <col min="15109" max="15109" width="3" style="45" customWidth="1"/>
    <col min="15110" max="15110" width="4.81640625" style="45" customWidth="1"/>
    <col min="15111" max="15111" width="3" style="45" customWidth="1"/>
    <col min="15112" max="15112" width="11.453125" style="45"/>
    <col min="15113" max="15113" width="3" style="45" customWidth="1"/>
    <col min="15114" max="15114" width="7" style="45" customWidth="1"/>
    <col min="15115" max="15116" width="3" style="45" customWidth="1"/>
    <col min="15117" max="15117" width="4.7265625" style="45" customWidth="1"/>
    <col min="15118" max="15118" width="15.7265625" style="45" customWidth="1"/>
    <col min="15119" max="15119" width="3" style="45" customWidth="1"/>
    <col min="15120" max="15120" width="13.26953125" style="45" customWidth="1"/>
    <col min="15121" max="15361" width="11.453125" style="45"/>
    <col min="15362" max="15362" width="4.453125" style="45" customWidth="1"/>
    <col min="15363" max="15363" width="11.453125" style="45"/>
    <col min="15364" max="15364" width="24.453125" style="45" customWidth="1"/>
    <col min="15365" max="15365" width="3" style="45" customWidth="1"/>
    <col min="15366" max="15366" width="4.81640625" style="45" customWidth="1"/>
    <col min="15367" max="15367" width="3" style="45" customWidth="1"/>
    <col min="15368" max="15368" width="11.453125" style="45"/>
    <col min="15369" max="15369" width="3" style="45" customWidth="1"/>
    <col min="15370" max="15370" width="7" style="45" customWidth="1"/>
    <col min="15371" max="15372" width="3" style="45" customWidth="1"/>
    <col min="15373" max="15373" width="4.7265625" style="45" customWidth="1"/>
    <col min="15374" max="15374" width="15.7265625" style="45" customWidth="1"/>
    <col min="15375" max="15375" width="3" style="45" customWidth="1"/>
    <col min="15376" max="15376" width="13.26953125" style="45" customWidth="1"/>
    <col min="15377" max="15617" width="11.453125" style="45"/>
    <col min="15618" max="15618" width="4.453125" style="45" customWidth="1"/>
    <col min="15619" max="15619" width="11.453125" style="45"/>
    <col min="15620" max="15620" width="24.453125" style="45" customWidth="1"/>
    <col min="15621" max="15621" width="3" style="45" customWidth="1"/>
    <col min="15622" max="15622" width="4.81640625" style="45" customWidth="1"/>
    <col min="15623" max="15623" width="3" style="45" customWidth="1"/>
    <col min="15624" max="15624" width="11.453125" style="45"/>
    <col min="15625" max="15625" width="3" style="45" customWidth="1"/>
    <col min="15626" max="15626" width="7" style="45" customWidth="1"/>
    <col min="15627" max="15628" width="3" style="45" customWidth="1"/>
    <col min="15629" max="15629" width="4.7265625" style="45" customWidth="1"/>
    <col min="15630" max="15630" width="15.7265625" style="45" customWidth="1"/>
    <col min="15631" max="15631" width="3" style="45" customWidth="1"/>
    <col min="15632" max="15632" width="13.26953125" style="45" customWidth="1"/>
    <col min="15633" max="15873" width="11.453125" style="45"/>
    <col min="15874" max="15874" width="4.453125" style="45" customWidth="1"/>
    <col min="15875" max="15875" width="11.453125" style="45"/>
    <col min="15876" max="15876" width="24.453125" style="45" customWidth="1"/>
    <col min="15877" max="15877" width="3" style="45" customWidth="1"/>
    <col min="15878" max="15878" width="4.81640625" style="45" customWidth="1"/>
    <col min="15879" max="15879" width="3" style="45" customWidth="1"/>
    <col min="15880" max="15880" width="11.453125" style="45"/>
    <col min="15881" max="15881" width="3" style="45" customWidth="1"/>
    <col min="15882" max="15882" width="7" style="45" customWidth="1"/>
    <col min="15883" max="15884" width="3" style="45" customWidth="1"/>
    <col min="15885" max="15885" width="4.7265625" style="45" customWidth="1"/>
    <col min="15886" max="15886" width="15.7265625" style="45" customWidth="1"/>
    <col min="15887" max="15887" width="3" style="45" customWidth="1"/>
    <col min="15888" max="15888" width="13.26953125" style="45" customWidth="1"/>
    <col min="15889" max="16129" width="11.453125" style="45"/>
    <col min="16130" max="16130" width="4.453125" style="45" customWidth="1"/>
    <col min="16131" max="16131" width="11.453125" style="45"/>
    <col min="16132" max="16132" width="24.453125" style="45" customWidth="1"/>
    <col min="16133" max="16133" width="3" style="45" customWidth="1"/>
    <col min="16134" max="16134" width="4.81640625" style="45" customWidth="1"/>
    <col min="16135" max="16135" width="3" style="45" customWidth="1"/>
    <col min="16136" max="16136" width="11.453125" style="45"/>
    <col min="16137" max="16137" width="3" style="45" customWidth="1"/>
    <col min="16138" max="16138" width="7" style="45" customWidth="1"/>
    <col min="16139" max="16140" width="3" style="45" customWidth="1"/>
    <col min="16141" max="16141" width="4.7265625" style="45" customWidth="1"/>
    <col min="16142" max="16142" width="15.7265625" style="45" customWidth="1"/>
    <col min="16143" max="16143" width="3" style="45" customWidth="1"/>
    <col min="16144" max="16144" width="13.26953125" style="45" customWidth="1"/>
    <col min="16145" max="16384" width="11.453125" style="45"/>
  </cols>
  <sheetData>
    <row r="1" spans="3:21" x14ac:dyDescent="0.35">
      <c r="R1" s="45" t="s">
        <v>154</v>
      </c>
    </row>
    <row r="2" spans="3:21" ht="18.5" thickBot="1" x14ac:dyDescent="0.4">
      <c r="D2" s="69" t="s">
        <v>207</v>
      </c>
      <c r="E2" s="46"/>
      <c r="F2" s="46"/>
      <c r="G2" s="46"/>
      <c r="H2" s="46"/>
      <c r="I2" s="46"/>
      <c r="J2" s="46"/>
      <c r="K2" s="46"/>
      <c r="L2" s="46"/>
    </row>
    <row r="3" spans="3:21" ht="14.5" thickBot="1" x14ac:dyDescent="0.4">
      <c r="R3" s="223" t="s">
        <v>156</v>
      </c>
      <c r="S3" s="224"/>
      <c r="T3" s="224"/>
      <c r="U3" s="225"/>
    </row>
    <row r="4" spans="3:21" x14ac:dyDescent="0.35">
      <c r="D4" s="412" t="s">
        <v>157</v>
      </c>
      <c r="E4" s="412"/>
      <c r="F4" s="412"/>
      <c r="G4" s="412"/>
      <c r="H4" s="47"/>
      <c r="I4" s="137"/>
      <c r="J4" s="137"/>
      <c r="K4" s="137"/>
      <c r="L4" s="137"/>
      <c r="M4" s="48" t="s">
        <v>158</v>
      </c>
      <c r="N4" s="345">
        <v>2023</v>
      </c>
      <c r="O4" s="345"/>
      <c r="P4" s="345"/>
      <c r="R4" s="45" t="s">
        <v>159</v>
      </c>
    </row>
    <row r="5" spans="3:21" ht="18" x14ac:dyDescent="0.35">
      <c r="D5" s="412"/>
      <c r="E5" s="412"/>
      <c r="F5" s="412"/>
      <c r="G5" s="412"/>
      <c r="H5" s="53"/>
      <c r="I5" s="54"/>
      <c r="J5" s="54"/>
      <c r="K5" s="54"/>
      <c r="L5" s="54"/>
      <c r="M5" s="70" t="s">
        <v>160</v>
      </c>
      <c r="N5" s="413">
        <f>IF(ISERROR($N$42),0,$N$42)</f>
        <v>0</v>
      </c>
      <c r="O5" s="413"/>
      <c r="P5" s="413"/>
      <c r="R5" s="49" t="s">
        <v>161</v>
      </c>
    </row>
    <row r="6" spans="3:21" x14ac:dyDescent="0.35">
      <c r="R6" s="49" t="s">
        <v>162</v>
      </c>
    </row>
    <row r="7" spans="3:21" x14ac:dyDescent="0.35">
      <c r="R7" s="49" t="s">
        <v>163</v>
      </c>
    </row>
    <row r="8" spans="3:21" x14ac:dyDescent="0.35">
      <c r="C8" s="71" t="s">
        <v>164</v>
      </c>
      <c r="D8" s="45" t="s">
        <v>165</v>
      </c>
      <c r="R8" s="49" t="s">
        <v>166</v>
      </c>
    </row>
    <row r="9" spans="3:21" ht="20.149999999999999" customHeight="1" thickBot="1" x14ac:dyDescent="0.4">
      <c r="M9" s="51" t="s">
        <v>167</v>
      </c>
      <c r="N9" s="52">
        <f>N4</f>
        <v>2023</v>
      </c>
    </row>
    <row r="10" spans="3:21" x14ac:dyDescent="0.35">
      <c r="D10" s="55" t="s">
        <v>170</v>
      </c>
      <c r="E10" s="56"/>
      <c r="F10" s="56"/>
      <c r="G10" s="56"/>
      <c r="H10" s="56"/>
      <c r="I10" s="56"/>
      <c r="J10" s="56"/>
      <c r="K10" s="56"/>
      <c r="L10" s="56"/>
      <c r="M10" s="56"/>
      <c r="N10" s="414"/>
    </row>
    <row r="11" spans="3:21" ht="14.5" x14ac:dyDescent="0.35">
      <c r="D11" s="57" t="s">
        <v>171</v>
      </c>
      <c r="E11" s="58"/>
      <c r="F11" s="58"/>
      <c r="G11" s="58"/>
      <c r="H11" s="58"/>
      <c r="I11" s="58"/>
      <c r="J11" s="58"/>
      <c r="K11" s="58"/>
      <c r="L11" s="58"/>
      <c r="N11" s="351"/>
    </row>
    <row r="12" spans="3:21" ht="15" thickBot="1" x14ac:dyDescent="0.4">
      <c r="D12" s="59" t="s">
        <v>172</v>
      </c>
      <c r="E12" s="60"/>
      <c r="F12" s="60"/>
      <c r="G12" s="60"/>
      <c r="H12" s="60"/>
      <c r="I12" s="60"/>
      <c r="J12" s="60"/>
      <c r="K12" s="60"/>
      <c r="L12" s="60"/>
      <c r="M12" s="61"/>
      <c r="N12" s="352"/>
    </row>
    <row r="13" spans="3:21" ht="20.149999999999999" customHeight="1" thickBot="1" x14ac:dyDescent="0.4">
      <c r="M13" s="51" t="s">
        <v>173</v>
      </c>
      <c r="N13" s="52">
        <f>N4</f>
        <v>2023</v>
      </c>
    </row>
    <row r="14" spans="3:21" ht="20.149999999999999" customHeight="1" x14ac:dyDescent="0.35">
      <c r="D14" s="53" t="s">
        <v>208</v>
      </c>
      <c r="E14" s="54"/>
      <c r="F14" s="54"/>
      <c r="G14" s="54"/>
      <c r="H14" s="54"/>
      <c r="I14" s="54"/>
      <c r="J14" s="54"/>
      <c r="K14" s="54"/>
      <c r="L14" s="54"/>
      <c r="M14" s="54"/>
      <c r="N14" s="172"/>
    </row>
    <row r="15" spans="3:21" ht="20.149999999999999" customHeight="1" x14ac:dyDescent="0.35">
      <c r="D15" s="55" t="s">
        <v>209</v>
      </c>
      <c r="E15" s="56"/>
      <c r="F15" s="56"/>
      <c r="G15" s="56"/>
      <c r="H15" s="56"/>
      <c r="I15" s="56"/>
      <c r="J15" s="56"/>
      <c r="K15" s="56"/>
      <c r="L15" s="56"/>
      <c r="M15" s="56"/>
      <c r="N15" s="351"/>
    </row>
    <row r="16" spans="3:21" ht="14.25" customHeight="1" thickBot="1" x14ac:dyDescent="0.4">
      <c r="D16" s="62" t="s">
        <v>210</v>
      </c>
      <c r="E16" s="61"/>
      <c r="F16" s="61"/>
      <c r="G16" s="61"/>
      <c r="H16" s="61"/>
      <c r="I16" s="61"/>
      <c r="J16" s="61"/>
      <c r="K16" s="61"/>
      <c r="L16" s="61"/>
      <c r="M16" s="61"/>
      <c r="N16" s="352"/>
    </row>
    <row r="19" spans="3:16" x14ac:dyDescent="0.35">
      <c r="C19" s="71" t="s">
        <v>176</v>
      </c>
      <c r="D19" s="71" t="s">
        <v>211</v>
      </c>
    </row>
    <row r="21" spans="3:16" ht="20.149999999999999" customHeight="1" thickBot="1" x14ac:dyDescent="0.4">
      <c r="D21" s="402" t="s">
        <v>212</v>
      </c>
      <c r="E21" s="403"/>
      <c r="F21" s="403"/>
      <c r="G21" s="403"/>
      <c r="H21" s="403"/>
      <c r="I21" s="403"/>
      <c r="J21" s="403"/>
      <c r="K21" s="72"/>
      <c r="L21" s="361" t="s">
        <v>128</v>
      </c>
      <c r="M21" s="404">
        <f>$N$15</f>
        <v>0</v>
      </c>
      <c r="N21" s="404"/>
      <c r="O21" s="364" t="s">
        <v>128</v>
      </c>
      <c r="P21" s="405">
        <f>IF(ISERROR($N$15/$N$14),0,$N$15/$N$14)</f>
        <v>0</v>
      </c>
    </row>
    <row r="22" spans="3:16" ht="20.149999999999999" customHeight="1" x14ac:dyDescent="0.35">
      <c r="D22" s="407" t="s">
        <v>213</v>
      </c>
      <c r="E22" s="362"/>
      <c r="F22" s="362"/>
      <c r="G22" s="362"/>
      <c r="H22" s="362"/>
      <c r="I22" s="362"/>
      <c r="J22" s="362"/>
      <c r="K22" s="61"/>
      <c r="L22" s="362"/>
      <c r="M22" s="408">
        <f>$N$14</f>
        <v>0</v>
      </c>
      <c r="N22" s="408"/>
      <c r="O22" s="365"/>
      <c r="P22" s="406"/>
    </row>
    <row r="25" spans="3:16" x14ac:dyDescent="0.35">
      <c r="C25" s="71" t="s">
        <v>180</v>
      </c>
      <c r="D25" s="71" t="s">
        <v>200</v>
      </c>
    </row>
    <row r="26" spans="3:16" x14ac:dyDescent="0.35">
      <c r="C26" s="50"/>
      <c r="D26" s="50"/>
    </row>
    <row r="27" spans="3:16" ht="2.15" customHeight="1" x14ac:dyDescent="0.35"/>
    <row r="28" spans="3:16" ht="14.25" customHeight="1" x14ac:dyDescent="0.35">
      <c r="D28" s="71" t="s">
        <v>184</v>
      </c>
    </row>
    <row r="29" spans="3:16" ht="14.25" customHeight="1" x14ac:dyDescent="0.35">
      <c r="D29" s="393" t="s">
        <v>214</v>
      </c>
      <c r="E29" s="394"/>
      <c r="F29" s="394"/>
      <c r="G29" s="394"/>
      <c r="H29" s="395"/>
      <c r="I29" s="396" t="s">
        <v>186</v>
      </c>
      <c r="J29" s="397"/>
      <c r="K29" s="397"/>
      <c r="L29" s="397"/>
      <c r="M29" s="397"/>
      <c r="N29" s="397"/>
      <c r="O29" s="397"/>
      <c r="P29" s="398"/>
    </row>
    <row r="30" spans="3:16" ht="19.5" customHeight="1" x14ac:dyDescent="0.35">
      <c r="D30" s="409" t="s">
        <v>215</v>
      </c>
      <c r="E30" s="410"/>
      <c r="F30" s="410"/>
      <c r="G30" s="410"/>
      <c r="H30" s="411"/>
      <c r="I30" s="399"/>
      <c r="J30" s="400"/>
      <c r="K30" s="400"/>
      <c r="L30" s="400"/>
      <c r="M30" s="400"/>
      <c r="N30" s="400"/>
      <c r="O30" s="400"/>
      <c r="P30" s="401"/>
    </row>
    <row r="31" spans="3:16" ht="20.149999999999999" customHeight="1" x14ac:dyDescent="0.35">
      <c r="D31" s="345" t="s">
        <v>187</v>
      </c>
      <c r="E31" s="345"/>
      <c r="F31" s="345"/>
      <c r="G31" s="345"/>
      <c r="H31" s="73" t="s">
        <v>188</v>
      </c>
      <c r="I31" s="345" t="s">
        <v>187</v>
      </c>
      <c r="J31" s="345"/>
      <c r="K31" s="345"/>
      <c r="L31" s="345"/>
      <c r="M31" s="345"/>
      <c r="N31" s="345"/>
      <c r="O31" s="345"/>
      <c r="P31" s="73" t="s">
        <v>188</v>
      </c>
    </row>
    <row r="32" spans="3:16" ht="20.149999999999999" customHeight="1" x14ac:dyDescent="0.35">
      <c r="D32" s="376" t="s">
        <v>216</v>
      </c>
      <c r="E32" s="376"/>
      <c r="F32" s="376"/>
      <c r="G32" s="376"/>
      <c r="H32" s="416">
        <f>$P$21</f>
        <v>0</v>
      </c>
      <c r="I32" s="376">
        <v>2100</v>
      </c>
      <c r="J32" s="376"/>
      <c r="K32" s="376"/>
      <c r="L32" s="376"/>
      <c r="M32" s="376"/>
      <c r="N32" s="376"/>
      <c r="O32" s="376"/>
      <c r="P32" s="419">
        <f>IF($P$21&lt;=0.84,$I$32,IF($P$21&lt;=1.11,$I$33,IF($P$21&lt;=1.41,$I$34,IF($P$21&gt;1.41,$I$35,0))))</f>
        <v>2100</v>
      </c>
    </row>
    <row r="33" spans="3:16" ht="20.149999999999999" customHeight="1" x14ac:dyDescent="0.35">
      <c r="D33" s="422" t="s">
        <v>217</v>
      </c>
      <c r="E33" s="422"/>
      <c r="F33" s="422"/>
      <c r="G33" s="422"/>
      <c r="H33" s="417"/>
      <c r="I33" s="422">
        <v>800</v>
      </c>
      <c r="J33" s="422"/>
      <c r="K33" s="422"/>
      <c r="L33" s="422"/>
      <c r="M33" s="422"/>
      <c r="N33" s="422"/>
      <c r="O33" s="422"/>
      <c r="P33" s="420"/>
    </row>
    <row r="34" spans="3:16" ht="20.149999999999999" customHeight="1" x14ac:dyDescent="0.35">
      <c r="D34" s="423" t="s">
        <v>218</v>
      </c>
      <c r="E34" s="424"/>
      <c r="F34" s="424"/>
      <c r="G34" s="424"/>
      <c r="H34" s="417"/>
      <c r="I34" s="423">
        <v>300</v>
      </c>
      <c r="J34" s="424"/>
      <c r="K34" s="424"/>
      <c r="L34" s="424"/>
      <c r="M34" s="424"/>
      <c r="N34" s="424"/>
      <c r="O34" s="425"/>
      <c r="P34" s="420"/>
    </row>
    <row r="35" spans="3:16" ht="20.149999999999999" customHeight="1" x14ac:dyDescent="0.35">
      <c r="D35" s="376" t="s">
        <v>219</v>
      </c>
      <c r="E35" s="376"/>
      <c r="F35" s="376"/>
      <c r="G35" s="376"/>
      <c r="H35" s="418"/>
      <c r="I35" s="376">
        <v>0</v>
      </c>
      <c r="J35" s="376"/>
      <c r="K35" s="376"/>
      <c r="L35" s="376"/>
      <c r="M35" s="376"/>
      <c r="N35" s="376"/>
      <c r="O35" s="376"/>
      <c r="P35" s="421"/>
    </row>
    <row r="36" spans="3:16" ht="14.25" customHeight="1" x14ac:dyDescent="0.35">
      <c r="D36" s="74"/>
      <c r="E36" s="74"/>
      <c r="F36" s="74"/>
      <c r="G36" s="74"/>
      <c r="H36" s="75"/>
      <c r="I36" s="138"/>
      <c r="J36" s="138"/>
      <c r="K36" s="138"/>
      <c r="L36" s="138"/>
      <c r="M36" s="138"/>
      <c r="N36" s="138"/>
      <c r="O36" s="76"/>
      <c r="P36" s="77"/>
    </row>
    <row r="38" spans="3:16" x14ac:dyDescent="0.35">
      <c r="C38" s="71" t="s">
        <v>195</v>
      </c>
      <c r="D38" s="71" t="s">
        <v>206</v>
      </c>
      <c r="G38" s="415">
        <f>$N$4</f>
        <v>2023</v>
      </c>
      <c r="H38" s="415"/>
    </row>
    <row r="40" spans="3:16" ht="20.149999999999999" customHeight="1" x14ac:dyDescent="0.35">
      <c r="D40" s="55" t="s">
        <v>203</v>
      </c>
      <c r="E40" s="56"/>
      <c r="F40" s="56"/>
      <c r="G40" s="56"/>
      <c r="H40" s="56"/>
      <c r="I40" s="56"/>
      <c r="J40" s="56"/>
      <c r="K40" s="56"/>
      <c r="L40" s="56"/>
      <c r="M40" s="56"/>
      <c r="N40" s="63">
        <f>$P$32</f>
        <v>2100</v>
      </c>
    </row>
    <row r="41" spans="3:16" ht="20.149999999999999" customHeight="1" thickBot="1" x14ac:dyDescent="0.4">
      <c r="D41" s="64" t="s">
        <v>170</v>
      </c>
      <c r="E41" s="65"/>
      <c r="F41" s="65"/>
      <c r="G41" s="65"/>
      <c r="H41" s="65"/>
      <c r="I41" s="65"/>
      <c r="J41" s="65"/>
      <c r="K41" s="65"/>
      <c r="L41" s="65"/>
      <c r="M41" s="65" t="s">
        <v>136</v>
      </c>
      <c r="N41" s="66">
        <f>$N$10</f>
        <v>0</v>
      </c>
    </row>
    <row r="42" spans="3:16" ht="20.149999999999999" customHeight="1" x14ac:dyDescent="0.35">
      <c r="D42" s="78" t="s">
        <v>206</v>
      </c>
      <c r="E42" s="67"/>
      <c r="F42" s="67"/>
      <c r="G42" s="61"/>
      <c r="H42" s="79">
        <f>$N$4</f>
        <v>2023</v>
      </c>
      <c r="I42" s="67"/>
      <c r="J42" s="67"/>
      <c r="K42" s="68"/>
      <c r="L42" s="67"/>
      <c r="M42" s="80" t="s">
        <v>128</v>
      </c>
      <c r="N42" s="81">
        <f>N40*N41</f>
        <v>0</v>
      </c>
    </row>
  </sheetData>
  <sheetProtection sheet="1" objects="1" scenarios="1" selectLockedCells="1"/>
  <mergeCells count="28">
    <mergeCell ref="P32:P35"/>
    <mergeCell ref="D33:G33"/>
    <mergeCell ref="I33:O33"/>
    <mergeCell ref="D34:G34"/>
    <mergeCell ref="I34:O34"/>
    <mergeCell ref="D35:G35"/>
    <mergeCell ref="I35:O35"/>
    <mergeCell ref="G38:H38"/>
    <mergeCell ref="D32:G32"/>
    <mergeCell ref="H32:H35"/>
    <mergeCell ref="I32:O32"/>
    <mergeCell ref="D31:G31"/>
    <mergeCell ref="I31:O31"/>
    <mergeCell ref="D4:G5"/>
    <mergeCell ref="N4:P4"/>
    <mergeCell ref="N5:P5"/>
    <mergeCell ref="N10:N12"/>
    <mergeCell ref="N15:N16"/>
    <mergeCell ref="D29:H29"/>
    <mergeCell ref="I29:P30"/>
    <mergeCell ref="D21:J21"/>
    <mergeCell ref="L21:L22"/>
    <mergeCell ref="M21:N21"/>
    <mergeCell ref="O21:O22"/>
    <mergeCell ref="P21:P22"/>
    <mergeCell ref="D22:J22"/>
    <mergeCell ref="M22:N22"/>
    <mergeCell ref="D30:H30"/>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M53"/>
  <sheetViews>
    <sheetView showGridLines="0" topLeftCell="A3" zoomScaleNormal="100" workbookViewId="0">
      <selection activeCell="L31" sqref="L31"/>
    </sheetView>
  </sheetViews>
  <sheetFormatPr baseColWidth="10" defaultColWidth="11.453125" defaultRowHeight="14.5" x14ac:dyDescent="0.35"/>
  <cols>
    <col min="1" max="1" width="32.7265625" customWidth="1"/>
    <col min="2" max="2" width="17.7265625" hidden="1" customWidth="1"/>
    <col min="3" max="3" width="25.453125" hidden="1" customWidth="1"/>
    <col min="4" max="4" width="15.54296875" hidden="1" customWidth="1"/>
    <col min="5" max="5" width="13.54296875" hidden="1" customWidth="1"/>
    <col min="6" max="10" width="11.453125" hidden="1" customWidth="1"/>
    <col min="11" max="11" width="5.1796875" style="27" customWidth="1"/>
    <col min="12" max="12" width="39.7265625" customWidth="1"/>
    <col min="13" max="13" width="5.1796875" customWidth="1"/>
    <col min="14" max="14" width="45.81640625" customWidth="1"/>
    <col min="15" max="15" width="5.1796875" customWidth="1"/>
    <col min="16" max="16" width="39.26953125" customWidth="1"/>
    <col min="17" max="28" width="11.453125" hidden="1" customWidth="1"/>
    <col min="29" max="29" width="15.26953125" hidden="1" customWidth="1"/>
    <col min="30" max="30" width="24.81640625" hidden="1" customWidth="1"/>
    <col min="31" max="31" width="16.7265625" hidden="1" customWidth="1"/>
    <col min="32" max="32" width="25.453125" hidden="1" customWidth="1"/>
    <col min="33" max="33" width="13.26953125" hidden="1" customWidth="1"/>
    <col min="34" max="34" width="11.7265625" hidden="1" customWidth="1"/>
    <col min="35" max="35" width="12.26953125" hidden="1" customWidth="1"/>
    <col min="37" max="37" width="39.26953125" customWidth="1"/>
  </cols>
  <sheetData>
    <row r="1" spans="1:247" ht="28.5" x14ac:dyDescent="0.45">
      <c r="A1" s="99"/>
      <c r="B1" s="99"/>
      <c r="C1" s="430"/>
      <c r="D1" s="431"/>
      <c r="E1" s="431"/>
      <c r="F1" s="431"/>
      <c r="G1" s="431"/>
      <c r="H1" s="431"/>
      <c r="I1" s="431"/>
      <c r="J1" s="100"/>
      <c r="K1" s="174"/>
      <c r="L1" s="42"/>
      <c r="M1" s="42"/>
      <c r="IM1" s="82" t="s">
        <v>116</v>
      </c>
    </row>
    <row r="2" spans="1:247" ht="15.5" x14ac:dyDescent="0.35">
      <c r="A2" s="99"/>
      <c r="B2" s="99"/>
      <c r="C2" s="99"/>
      <c r="D2" s="99"/>
      <c r="E2" s="99"/>
      <c r="F2" s="99"/>
      <c r="G2" s="99"/>
      <c r="H2" s="99"/>
      <c r="I2" s="99"/>
      <c r="J2" s="99"/>
      <c r="K2" s="175"/>
      <c r="IM2" s="82" t="s">
        <v>117</v>
      </c>
    </row>
    <row r="3" spans="1:247" x14ac:dyDescent="0.35">
      <c r="A3" s="99"/>
      <c r="B3" s="432"/>
      <c r="C3" s="432"/>
      <c r="D3" s="432"/>
      <c r="E3" s="432"/>
      <c r="F3" s="432"/>
      <c r="G3" s="432"/>
      <c r="H3" s="432"/>
      <c r="I3" s="432"/>
      <c r="J3" s="432"/>
      <c r="K3" s="176"/>
      <c r="IM3" s="99"/>
    </row>
    <row r="4" spans="1:247" x14ac:dyDescent="0.35">
      <c r="A4" s="101"/>
    </row>
    <row r="5" spans="1:247" x14ac:dyDescent="0.35">
      <c r="A5" s="21"/>
    </row>
    <row r="6" spans="1:247" x14ac:dyDescent="0.35">
      <c r="A6" s="21"/>
    </row>
    <row r="7" spans="1:247" ht="15" thickBot="1" x14ac:dyDescent="0.4">
      <c r="A7" s="21"/>
    </row>
    <row r="8" spans="1:247" ht="22.5" customHeight="1" thickBot="1" x14ac:dyDescent="0.4">
      <c r="A8" s="329" t="s">
        <v>847</v>
      </c>
      <c r="B8" s="330"/>
      <c r="C8" s="330"/>
      <c r="D8" s="330"/>
      <c r="E8" s="330"/>
      <c r="F8" s="330"/>
      <c r="G8" s="330"/>
      <c r="H8" s="330"/>
      <c r="I8" s="330"/>
      <c r="J8" s="330"/>
      <c r="K8" s="330"/>
      <c r="L8" s="330"/>
      <c r="M8" s="330"/>
      <c r="N8" s="330"/>
      <c r="O8" s="330"/>
      <c r="P8" s="433"/>
    </row>
    <row r="9" spans="1:247" s="9" customFormat="1" ht="44.25" hidden="1" customHeight="1" x14ac:dyDescent="0.35">
      <c r="A9" s="220" t="s">
        <v>81</v>
      </c>
      <c r="B9" s="221" t="s">
        <v>82</v>
      </c>
      <c r="C9" s="221" t="s">
        <v>16</v>
      </c>
      <c r="D9" s="221" t="s">
        <v>21</v>
      </c>
      <c r="E9" s="222" t="s">
        <v>28</v>
      </c>
      <c r="K9" s="111"/>
    </row>
    <row r="10" spans="1:247" ht="16.5" hidden="1" customHeight="1" thickBot="1" x14ac:dyDescent="0.4">
      <c r="A10" s="197"/>
      <c r="B10" s="177"/>
      <c r="C10" s="43" t="e">
        <f ca="1">SUM(I17:I46)/D10</f>
        <v>#DIV/0!</v>
      </c>
      <c r="D10" s="43">
        <f ca="1">SUM(F17:F46)</f>
        <v>0</v>
      </c>
      <c r="E10" s="44" t="e">
        <f ca="1">SUM(J17:J46)/SUM(H17:H46)</f>
        <v>#DIV/0!</v>
      </c>
    </row>
    <row r="11" spans="1:247" ht="15" thickBot="1" x14ac:dyDescent="0.4"/>
    <row r="12" spans="1:247" ht="21" x14ac:dyDescent="0.35">
      <c r="A12" s="102" t="s">
        <v>220</v>
      </c>
      <c r="B12" s="178"/>
      <c r="C12" s="103"/>
      <c r="D12" s="103"/>
      <c r="E12" s="122"/>
      <c r="F12" s="122"/>
      <c r="G12" s="122"/>
      <c r="H12" s="122"/>
      <c r="I12" s="122"/>
      <c r="J12" s="122"/>
      <c r="K12" s="179"/>
      <c r="L12" s="179"/>
      <c r="M12" s="179"/>
      <c r="N12" s="179"/>
      <c r="O12" s="179"/>
      <c r="P12" s="180"/>
    </row>
    <row r="13" spans="1:247" x14ac:dyDescent="0.35">
      <c r="A13" s="123"/>
      <c r="P13" s="124"/>
    </row>
    <row r="14" spans="1:247" s="9" customFormat="1" ht="32.25" customHeight="1" x14ac:dyDescent="0.35">
      <c r="A14" s="141" t="s">
        <v>7</v>
      </c>
      <c r="B14" s="195" t="s">
        <v>10</v>
      </c>
      <c r="C14" s="195" t="s">
        <v>12</v>
      </c>
      <c r="D14" s="195" t="s">
        <v>14</v>
      </c>
      <c r="E14" s="195" t="s">
        <v>16</v>
      </c>
      <c r="F14" s="195" t="s">
        <v>21</v>
      </c>
      <c r="G14" s="195" t="s">
        <v>22</v>
      </c>
      <c r="H14" s="195" t="s">
        <v>26</v>
      </c>
      <c r="I14" s="195" t="s">
        <v>221</v>
      </c>
      <c r="J14" s="195" t="s">
        <v>222</v>
      </c>
      <c r="K14" s="142"/>
      <c r="L14" s="139" t="s">
        <v>223</v>
      </c>
      <c r="M14" s="140"/>
      <c r="N14" s="139" t="s">
        <v>224</v>
      </c>
      <c r="O14" s="140"/>
      <c r="P14" s="143" t="s">
        <v>225</v>
      </c>
      <c r="Q14" s="199" t="s">
        <v>226</v>
      </c>
      <c r="R14" s="200" t="s">
        <v>227</v>
      </c>
      <c r="S14" s="201" t="s">
        <v>228</v>
      </c>
      <c r="T14" s="200" t="s">
        <v>229</v>
      </c>
      <c r="U14" s="200" t="s">
        <v>230</v>
      </c>
      <c r="V14" s="196" t="s">
        <v>231</v>
      </c>
      <c r="W14" s="202" t="s">
        <v>223</v>
      </c>
      <c r="X14" s="203" t="s">
        <v>232</v>
      </c>
      <c r="Y14" s="203" t="s">
        <v>226</v>
      </c>
      <c r="Z14" s="204" t="s">
        <v>53</v>
      </c>
      <c r="AA14" s="196" t="s">
        <v>233</v>
      </c>
      <c r="AB14" s="196" t="s">
        <v>234</v>
      </c>
      <c r="AC14" s="196" t="s">
        <v>235</v>
      </c>
      <c r="AD14" s="203" t="s">
        <v>230</v>
      </c>
      <c r="AE14" s="203" t="s">
        <v>236</v>
      </c>
      <c r="AF14" s="205"/>
      <c r="AG14" s="205"/>
      <c r="AH14" s="206"/>
      <c r="AI14" s="206"/>
    </row>
    <row r="15" spans="1:247" s="9" customFormat="1" ht="33" customHeight="1" x14ac:dyDescent="0.35">
      <c r="A15" s="185" t="s">
        <v>237</v>
      </c>
      <c r="B15" s="196"/>
      <c r="C15" s="196"/>
      <c r="D15" s="196"/>
      <c r="E15" s="196"/>
      <c r="F15" s="196"/>
      <c r="G15" s="196"/>
      <c r="H15" s="196"/>
      <c r="I15" s="196"/>
      <c r="J15" s="196"/>
      <c r="K15" s="114"/>
      <c r="L15" s="144" t="s">
        <v>238</v>
      </c>
      <c r="M15" s="140"/>
      <c r="N15" s="144" t="s">
        <v>239</v>
      </c>
      <c r="O15" s="116"/>
      <c r="P15" s="145" t="s">
        <v>240</v>
      </c>
      <c r="Q15" s="207"/>
      <c r="R15" s="208"/>
      <c r="S15" s="209"/>
      <c r="T15" s="208"/>
      <c r="U15" s="208"/>
      <c r="V15" s="210"/>
      <c r="W15" s="211"/>
      <c r="X15" s="212"/>
      <c r="Y15" s="212"/>
      <c r="Z15" s="213"/>
      <c r="AA15" s="210"/>
      <c r="AB15" s="210"/>
      <c r="AC15" s="210"/>
      <c r="AD15" s="212"/>
      <c r="AE15" s="212"/>
      <c r="AF15" s="205"/>
      <c r="AG15" s="205"/>
      <c r="AH15" s="206"/>
      <c r="AI15" s="206"/>
    </row>
    <row r="16" spans="1:247" s="9" customFormat="1" ht="21.75" customHeight="1" thickBot="1" x14ac:dyDescent="0.4">
      <c r="A16" s="125"/>
      <c r="B16" s="196"/>
      <c r="C16" s="196"/>
      <c r="D16" s="196"/>
      <c r="E16" s="196"/>
      <c r="F16" s="196"/>
      <c r="G16" s="196"/>
      <c r="H16" s="196"/>
      <c r="I16" s="196"/>
      <c r="J16" s="196"/>
      <c r="K16" s="114"/>
      <c r="L16" s="115"/>
      <c r="M16" s="116"/>
      <c r="N16" s="115"/>
      <c r="O16" s="116"/>
      <c r="P16" s="126"/>
      <c r="Q16" s="207"/>
      <c r="R16" s="208"/>
      <c r="S16" s="209"/>
      <c r="T16" s="208"/>
      <c r="U16" s="208"/>
      <c r="V16" s="210"/>
      <c r="W16" s="211"/>
      <c r="X16" s="212"/>
      <c r="Y16" s="212"/>
      <c r="Z16" s="213"/>
      <c r="AA16" s="210"/>
      <c r="AB16" s="210"/>
      <c r="AC16" s="210"/>
      <c r="AD16" s="212"/>
      <c r="AE16" s="212"/>
      <c r="AF16" s="205"/>
      <c r="AG16" s="205"/>
      <c r="AH16" s="206"/>
      <c r="AI16" s="206"/>
    </row>
    <row r="17" spans="1:35" ht="26.25" customHeight="1" thickBot="1" x14ac:dyDescent="0.4">
      <c r="A17" s="127"/>
      <c r="B17" s="197" t="str">
        <f t="shared" ref="B17:B46" ca="1" si="0">IFERROR(VLOOKUP($A17,L_BDDCOMM,2,FALSE()),"")</f>
        <v/>
      </c>
      <c r="C17" s="197" t="str">
        <f t="shared" ref="C17:C46" ca="1" si="1">IFERROR(VLOOKUP($A17,L_BDDCOMM,3,FALSE()),"")</f>
        <v/>
      </c>
      <c r="D17" s="197" t="str">
        <f t="shared" ref="D17:D46" ca="1" si="2">IFERROR(VLOOKUP($A17,L_BDDCOMM,4,FALSE()),"")</f>
        <v/>
      </c>
      <c r="E17" s="198" t="str">
        <f ca="1">IFERROR(VLOOKUP($A17,L_BDDCOMM,5,FALSE()),"")</f>
        <v/>
      </c>
      <c r="F17" s="197" t="str">
        <f t="shared" ref="F17:F46" ca="1" si="3">IFERROR(VLOOKUP($A17,L_BDDCOMM,6,FALSE()),"")</f>
        <v/>
      </c>
      <c r="G17" s="198" t="str">
        <f t="shared" ref="G17:G46" ca="1" si="4">IFERROR(VLOOKUP($A17,L_BDDCOMM,7,FALSE()),"")</f>
        <v/>
      </c>
      <c r="H17" s="197" t="str">
        <f t="shared" ref="H17:H46" ca="1" si="5">IFERROR(VLOOKUP($A17,L_BDDCOMM,8,FALSE()),"")</f>
        <v/>
      </c>
      <c r="I17" s="197" t="str">
        <f ca="1">IFERROR(F17*E17,"")</f>
        <v/>
      </c>
      <c r="J17" s="197" t="str">
        <f ca="1">IFERROR(G17*H17,"")</f>
        <v/>
      </c>
      <c r="L17" s="113"/>
      <c r="M17" s="181"/>
      <c r="N17" s="113"/>
      <c r="O17" s="181"/>
      <c r="P17" s="128"/>
      <c r="Q17" s="214" t="str">
        <f t="shared" ref="Q17" si="6">IF(L17="Commune",VLOOKUP(N17,L_BDDCOMM,2,FALSE()),IF(L17="Epci",VLOOKUP(N17,L_BDDEPCI,2,FALSE()),IF(L17="Groupe commune",VLOOKUP(N17,L_BDDSIVOM,2,FALSE()),IF(L17="Gestionnaire",VLOOKUP(N17,L_BDDGEST,2,FALSE()),IF(L17="Equipement","DOSS_"&amp;#REF!,"")))))</f>
        <v/>
      </c>
      <c r="R17" s="194" t="str">
        <f>IF(OR(L17="Commune",L17="Epci",L17="Groupe commune"),Q17,IF(OR(L17="Gestionnaire",L17="Equipement"),VLOOKUP(N17,L_BDDGEST,3,FALSE()),""))</f>
        <v/>
      </c>
      <c r="S17" s="215" t="str">
        <f ca="1">IF(L17="Commune",VLOOKUP(R17,OFFSET(L_BDDCOMM,0,1),4,FALSE()),IF(L17="Epci",VLOOKUP(R17,OFFSET(L_BDDEPCI,0,1),2,FALSE()),
IF(OR(L17="Gestionnaire",L17="Equipement"),IF(LEN(R17)=9,VLOOKUP(R17,OFFSET(L_BDDEPCI,0,1),2,FALSE()),VLOOKUP(R17,OFFSET(L_BDDCOMM,0,1),4,FALSE())),
IF(L17="Groupe commune",VLOOKUP(R17,OFFSET(L_BDDSIVOM,0,1),2,FALSE()),""))))</f>
        <v/>
      </c>
      <c r="T17" s="215" t="str">
        <f t="shared" ref="T17" ca="1" si="7">IF(L17="Commune",VLOOKUP(R17,OFFSET(L_BDDCOMM,0,1),6,FALSE()),IF(L17="Epci",VLOOKUP(R17,OFFSET(L_BDDEPCI,0,1),4,FALSE()),
IF(OR(L17="Gestionnaire",L17="Equipement"),IF(LEN(R17)=9,VLOOKUP(R17,OFFSET(L_BDDEPCI,0,1),4,FALSE()),VLOOKUP(R17,OFFSET(L_BDDCOMM,0,1),6,FALSE())),
IF(L17="Groupe commune",VLOOKUP(R17,OFFSET(L_BDDSIVOM,0,1),4,FALSE()),""))))</f>
        <v/>
      </c>
      <c r="U17" s="194" t="str">
        <f ca="1">IF(ISNUMBER(S17),IF(S17&gt;INDEX(L_GroupesEAJE,1,2),IF(T17&gt;INDEX(L_GroupesEAJE,1,4),INDEX(L_GroupesEAJE,1,1),INDEX(L_GroupesEAJE,2,1)),IF(S17&gt;INDEX(L_GroupesEAJE,3,2),IF(T17&gt;INDEX(L_GroupesEAJE,3,4),INDEX(L_GroupesEAJE,3,1),INDEX(L_GroupesEAJE,4,1)),IF(S17&gt;INDEX(L_GroupesEAJE,5,2),IF(T17&gt;INDEX(L_GroupesEAJE,5,4),INDEX(L_GroupesEAJE,5,1),INDEX(L_GroupesEAJE,6,1)),IF(T17&gt;INDEX(L_GroupesEAJE,7,4),INDEX(L_GroupesEAJE,7,1),INDEX(L_GroupesEAJE,8,1))))),"")</f>
        <v/>
      </c>
      <c r="V17" s="194"/>
      <c r="W17" s="194">
        <f>L17</f>
        <v>0</v>
      </c>
      <c r="X17" s="194">
        <f>N17</f>
        <v>0</v>
      </c>
      <c r="Y17" s="194" t="str">
        <f>R17</f>
        <v/>
      </c>
      <c r="Z17" s="216"/>
      <c r="AA17" s="217"/>
      <c r="AB17" s="217"/>
      <c r="AC17" s="217"/>
      <c r="AD17" s="217" t="str">
        <f ca="1">U17</f>
        <v/>
      </c>
      <c r="AE17" s="217">
        <f>P17</f>
        <v>0</v>
      </c>
      <c r="AF17" s="218"/>
      <c r="AG17" s="218"/>
      <c r="AH17" s="217" t="str">
        <f ca="1">IF(AE17="OUI","Groupe 9",AD17)</f>
        <v/>
      </c>
      <c r="AI17" s="219" t="str">
        <f t="shared" ref="AI17" si="8">IFERROR(IF(OR(AG17&gt;0,AND(AG17=0,AF17&gt;0)),MAX(AG17,IFERROR(INDEX(L_GroupesEAJE,IF(AE17="OUI",9,RIGHT(AD17,1)),5),"")),""),"")</f>
        <v/>
      </c>
    </row>
    <row r="18" spans="1:35" ht="15" thickBot="1" x14ac:dyDescent="0.4">
      <c r="A18" s="182"/>
      <c r="B18" s="129" t="str">
        <f t="shared" ca="1" si="0"/>
        <v/>
      </c>
      <c r="C18" s="129" t="str">
        <f t="shared" ca="1" si="1"/>
        <v/>
      </c>
      <c r="D18" s="129" t="str">
        <f t="shared" ca="1" si="2"/>
        <v/>
      </c>
      <c r="E18" s="129" t="str">
        <f t="shared" ref="E18:E46" ca="1" si="9">IFERROR(VLOOKUP($A18,L_BDDCOMM,5,FALSE()),"")</f>
        <v/>
      </c>
      <c r="F18" s="129" t="str">
        <f t="shared" ca="1" si="3"/>
        <v/>
      </c>
      <c r="G18" s="129" t="str">
        <f t="shared" ca="1" si="4"/>
        <v/>
      </c>
      <c r="H18" s="129" t="str">
        <f t="shared" ca="1" si="5"/>
        <v/>
      </c>
      <c r="I18" s="129" t="str">
        <f t="shared" ref="I18:I46" ca="1" si="10">IFERROR(F18*E18,"")</f>
        <v/>
      </c>
      <c r="J18" s="129" t="str">
        <f t="shared" ref="J18:J46" ca="1" si="11">IFERROR(G18*H18,"")</f>
        <v/>
      </c>
      <c r="K18" s="129"/>
      <c r="L18" s="129"/>
      <c r="M18" s="129"/>
      <c r="N18" s="129"/>
      <c r="O18" s="129"/>
      <c r="P18" s="130"/>
    </row>
    <row r="19" spans="1:35" ht="15" thickBot="1" x14ac:dyDescent="0.4">
      <c r="B19" t="str">
        <f t="shared" ca="1" si="0"/>
        <v/>
      </c>
      <c r="C19" t="str">
        <f t="shared" ca="1" si="1"/>
        <v/>
      </c>
      <c r="D19" t="str">
        <f t="shared" ca="1" si="2"/>
        <v/>
      </c>
      <c r="E19" t="str">
        <f t="shared" ca="1" si="9"/>
        <v/>
      </c>
      <c r="F19" t="str">
        <f t="shared" ca="1" si="3"/>
        <v/>
      </c>
      <c r="G19" t="str">
        <f t="shared" ca="1" si="4"/>
        <v/>
      </c>
      <c r="H19" t="str">
        <f t="shared" ca="1" si="5"/>
        <v/>
      </c>
      <c r="I19" t="str">
        <f t="shared" ca="1" si="10"/>
        <v/>
      </c>
      <c r="J19" s="129" t="str">
        <f t="shared" ca="1" si="11"/>
        <v/>
      </c>
      <c r="K19"/>
    </row>
    <row r="20" spans="1:35" ht="18.75" customHeight="1" x14ac:dyDescent="0.35">
      <c r="A20" s="426" t="s">
        <v>241</v>
      </c>
      <c r="B20" s="427"/>
      <c r="C20" s="427"/>
      <c r="D20" s="427"/>
      <c r="E20" s="427"/>
      <c r="F20" s="427"/>
      <c r="G20" s="427"/>
      <c r="H20" s="427"/>
      <c r="I20" s="427"/>
      <c r="J20" s="427"/>
      <c r="K20" s="427"/>
      <c r="L20" s="427"/>
      <c r="M20" s="427"/>
      <c r="N20" s="427"/>
      <c r="O20" s="427"/>
      <c r="P20" s="428"/>
    </row>
    <row r="21" spans="1:35" ht="15" thickBot="1" x14ac:dyDescent="0.4">
      <c r="A21" s="123"/>
      <c r="B21" t="str">
        <f t="shared" ca="1" si="0"/>
        <v/>
      </c>
      <c r="C21" t="str">
        <f t="shared" ca="1" si="1"/>
        <v/>
      </c>
      <c r="D21" t="str">
        <f t="shared" ca="1" si="2"/>
        <v/>
      </c>
      <c r="E21" t="str">
        <f t="shared" ca="1" si="9"/>
        <v/>
      </c>
      <c r="F21" t="str">
        <f t="shared" ca="1" si="3"/>
        <v/>
      </c>
      <c r="G21" t="str">
        <f t="shared" ca="1" si="4"/>
        <v/>
      </c>
      <c r="H21" t="str">
        <f t="shared" ca="1" si="5"/>
        <v/>
      </c>
      <c r="I21" t="str">
        <f t="shared" ca="1" si="10"/>
        <v/>
      </c>
      <c r="J21" t="str">
        <f t="shared" ca="1" si="11"/>
        <v/>
      </c>
      <c r="K21"/>
      <c r="P21" s="124"/>
    </row>
    <row r="22" spans="1:35" ht="33" customHeight="1" thickBot="1" x14ac:dyDescent="0.4">
      <c r="A22" s="131" t="s">
        <v>242</v>
      </c>
      <c r="B22" t="str">
        <f t="shared" ca="1" si="0"/>
        <v/>
      </c>
      <c r="C22" t="str">
        <f t="shared" ca="1" si="1"/>
        <v/>
      </c>
      <c r="D22" t="str">
        <f t="shared" ca="1" si="2"/>
        <v/>
      </c>
      <c r="E22" t="str">
        <f t="shared" ca="1" si="9"/>
        <v/>
      </c>
      <c r="F22" t="str">
        <f t="shared" ca="1" si="3"/>
        <v/>
      </c>
      <c r="G22" t="str">
        <f t="shared" ca="1" si="4"/>
        <v/>
      </c>
      <c r="H22" t="str">
        <f t="shared" ca="1" si="5"/>
        <v/>
      </c>
      <c r="I22" t="str">
        <f t="shared" ca="1" si="10"/>
        <v/>
      </c>
      <c r="J22" t="str">
        <f t="shared" ca="1" si="11"/>
        <v/>
      </c>
      <c r="K22"/>
      <c r="L22" s="112"/>
      <c r="P22" s="124"/>
    </row>
    <row r="23" spans="1:35" ht="15" thickBot="1" x14ac:dyDescent="0.4">
      <c r="A23" s="123"/>
      <c r="B23" t="str">
        <f t="shared" ca="1" si="0"/>
        <v/>
      </c>
      <c r="C23" t="str">
        <f t="shared" ca="1" si="1"/>
        <v/>
      </c>
      <c r="D23" t="str">
        <f t="shared" ca="1" si="2"/>
        <v/>
      </c>
      <c r="E23" t="str">
        <f t="shared" ca="1" si="9"/>
        <v/>
      </c>
      <c r="F23" t="str">
        <f t="shared" ca="1" si="3"/>
        <v/>
      </c>
      <c r="G23" t="str">
        <f t="shared" ca="1" si="4"/>
        <v/>
      </c>
      <c r="H23" t="str">
        <f t="shared" ca="1" si="5"/>
        <v/>
      </c>
      <c r="I23" t="str">
        <f t="shared" ca="1" si="10"/>
        <v/>
      </c>
      <c r="J23" t="str">
        <f t="shared" ca="1" si="11"/>
        <v/>
      </c>
      <c r="K23"/>
      <c r="P23" s="124"/>
    </row>
    <row r="24" spans="1:35" ht="33" customHeight="1" thickBot="1" x14ac:dyDescent="0.4">
      <c r="A24" s="131" t="s">
        <v>243</v>
      </c>
      <c r="B24" t="str">
        <f t="shared" ca="1" si="0"/>
        <v/>
      </c>
      <c r="C24" t="str">
        <f t="shared" ca="1" si="1"/>
        <v/>
      </c>
      <c r="D24" t="str">
        <f t="shared" ca="1" si="2"/>
        <v/>
      </c>
      <c r="E24" t="str">
        <f t="shared" ca="1" si="9"/>
        <v/>
      </c>
      <c r="F24" t="str">
        <f t="shared" ca="1" si="3"/>
        <v/>
      </c>
      <c r="G24" t="str">
        <f t="shared" ca="1" si="4"/>
        <v/>
      </c>
      <c r="H24" t="str">
        <f t="shared" ca="1" si="5"/>
        <v/>
      </c>
      <c r="I24" t="str">
        <f t="shared" ca="1" si="10"/>
        <v/>
      </c>
      <c r="J24" t="str">
        <f t="shared" ca="1" si="11"/>
        <v/>
      </c>
      <c r="K24"/>
      <c r="L24" s="112"/>
      <c r="P24" s="124"/>
    </row>
    <row r="25" spans="1:35" ht="15" thickBot="1" x14ac:dyDescent="0.4">
      <c r="A25" s="134"/>
      <c r="B25" s="129" t="str">
        <f t="shared" ca="1" si="0"/>
        <v/>
      </c>
      <c r="C25" s="129" t="str">
        <f t="shared" ca="1" si="1"/>
        <v/>
      </c>
      <c r="D25" s="129" t="str">
        <f t="shared" ca="1" si="2"/>
        <v/>
      </c>
      <c r="E25" s="129" t="str">
        <f t="shared" ca="1" si="9"/>
        <v/>
      </c>
      <c r="F25" s="129" t="str">
        <f t="shared" ca="1" si="3"/>
        <v/>
      </c>
      <c r="G25" s="129" t="str">
        <f t="shared" ca="1" si="4"/>
        <v/>
      </c>
      <c r="H25" s="129" t="str">
        <f t="shared" ca="1" si="5"/>
        <v/>
      </c>
      <c r="I25" s="129" t="str">
        <f t="shared" ca="1" si="10"/>
        <v/>
      </c>
      <c r="J25" s="129" t="str">
        <f t="shared" ca="1" si="11"/>
        <v/>
      </c>
      <c r="K25" s="129"/>
      <c r="L25" s="129"/>
      <c r="M25" s="129"/>
      <c r="N25" s="129"/>
      <c r="O25" s="129"/>
      <c r="P25" s="130"/>
    </row>
    <row r="26" spans="1:35" ht="15" thickBot="1" x14ac:dyDescent="0.4">
      <c r="B26" t="str">
        <f t="shared" ca="1" si="0"/>
        <v/>
      </c>
      <c r="C26" t="str">
        <f t="shared" ca="1" si="1"/>
        <v/>
      </c>
      <c r="D26" t="str">
        <f t="shared" ca="1" si="2"/>
        <v/>
      </c>
      <c r="E26" t="str">
        <f t="shared" ca="1" si="9"/>
        <v/>
      </c>
      <c r="F26" t="str">
        <f t="shared" ca="1" si="3"/>
        <v/>
      </c>
      <c r="G26" t="str">
        <f t="shared" ca="1" si="4"/>
        <v/>
      </c>
      <c r="H26" t="str">
        <f t="shared" ca="1" si="5"/>
        <v/>
      </c>
      <c r="I26" t="str">
        <f t="shared" ca="1" si="10"/>
        <v/>
      </c>
      <c r="J26" s="129" t="str">
        <f t="shared" ca="1" si="11"/>
        <v/>
      </c>
      <c r="K26"/>
    </row>
    <row r="27" spans="1:35" ht="21" x14ac:dyDescent="0.35">
      <c r="A27" s="102" t="s">
        <v>244</v>
      </c>
      <c r="B27" s="179" t="str">
        <f ca="1">IFERROR(VLOOKUP($A27,L_BDDCOMM,2,FALSE()),"")</f>
        <v/>
      </c>
      <c r="C27" s="179" t="str">
        <f ca="1">IFERROR(VLOOKUP($A27,L_BDDCOMM,3,FALSE()),"")</f>
        <v/>
      </c>
      <c r="D27" s="179" t="str">
        <f ca="1">IFERROR(VLOOKUP($A27,L_BDDCOMM,4,FALSE()),"")</f>
        <v/>
      </c>
      <c r="E27" s="179" t="str">
        <f ca="1">IFERROR(VLOOKUP($A27,L_BDDCOMM,5,FALSE()),"")</f>
        <v/>
      </c>
      <c r="F27" s="179" t="str">
        <f ca="1">IFERROR(VLOOKUP($A27,L_BDDCOMM,6,FALSE()),"")</f>
        <v/>
      </c>
      <c r="G27" s="179" t="str">
        <f ca="1">IFERROR(VLOOKUP($A27,L_BDDCOMM,7,FALSE()),"")</f>
        <v/>
      </c>
      <c r="H27" s="179" t="str">
        <f ca="1">IFERROR(VLOOKUP($A27,L_BDDCOMM,8,FALSE()),"")</f>
        <v/>
      </c>
      <c r="I27" s="179" t="str">
        <f ca="1">IFERROR(F27*E27,"")</f>
        <v/>
      </c>
      <c r="J27" s="179" t="str">
        <f ca="1">IFERROR(G27*H27,"")</f>
        <v/>
      </c>
      <c r="K27" s="179"/>
      <c r="L27" s="179"/>
      <c r="M27" s="179"/>
      <c r="N27" s="179"/>
      <c r="O27" s="179"/>
      <c r="P27" s="180"/>
    </row>
    <row r="28" spans="1:35" x14ac:dyDescent="0.35">
      <c r="A28" s="123"/>
      <c r="B28" t="str">
        <f t="shared" ca="1" si="0"/>
        <v/>
      </c>
      <c r="C28" t="str">
        <f t="shared" ca="1" si="1"/>
        <v/>
      </c>
      <c r="D28" t="str">
        <f t="shared" ca="1" si="2"/>
        <v/>
      </c>
      <c r="E28" t="str">
        <f t="shared" ca="1" si="9"/>
        <v/>
      </c>
      <c r="F28" t="str">
        <f t="shared" ca="1" si="3"/>
        <v/>
      </c>
      <c r="G28" t="str">
        <f t="shared" ca="1" si="4"/>
        <v/>
      </c>
      <c r="H28" t="str">
        <f t="shared" ca="1" si="5"/>
        <v/>
      </c>
      <c r="I28" t="str">
        <f t="shared" ca="1" si="10"/>
        <v/>
      </c>
      <c r="J28" t="str">
        <f t="shared" ca="1" si="11"/>
        <v/>
      </c>
      <c r="K28"/>
      <c r="P28" s="124"/>
    </row>
    <row r="29" spans="1:35" ht="34.5" customHeight="1" x14ac:dyDescent="0.35">
      <c r="A29" s="434" t="s">
        <v>245</v>
      </c>
      <c r="B29" s="435"/>
      <c r="C29" s="435"/>
      <c r="D29" s="435"/>
      <c r="E29" s="435"/>
      <c r="F29" s="435"/>
      <c r="G29" s="435"/>
      <c r="H29" s="435"/>
      <c r="I29" s="435"/>
      <c r="J29" s="435"/>
      <c r="K29" s="435"/>
      <c r="L29" s="435"/>
      <c r="M29" s="435"/>
      <c r="N29" s="435"/>
      <c r="O29" s="435"/>
      <c r="P29" s="436"/>
    </row>
    <row r="30" spans="1:35" ht="10.5" customHeight="1" thickBot="1" x14ac:dyDescent="0.4">
      <c r="A30" s="123"/>
      <c r="B30" t="str">
        <f t="shared" ca="1" si="0"/>
        <v/>
      </c>
      <c r="C30" t="str">
        <f t="shared" ca="1" si="1"/>
        <v/>
      </c>
      <c r="D30" t="str">
        <f t="shared" ca="1" si="2"/>
        <v/>
      </c>
      <c r="E30" t="str">
        <f t="shared" ca="1" si="9"/>
        <v/>
      </c>
      <c r="F30" t="str">
        <f t="shared" ca="1" si="3"/>
        <v/>
      </c>
      <c r="G30" t="str">
        <f t="shared" ca="1" si="4"/>
        <v/>
      </c>
      <c r="H30" t="str">
        <f t="shared" ca="1" si="5"/>
        <v/>
      </c>
      <c r="I30" t="str">
        <f t="shared" ca="1" si="10"/>
        <v/>
      </c>
      <c r="J30" t="str">
        <f t="shared" ca="1" si="11"/>
        <v/>
      </c>
      <c r="K30"/>
      <c r="P30" s="124"/>
    </row>
    <row r="31" spans="1:35" ht="15.5" x14ac:dyDescent="0.35">
      <c r="A31" s="186" t="s">
        <v>246</v>
      </c>
      <c r="B31" t="str">
        <f t="shared" ca="1" si="0"/>
        <v/>
      </c>
      <c r="C31" t="str">
        <f t="shared" ca="1" si="1"/>
        <v/>
      </c>
      <c r="D31" t="str">
        <f t="shared" ca="1" si="2"/>
        <v/>
      </c>
      <c r="E31" t="str">
        <f t="shared" ca="1" si="9"/>
        <v/>
      </c>
      <c r="F31" t="str">
        <f t="shared" ca="1" si="3"/>
        <v/>
      </c>
      <c r="G31" t="str">
        <f t="shared" ca="1" si="4"/>
        <v/>
      </c>
      <c r="H31" t="str">
        <f t="shared" ca="1" si="5"/>
        <v/>
      </c>
      <c r="I31" t="str">
        <f t="shared" ca="1" si="10"/>
        <v/>
      </c>
      <c r="J31" t="str">
        <f t="shared" ca="1" si="11"/>
        <v/>
      </c>
      <c r="K31"/>
      <c r="L31" s="119"/>
      <c r="P31" s="124"/>
    </row>
    <row r="32" spans="1:35" ht="15.5" x14ac:dyDescent="0.35">
      <c r="A32" s="187" t="s">
        <v>247</v>
      </c>
      <c r="B32" t="str">
        <f t="shared" ca="1" si="0"/>
        <v/>
      </c>
      <c r="C32" t="str">
        <f t="shared" ca="1" si="1"/>
        <v/>
      </c>
      <c r="D32" t="str">
        <f t="shared" ca="1" si="2"/>
        <v/>
      </c>
      <c r="E32" t="str">
        <f t="shared" ca="1" si="9"/>
        <v/>
      </c>
      <c r="F32" t="str">
        <f t="shared" ca="1" si="3"/>
        <v/>
      </c>
      <c r="G32" t="str">
        <f t="shared" ca="1" si="4"/>
        <v/>
      </c>
      <c r="H32" t="str">
        <f t="shared" ca="1" si="5"/>
        <v/>
      </c>
      <c r="I32" t="str">
        <f t="shared" ca="1" si="10"/>
        <v/>
      </c>
      <c r="J32" t="str">
        <f t="shared" ca="1" si="11"/>
        <v/>
      </c>
      <c r="K32"/>
      <c r="L32" s="117"/>
      <c r="P32" s="124"/>
    </row>
    <row r="33" spans="1:16" ht="15.5" x14ac:dyDescent="0.35">
      <c r="A33" s="187" t="s">
        <v>248</v>
      </c>
      <c r="B33" t="str">
        <f t="shared" ca="1" si="0"/>
        <v/>
      </c>
      <c r="C33" t="str">
        <f t="shared" ca="1" si="1"/>
        <v/>
      </c>
      <c r="D33" t="str">
        <f t="shared" ca="1" si="2"/>
        <v/>
      </c>
      <c r="E33" t="str">
        <f t="shared" ca="1" si="9"/>
        <v/>
      </c>
      <c r="F33" t="str">
        <f t="shared" ca="1" si="3"/>
        <v/>
      </c>
      <c r="G33" t="str">
        <f t="shared" ca="1" si="4"/>
        <v/>
      </c>
      <c r="H33" t="str">
        <f t="shared" ca="1" si="5"/>
        <v/>
      </c>
      <c r="I33" t="str">
        <f t="shared" ca="1" si="10"/>
        <v/>
      </c>
      <c r="J33" t="str">
        <f t="shared" ca="1" si="11"/>
        <v/>
      </c>
      <c r="K33"/>
      <c r="L33" s="117"/>
      <c r="P33" s="124"/>
    </row>
    <row r="34" spans="1:16" ht="15.5" x14ac:dyDescent="0.35">
      <c r="A34" s="187" t="s">
        <v>249</v>
      </c>
      <c r="B34" t="str">
        <f t="shared" ca="1" si="0"/>
        <v/>
      </c>
      <c r="C34" t="str">
        <f t="shared" ca="1" si="1"/>
        <v/>
      </c>
      <c r="D34" t="str">
        <f t="shared" ca="1" si="2"/>
        <v/>
      </c>
      <c r="E34" t="str">
        <f t="shared" ca="1" si="9"/>
        <v/>
      </c>
      <c r="F34" t="str">
        <f t="shared" ca="1" si="3"/>
        <v/>
      </c>
      <c r="G34" t="str">
        <f t="shared" ca="1" si="4"/>
        <v/>
      </c>
      <c r="H34" t="str">
        <f t="shared" ca="1" si="5"/>
        <v/>
      </c>
      <c r="I34" t="str">
        <f t="shared" ca="1" si="10"/>
        <v/>
      </c>
      <c r="J34" t="str">
        <f t="shared" ca="1" si="11"/>
        <v/>
      </c>
      <c r="K34"/>
      <c r="L34" s="117"/>
      <c r="P34" s="124"/>
    </row>
    <row r="35" spans="1:16" ht="15.5" x14ac:dyDescent="0.35">
      <c r="A35" s="187" t="s">
        <v>250</v>
      </c>
      <c r="B35" t="str">
        <f t="shared" ca="1" si="0"/>
        <v/>
      </c>
      <c r="C35" t="str">
        <f t="shared" ca="1" si="1"/>
        <v/>
      </c>
      <c r="D35" t="str">
        <f t="shared" ca="1" si="2"/>
        <v/>
      </c>
      <c r="E35" t="str">
        <f t="shared" ca="1" si="9"/>
        <v/>
      </c>
      <c r="F35" t="str">
        <f t="shared" ca="1" si="3"/>
        <v/>
      </c>
      <c r="G35" t="str">
        <f t="shared" ca="1" si="4"/>
        <v/>
      </c>
      <c r="H35" t="str">
        <f t="shared" ca="1" si="5"/>
        <v/>
      </c>
      <c r="I35" t="str">
        <f t="shared" ca="1" si="10"/>
        <v/>
      </c>
      <c r="J35" t="str">
        <f t="shared" ca="1" si="11"/>
        <v/>
      </c>
      <c r="K35"/>
      <c r="L35" s="117"/>
      <c r="P35" s="124"/>
    </row>
    <row r="36" spans="1:16" ht="15.5" x14ac:dyDescent="0.35">
      <c r="A36" s="187" t="s">
        <v>251</v>
      </c>
      <c r="B36" t="str">
        <f t="shared" ca="1" si="0"/>
        <v/>
      </c>
      <c r="C36" t="str">
        <f t="shared" ca="1" si="1"/>
        <v/>
      </c>
      <c r="D36" t="str">
        <f t="shared" ca="1" si="2"/>
        <v/>
      </c>
      <c r="E36" t="str">
        <f t="shared" ca="1" si="9"/>
        <v/>
      </c>
      <c r="F36" t="str">
        <f t="shared" ca="1" si="3"/>
        <v/>
      </c>
      <c r="G36" t="str">
        <f t="shared" ca="1" si="4"/>
        <v/>
      </c>
      <c r="H36" t="str">
        <f t="shared" ca="1" si="5"/>
        <v/>
      </c>
      <c r="I36" t="str">
        <f t="shared" ca="1" si="10"/>
        <v/>
      </c>
      <c r="J36" t="str">
        <f t="shared" ca="1" si="11"/>
        <v/>
      </c>
      <c r="K36"/>
      <c r="L36" s="117"/>
      <c r="P36" s="124"/>
    </row>
    <row r="37" spans="1:16" ht="15.5" x14ac:dyDescent="0.35">
      <c r="A37" s="187" t="s">
        <v>252</v>
      </c>
      <c r="B37" t="str">
        <f t="shared" ca="1" si="0"/>
        <v/>
      </c>
      <c r="C37" t="str">
        <f t="shared" ca="1" si="1"/>
        <v/>
      </c>
      <c r="D37" t="str">
        <f t="shared" ca="1" si="2"/>
        <v/>
      </c>
      <c r="E37" t="str">
        <f t="shared" ca="1" si="9"/>
        <v/>
      </c>
      <c r="F37" t="str">
        <f t="shared" ca="1" si="3"/>
        <v/>
      </c>
      <c r="G37" t="str">
        <f t="shared" ca="1" si="4"/>
        <v/>
      </c>
      <c r="H37" t="str">
        <f t="shared" ca="1" si="5"/>
        <v/>
      </c>
      <c r="I37" t="str">
        <f t="shared" ca="1" si="10"/>
        <v/>
      </c>
      <c r="J37" t="str">
        <f t="shared" ca="1" si="11"/>
        <v/>
      </c>
      <c r="K37"/>
      <c r="L37" s="117"/>
      <c r="P37" s="124"/>
    </row>
    <row r="38" spans="1:16" ht="15.5" x14ac:dyDescent="0.35">
      <c r="A38" s="187" t="s">
        <v>253</v>
      </c>
      <c r="B38" t="str">
        <f t="shared" ca="1" si="0"/>
        <v/>
      </c>
      <c r="C38" t="str">
        <f t="shared" ca="1" si="1"/>
        <v/>
      </c>
      <c r="D38" t="str">
        <f t="shared" ca="1" si="2"/>
        <v/>
      </c>
      <c r="E38" t="str">
        <f t="shared" ca="1" si="9"/>
        <v/>
      </c>
      <c r="F38" t="str">
        <f t="shared" ca="1" si="3"/>
        <v/>
      </c>
      <c r="G38" t="str">
        <f t="shared" ca="1" si="4"/>
        <v/>
      </c>
      <c r="H38" t="str">
        <f t="shared" ca="1" si="5"/>
        <v/>
      </c>
      <c r="I38" t="str">
        <f t="shared" ca="1" si="10"/>
        <v/>
      </c>
      <c r="J38" t="str">
        <f t="shared" ca="1" si="11"/>
        <v/>
      </c>
      <c r="K38"/>
      <c r="L38" s="117"/>
      <c r="P38" s="124"/>
    </row>
    <row r="39" spans="1:16" ht="15.5" x14ac:dyDescent="0.35">
      <c r="A39" s="187" t="s">
        <v>254</v>
      </c>
      <c r="B39" t="str">
        <f t="shared" ca="1" si="0"/>
        <v/>
      </c>
      <c r="C39" t="str">
        <f t="shared" ca="1" si="1"/>
        <v/>
      </c>
      <c r="D39" t="str">
        <f t="shared" ca="1" si="2"/>
        <v/>
      </c>
      <c r="E39" t="str">
        <f t="shared" ca="1" si="9"/>
        <v/>
      </c>
      <c r="F39" t="str">
        <f t="shared" ca="1" si="3"/>
        <v/>
      </c>
      <c r="G39" t="str">
        <f t="shared" ca="1" si="4"/>
        <v/>
      </c>
      <c r="H39" t="str">
        <f t="shared" ca="1" si="5"/>
        <v/>
      </c>
      <c r="I39" t="str">
        <f t="shared" ca="1" si="10"/>
        <v/>
      </c>
      <c r="J39" t="str">
        <f t="shared" ca="1" si="11"/>
        <v/>
      </c>
      <c r="K39"/>
      <c r="L39" s="117"/>
      <c r="P39" s="124"/>
    </row>
    <row r="40" spans="1:16" ht="15.5" x14ac:dyDescent="0.35">
      <c r="A40" s="187" t="s">
        <v>255</v>
      </c>
      <c r="B40" t="str">
        <f t="shared" ca="1" si="0"/>
        <v/>
      </c>
      <c r="C40" t="str">
        <f t="shared" ca="1" si="1"/>
        <v/>
      </c>
      <c r="D40" t="str">
        <f t="shared" ca="1" si="2"/>
        <v/>
      </c>
      <c r="E40" t="str">
        <f t="shared" ca="1" si="9"/>
        <v/>
      </c>
      <c r="F40" t="str">
        <f t="shared" ca="1" si="3"/>
        <v/>
      </c>
      <c r="G40" t="str">
        <f t="shared" ca="1" si="4"/>
        <v/>
      </c>
      <c r="H40" t="str">
        <f t="shared" ca="1" si="5"/>
        <v/>
      </c>
      <c r="I40" t="str">
        <f t="shared" ca="1" si="10"/>
        <v/>
      </c>
      <c r="J40" t="str">
        <f t="shared" ca="1" si="11"/>
        <v/>
      </c>
      <c r="K40"/>
      <c r="L40" s="117"/>
      <c r="P40" s="124"/>
    </row>
    <row r="41" spans="1:16" ht="15.5" x14ac:dyDescent="0.35">
      <c r="A41" s="187" t="s">
        <v>256</v>
      </c>
      <c r="B41" t="str">
        <f t="shared" ca="1" si="0"/>
        <v/>
      </c>
      <c r="C41" t="str">
        <f t="shared" ca="1" si="1"/>
        <v/>
      </c>
      <c r="D41" t="str">
        <f t="shared" ca="1" si="2"/>
        <v/>
      </c>
      <c r="E41" t="str">
        <f t="shared" ca="1" si="9"/>
        <v/>
      </c>
      <c r="F41" t="str">
        <f t="shared" ca="1" si="3"/>
        <v/>
      </c>
      <c r="G41" t="str">
        <f t="shared" ca="1" si="4"/>
        <v/>
      </c>
      <c r="H41" t="str">
        <f t="shared" ca="1" si="5"/>
        <v/>
      </c>
      <c r="I41" t="str">
        <f t="shared" ca="1" si="10"/>
        <v/>
      </c>
      <c r="J41" t="str">
        <f t="shared" ca="1" si="11"/>
        <v/>
      </c>
      <c r="K41"/>
      <c r="L41" s="117"/>
      <c r="P41" s="124"/>
    </row>
    <row r="42" spans="1:16" ht="16" thickBot="1" x14ac:dyDescent="0.4">
      <c r="A42" s="188" t="s">
        <v>257</v>
      </c>
      <c r="B42" t="str">
        <f t="shared" ca="1" si="0"/>
        <v/>
      </c>
      <c r="C42" t="str">
        <f t="shared" ca="1" si="1"/>
        <v/>
      </c>
      <c r="D42" t="str">
        <f t="shared" ca="1" si="2"/>
        <v/>
      </c>
      <c r="E42" t="str">
        <f t="shared" ca="1" si="9"/>
        <v/>
      </c>
      <c r="F42" t="str">
        <f t="shared" ca="1" si="3"/>
        <v/>
      </c>
      <c r="G42" t="str">
        <f t="shared" ca="1" si="4"/>
        <v/>
      </c>
      <c r="H42" t="str">
        <f t="shared" ca="1" si="5"/>
        <v/>
      </c>
      <c r="I42" t="str">
        <f t="shared" ca="1" si="10"/>
        <v/>
      </c>
      <c r="J42" t="str">
        <f t="shared" ca="1" si="11"/>
        <v/>
      </c>
      <c r="K42"/>
      <c r="L42" s="118"/>
      <c r="P42" s="124"/>
    </row>
    <row r="43" spans="1:16" ht="22.5" customHeight="1" thickBot="1" x14ac:dyDescent="0.4">
      <c r="A43" s="189" t="s">
        <v>258</v>
      </c>
      <c r="B43" t="str">
        <f t="shared" ca="1" si="0"/>
        <v/>
      </c>
      <c r="C43" t="str">
        <f t="shared" ca="1" si="1"/>
        <v/>
      </c>
      <c r="D43" t="str">
        <f t="shared" ca="1" si="2"/>
        <v/>
      </c>
      <c r="E43" t="str">
        <f t="shared" ca="1" si="9"/>
        <v/>
      </c>
      <c r="F43" t="str">
        <f t="shared" ca="1" si="3"/>
        <v/>
      </c>
      <c r="G43" t="str">
        <f t="shared" ca="1" si="4"/>
        <v/>
      </c>
      <c r="H43" t="str">
        <f t="shared" ca="1" si="5"/>
        <v/>
      </c>
      <c r="I43" t="str">
        <f t="shared" ca="1" si="10"/>
        <v/>
      </c>
      <c r="J43" t="str">
        <f t="shared" ca="1" si="11"/>
        <v/>
      </c>
      <c r="K43"/>
      <c r="L43" s="183">
        <f>SUM(L31:L42)/12</f>
        <v>0</v>
      </c>
      <c r="P43" s="124"/>
    </row>
    <row r="44" spans="1:16" ht="17.5" thickBot="1" x14ac:dyDescent="0.4">
      <c r="A44" s="132"/>
      <c r="B44" s="129"/>
      <c r="C44" s="129"/>
      <c r="D44" s="129"/>
      <c r="E44" s="129"/>
      <c r="F44" s="129"/>
      <c r="G44" s="129"/>
      <c r="H44" s="129"/>
      <c r="I44" s="129"/>
      <c r="J44" s="129"/>
      <c r="K44" s="129"/>
      <c r="L44" s="184"/>
      <c r="M44" s="129"/>
      <c r="N44" s="129"/>
      <c r="O44" s="129"/>
      <c r="P44" s="130"/>
    </row>
    <row r="45" spans="1:16" ht="15" thickBot="1" x14ac:dyDescent="0.4">
      <c r="B45" t="str">
        <f t="shared" ca="1" si="0"/>
        <v/>
      </c>
      <c r="C45" t="str">
        <f t="shared" ca="1" si="1"/>
        <v/>
      </c>
      <c r="D45" t="str">
        <f t="shared" ca="1" si="2"/>
        <v/>
      </c>
      <c r="E45" t="str">
        <f t="shared" ca="1" si="9"/>
        <v/>
      </c>
      <c r="F45" t="str">
        <f t="shared" ca="1" si="3"/>
        <v/>
      </c>
      <c r="G45" t="str">
        <f t="shared" ca="1" si="4"/>
        <v/>
      </c>
      <c r="H45" t="str">
        <f t="shared" ca="1" si="5"/>
        <v/>
      </c>
      <c r="I45" t="str">
        <f t="shared" ca="1" si="10"/>
        <v/>
      </c>
      <c r="J45" s="129" t="str">
        <f t="shared" ca="1" si="11"/>
        <v/>
      </c>
      <c r="K45"/>
    </row>
    <row r="46" spans="1:16" ht="21" x14ac:dyDescent="0.35">
      <c r="A46" s="102" t="s">
        <v>259</v>
      </c>
      <c r="B46" s="179" t="str">
        <f t="shared" ca="1" si="0"/>
        <v/>
      </c>
      <c r="C46" s="179" t="str">
        <f t="shared" ca="1" si="1"/>
        <v/>
      </c>
      <c r="D46" s="179" t="str">
        <f t="shared" ca="1" si="2"/>
        <v/>
      </c>
      <c r="E46" s="179" t="str">
        <f t="shared" ca="1" si="9"/>
        <v/>
      </c>
      <c r="F46" s="179" t="str">
        <f t="shared" ca="1" si="3"/>
        <v/>
      </c>
      <c r="G46" s="179" t="str">
        <f t="shared" ca="1" si="4"/>
        <v/>
      </c>
      <c r="H46" s="179" t="str">
        <f t="shared" ca="1" si="5"/>
        <v/>
      </c>
      <c r="I46" s="179" t="str">
        <f t="shared" ca="1" si="10"/>
        <v/>
      </c>
      <c r="J46" s="179" t="str">
        <f t="shared" ca="1" si="11"/>
        <v/>
      </c>
      <c r="K46" s="179"/>
      <c r="L46" s="179"/>
      <c r="M46" s="179"/>
      <c r="N46" s="179"/>
      <c r="O46" s="179"/>
      <c r="P46" s="180"/>
    </row>
    <row r="47" spans="1:16" x14ac:dyDescent="0.35">
      <c r="A47" s="123"/>
      <c r="P47" s="124"/>
    </row>
    <row r="48" spans="1:16" x14ac:dyDescent="0.35">
      <c r="A48" s="123"/>
      <c r="P48" s="124"/>
    </row>
    <row r="49" spans="1:31" ht="34" x14ac:dyDescent="0.35">
      <c r="A49" s="191" t="s">
        <v>260</v>
      </c>
      <c r="L49" s="120" t="s">
        <v>261</v>
      </c>
      <c r="N49" s="120" t="s">
        <v>262</v>
      </c>
      <c r="P49" s="190" t="s">
        <v>263</v>
      </c>
    </row>
    <row r="50" spans="1:31" ht="32.25" customHeight="1" x14ac:dyDescent="0.35">
      <c r="A50" s="192" t="str">
        <f>IFERROR(IF(OR($L$43="",$L$43=0),"",IF($L$43&lt;=$L$22,$L$43*$L$24,$L$22*$L$24)),"")</f>
        <v/>
      </c>
      <c r="L50" s="121" t="str">
        <f>IF(OR($L$43="",$L$43=0),"",INDEX(L_GroupesEAJE,IF($P$17="OUI",9,RIGHT($AD$17,1)),6))</f>
        <v/>
      </c>
      <c r="M50" s="133"/>
      <c r="N50" s="121" t="str">
        <f>IF(OR($L$43="",$L$43=0),"",IF($L$43&gt;=$L$22,($L$43-$L$22)*$L$50,0))</f>
        <v/>
      </c>
      <c r="P50" s="193" t="str">
        <f>IFERROR($A$50+$N$50,"")</f>
        <v/>
      </c>
      <c r="AE50" s="133" t="s">
        <v>128</v>
      </c>
    </row>
    <row r="51" spans="1:31" ht="190.5" customHeight="1" thickBot="1" x14ac:dyDescent="0.4">
      <c r="A51" s="134"/>
      <c r="B51" s="129"/>
      <c r="C51" s="129"/>
      <c r="D51" s="129"/>
      <c r="E51" s="129"/>
      <c r="F51" s="129"/>
      <c r="G51" s="129"/>
      <c r="H51" s="129"/>
      <c r="I51" s="129"/>
      <c r="J51" s="129"/>
      <c r="K51" s="135"/>
      <c r="L51" s="129"/>
      <c r="M51" s="129"/>
      <c r="N51" s="129"/>
      <c r="O51" s="129"/>
      <c r="P51" s="130"/>
    </row>
    <row r="52" spans="1:31" ht="18.75" customHeight="1" x14ac:dyDescent="0.35"/>
    <row r="53" spans="1:31" ht="22.5" customHeight="1" x14ac:dyDescent="0.35">
      <c r="A53" s="429" t="s">
        <v>153</v>
      </c>
      <c r="B53" s="429"/>
      <c r="C53" s="429"/>
      <c r="D53" s="429"/>
      <c r="E53" s="429"/>
      <c r="F53" s="429"/>
      <c r="G53" s="429"/>
      <c r="H53" s="429"/>
      <c r="I53" s="429"/>
      <c r="J53" s="429"/>
      <c r="K53" s="429"/>
      <c r="L53" s="429"/>
      <c r="M53" s="429"/>
      <c r="N53" s="429"/>
      <c r="O53" s="429"/>
      <c r="P53" s="429"/>
    </row>
  </sheetData>
  <sheetProtection algorithmName="SHA-512" hashValue="jPpxTEiTnRF19wbdh/GpJ8sbwnBmDgJ4yagfzVHA/zRX3OZykFjfSvtlJfqmmCNkx4ln1uZWV5lKY8wAqvCCmg==" saltValue="5iIaeaaCf1WImjS4TZ2a5A==" spinCount="100000" sheet="1" formatCells="0" selectLockedCells="1" sort="0" autoFilter="0"/>
  <mergeCells count="6">
    <mergeCell ref="A20:P20"/>
    <mergeCell ref="A53:P53"/>
    <mergeCell ref="C1:I1"/>
    <mergeCell ref="B3:J3"/>
    <mergeCell ref="A8:P8"/>
    <mergeCell ref="A29:P29"/>
  </mergeCells>
  <phoneticPr fontId="68" type="noConversion"/>
  <dataValidations count="4">
    <dataValidation type="list" allowBlank="1" showInputMessage="1" showErrorMessage="1" sqref="A17:A19 A21 A23 A25:A26 A28 A30 A43:A45" xr:uid="{00000000-0002-0000-0300-000000000000}">
      <formula1>L_NOMCOM</formula1>
    </dataValidation>
    <dataValidation type="list" allowBlank="1" showInputMessage="1" showErrorMessage="1" sqref="N17" xr:uid="{5DDA48F0-F375-4568-9813-ED8C179EE009}">
      <formula1>IF(OR(L17="Gestionnaire",L17="Equipement"),L_NOMGEST,IF(L17="Groupe commune",L_NOMSIVOM,IF(L17="Epci",L_NOMEPCI,IF(L17="Commune",L_NOMCOM,""))))</formula1>
    </dataValidation>
    <dataValidation type="list" allowBlank="1" showInputMessage="1" showErrorMessage="1" sqref="L17:M17 O17" xr:uid="{5172690E-C376-41E2-8235-7BEE7BA1E575}">
      <formula1>L_TerritComp</formula1>
    </dataValidation>
    <dataValidation type="list" allowBlank="1" showInputMessage="1" showErrorMessage="1" sqref="P17" xr:uid="{FE116BFF-B5C5-420B-935E-A35CDDE9C230}">
      <formula1>$IM$1:$IM$2</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headerFooter>
    <oddFooter>&amp;C&amp;8Service des Aides Collectives
Rue du Docteur Gabriel Péry
33078 Bordeaux Cedex
aides.collectives@caf33.caf.fr</oddFooter>
  </headerFooter>
  <rowBreaks count="1" manualBreakCount="1">
    <brk id="44" max="22" man="1"/>
  </rowBreaks>
  <colBreaks count="1" manualBreakCount="1">
    <brk id="35"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3B36-08D6-4354-893C-099BE69A1576}">
  <dimension ref="A1:IM53"/>
  <sheetViews>
    <sheetView showGridLines="0" tabSelected="1" zoomScaleNormal="100" workbookViewId="0">
      <selection activeCell="L24" sqref="L24"/>
    </sheetView>
  </sheetViews>
  <sheetFormatPr baseColWidth="10" defaultColWidth="11.453125" defaultRowHeight="14.5" x14ac:dyDescent="0.35"/>
  <cols>
    <col min="1" max="1" width="32.7265625" customWidth="1"/>
    <col min="2" max="2" width="17.7265625" hidden="1" customWidth="1"/>
    <col min="3" max="3" width="25.453125" hidden="1" customWidth="1"/>
    <col min="4" max="4" width="15.54296875" hidden="1" customWidth="1"/>
    <col min="5" max="5" width="13.54296875" hidden="1" customWidth="1"/>
    <col min="6" max="10" width="11.453125" hidden="1" customWidth="1"/>
    <col min="11" max="11" width="5.1796875" style="27" customWidth="1"/>
    <col min="12" max="12" width="39.7265625" customWidth="1"/>
    <col min="13" max="13" width="5.1796875" customWidth="1"/>
    <col min="14" max="14" width="45.81640625" customWidth="1"/>
    <col min="15" max="15" width="5.1796875" customWidth="1"/>
    <col min="16" max="16" width="39.26953125" customWidth="1"/>
    <col min="17" max="28" width="11.453125" hidden="1" customWidth="1"/>
    <col min="29" max="29" width="15.26953125" hidden="1" customWidth="1"/>
    <col min="30" max="30" width="24.81640625" hidden="1" customWidth="1"/>
    <col min="31" max="31" width="16.7265625" hidden="1" customWidth="1"/>
    <col min="32" max="32" width="25.453125" hidden="1" customWidth="1"/>
    <col min="33" max="33" width="13.26953125" hidden="1" customWidth="1"/>
    <col min="34" max="34" width="11.7265625" hidden="1" customWidth="1"/>
    <col min="35" max="35" width="12.26953125" hidden="1" customWidth="1"/>
    <col min="37" max="37" width="39.26953125" customWidth="1"/>
  </cols>
  <sheetData>
    <row r="1" spans="1:247" ht="28.5" x14ac:dyDescent="0.45">
      <c r="A1" s="99"/>
      <c r="B1" s="99"/>
      <c r="C1" s="430"/>
      <c r="D1" s="431"/>
      <c r="E1" s="431"/>
      <c r="F1" s="431"/>
      <c r="G1" s="431"/>
      <c r="H1" s="431"/>
      <c r="I1" s="431"/>
      <c r="J1" s="100"/>
      <c r="K1" s="174"/>
      <c r="L1" s="42"/>
      <c r="M1" s="42"/>
      <c r="IM1" s="82" t="s">
        <v>116</v>
      </c>
    </row>
    <row r="2" spans="1:247" ht="15.5" x14ac:dyDescent="0.35">
      <c r="A2" s="99"/>
      <c r="B2" s="99"/>
      <c r="C2" s="99"/>
      <c r="D2" s="99"/>
      <c r="E2" s="99"/>
      <c r="F2" s="99"/>
      <c r="G2" s="99"/>
      <c r="H2" s="99"/>
      <c r="I2" s="99"/>
      <c r="J2" s="99"/>
      <c r="K2" s="175"/>
      <c r="IM2" s="82" t="s">
        <v>117</v>
      </c>
    </row>
    <row r="3" spans="1:247" x14ac:dyDescent="0.35">
      <c r="A3" s="99"/>
      <c r="B3" s="432"/>
      <c r="C3" s="432"/>
      <c r="D3" s="432"/>
      <c r="E3" s="432"/>
      <c r="F3" s="432"/>
      <c r="G3" s="432"/>
      <c r="H3" s="432"/>
      <c r="I3" s="432"/>
      <c r="J3" s="432"/>
      <c r="K3" s="176"/>
      <c r="IM3" s="99"/>
    </row>
    <row r="4" spans="1:247" x14ac:dyDescent="0.35">
      <c r="A4" s="101"/>
    </row>
    <row r="5" spans="1:247" x14ac:dyDescent="0.35">
      <c r="A5" s="21"/>
    </row>
    <row r="6" spans="1:247" x14ac:dyDescent="0.35">
      <c r="A6" s="21"/>
    </row>
    <row r="7" spans="1:247" ht="15" thickBot="1" x14ac:dyDescent="0.4">
      <c r="A7" s="21"/>
    </row>
    <row r="8" spans="1:247" ht="22.5" customHeight="1" thickBot="1" x14ac:dyDescent="0.4">
      <c r="A8" s="329" t="s">
        <v>847</v>
      </c>
      <c r="B8" s="330"/>
      <c r="C8" s="330"/>
      <c r="D8" s="330"/>
      <c r="E8" s="330"/>
      <c r="F8" s="330"/>
      <c r="G8" s="330"/>
      <c r="H8" s="330"/>
      <c r="I8" s="330"/>
      <c r="J8" s="330"/>
      <c r="K8" s="330"/>
      <c r="L8" s="330"/>
      <c r="M8" s="330"/>
      <c r="N8" s="330"/>
      <c r="O8" s="330"/>
      <c r="P8" s="433"/>
    </row>
    <row r="9" spans="1:247" s="9" customFormat="1" ht="44.25" hidden="1" customHeight="1" x14ac:dyDescent="0.35">
      <c r="A9" s="220" t="s">
        <v>81</v>
      </c>
      <c r="B9" s="221" t="s">
        <v>82</v>
      </c>
      <c r="C9" s="221" t="s">
        <v>16</v>
      </c>
      <c r="D9" s="221" t="s">
        <v>21</v>
      </c>
      <c r="E9" s="222" t="s">
        <v>28</v>
      </c>
      <c r="K9" s="111"/>
    </row>
    <row r="10" spans="1:247" ht="16.5" hidden="1" customHeight="1" thickBot="1" x14ac:dyDescent="0.4">
      <c r="A10" s="197"/>
      <c r="B10" s="177"/>
      <c r="C10" s="43" t="e">
        <f ca="1">SUM(I17:I46)/D10</f>
        <v>#DIV/0!</v>
      </c>
      <c r="D10" s="43">
        <f ca="1">SUM(F17:F46)</f>
        <v>0</v>
      </c>
      <c r="E10" s="44" t="e">
        <f ca="1">SUM(J17:J46)/SUM(H17:H46)</f>
        <v>#DIV/0!</v>
      </c>
    </row>
    <row r="11" spans="1:247" ht="15" thickBot="1" x14ac:dyDescent="0.4"/>
    <row r="12" spans="1:247" ht="21" x14ac:dyDescent="0.35">
      <c r="A12" s="102" t="s">
        <v>220</v>
      </c>
      <c r="B12" s="178"/>
      <c r="C12" s="103"/>
      <c r="D12" s="103"/>
      <c r="E12" s="122"/>
      <c r="F12" s="122"/>
      <c r="G12" s="122"/>
      <c r="H12" s="122"/>
      <c r="I12" s="122"/>
      <c r="J12" s="122"/>
      <c r="K12" s="179"/>
      <c r="L12" s="179"/>
      <c r="M12" s="179"/>
      <c r="N12" s="179"/>
      <c r="O12" s="179"/>
      <c r="P12" s="180"/>
    </row>
    <row r="13" spans="1:247" x14ac:dyDescent="0.35">
      <c r="A13" s="123"/>
      <c r="P13" s="124"/>
    </row>
    <row r="14" spans="1:247" s="9" customFormat="1" ht="32.25" customHeight="1" x14ac:dyDescent="0.35">
      <c r="A14" s="141" t="s">
        <v>7</v>
      </c>
      <c r="B14" s="195" t="s">
        <v>10</v>
      </c>
      <c r="C14" s="195" t="s">
        <v>12</v>
      </c>
      <c r="D14" s="195" t="s">
        <v>14</v>
      </c>
      <c r="E14" s="195" t="s">
        <v>16</v>
      </c>
      <c r="F14" s="195" t="s">
        <v>21</v>
      </c>
      <c r="G14" s="195" t="s">
        <v>22</v>
      </c>
      <c r="H14" s="195" t="s">
        <v>26</v>
      </c>
      <c r="I14" s="195" t="s">
        <v>221</v>
      </c>
      <c r="J14" s="195" t="s">
        <v>222</v>
      </c>
      <c r="K14" s="142"/>
      <c r="L14" s="139" t="s">
        <v>223</v>
      </c>
      <c r="M14" s="140"/>
      <c r="N14" s="139" t="s">
        <v>224</v>
      </c>
      <c r="O14" s="140"/>
      <c r="P14" s="143" t="s">
        <v>225</v>
      </c>
      <c r="Q14" s="199" t="s">
        <v>226</v>
      </c>
      <c r="R14" s="200" t="s">
        <v>227</v>
      </c>
      <c r="S14" s="201" t="s">
        <v>228</v>
      </c>
      <c r="T14" s="200" t="s">
        <v>229</v>
      </c>
      <c r="U14" s="200" t="s">
        <v>230</v>
      </c>
      <c r="V14" s="196" t="s">
        <v>231</v>
      </c>
      <c r="W14" s="202" t="s">
        <v>223</v>
      </c>
      <c r="X14" s="203" t="s">
        <v>232</v>
      </c>
      <c r="Y14" s="203" t="s">
        <v>226</v>
      </c>
      <c r="Z14" s="204" t="s">
        <v>53</v>
      </c>
      <c r="AA14" s="196" t="s">
        <v>233</v>
      </c>
      <c r="AB14" s="196" t="s">
        <v>234</v>
      </c>
      <c r="AC14" s="196" t="s">
        <v>235</v>
      </c>
      <c r="AD14" s="203" t="s">
        <v>230</v>
      </c>
      <c r="AE14" s="203" t="s">
        <v>236</v>
      </c>
      <c r="AF14" s="205"/>
      <c r="AG14" s="205"/>
      <c r="AH14" s="206"/>
      <c r="AI14" s="206"/>
    </row>
    <row r="15" spans="1:247" s="9" customFormat="1" ht="33" customHeight="1" x14ac:dyDescent="0.35">
      <c r="A15" s="185" t="s">
        <v>237</v>
      </c>
      <c r="B15" s="196"/>
      <c r="C15" s="196"/>
      <c r="D15" s="196"/>
      <c r="E15" s="196"/>
      <c r="F15" s="196"/>
      <c r="G15" s="196"/>
      <c r="H15" s="196"/>
      <c r="I15" s="196"/>
      <c r="J15" s="196"/>
      <c r="K15" s="114"/>
      <c r="L15" s="144" t="s">
        <v>238</v>
      </c>
      <c r="M15" s="140"/>
      <c r="N15" s="144" t="s">
        <v>239</v>
      </c>
      <c r="O15" s="116"/>
      <c r="P15" s="145" t="s">
        <v>240</v>
      </c>
      <c r="Q15" s="207"/>
      <c r="R15" s="208"/>
      <c r="S15" s="209"/>
      <c r="T15" s="208"/>
      <c r="U15" s="208"/>
      <c r="V15" s="210"/>
      <c r="W15" s="211"/>
      <c r="X15" s="212"/>
      <c r="Y15" s="212"/>
      <c r="Z15" s="213"/>
      <c r="AA15" s="210"/>
      <c r="AB15" s="210"/>
      <c r="AC15" s="210"/>
      <c r="AD15" s="212"/>
      <c r="AE15" s="212"/>
      <c r="AF15" s="205"/>
      <c r="AG15" s="205"/>
      <c r="AH15" s="206"/>
      <c r="AI15" s="206"/>
    </row>
    <row r="16" spans="1:247" s="9" customFormat="1" ht="21.75" customHeight="1" thickBot="1" x14ac:dyDescent="0.4">
      <c r="A16" s="125"/>
      <c r="B16" s="196"/>
      <c r="C16" s="196"/>
      <c r="D16" s="196"/>
      <c r="E16" s="196"/>
      <c r="F16" s="196"/>
      <c r="G16" s="196"/>
      <c r="H16" s="196"/>
      <c r="I16" s="196"/>
      <c r="J16" s="196"/>
      <c r="K16" s="114"/>
      <c r="L16" s="115"/>
      <c r="M16" s="116"/>
      <c r="N16" s="115"/>
      <c r="O16" s="116"/>
      <c r="P16" s="126"/>
      <c r="Q16" s="207"/>
      <c r="R16" s="208"/>
      <c r="S16" s="209"/>
      <c r="T16" s="208"/>
      <c r="U16" s="208"/>
      <c r="V16" s="210"/>
      <c r="W16" s="211"/>
      <c r="X16" s="212"/>
      <c r="Y16" s="212"/>
      <c r="Z16" s="213"/>
      <c r="AA16" s="210"/>
      <c r="AB16" s="210"/>
      <c r="AC16" s="210"/>
      <c r="AD16" s="212"/>
      <c r="AE16" s="212"/>
      <c r="AF16" s="205"/>
      <c r="AG16" s="205"/>
      <c r="AH16" s="206"/>
      <c r="AI16" s="206"/>
    </row>
    <row r="17" spans="1:35" ht="26.25" customHeight="1" thickBot="1" x14ac:dyDescent="0.4">
      <c r="A17" s="127"/>
      <c r="B17" s="197" t="str">
        <f t="shared" ref="B17:B46" ca="1" si="0">IFERROR(VLOOKUP($A17,L_BDDCOMM,2,FALSE()),"")</f>
        <v/>
      </c>
      <c r="C17" s="197" t="str">
        <f t="shared" ref="C17:C46" ca="1" si="1">IFERROR(VLOOKUP($A17,L_BDDCOMM,3,FALSE()),"")</f>
        <v/>
      </c>
      <c r="D17" s="197" t="str">
        <f t="shared" ref="D17:D46" ca="1" si="2">IFERROR(VLOOKUP($A17,L_BDDCOMM,4,FALSE()),"")</f>
        <v/>
      </c>
      <c r="E17" s="198" t="str">
        <f ca="1">IFERROR(VLOOKUP($A17,L_BDDCOMM,5,FALSE()),"")</f>
        <v/>
      </c>
      <c r="F17" s="197" t="str">
        <f t="shared" ref="F17:F46" ca="1" si="3">IFERROR(VLOOKUP($A17,L_BDDCOMM,6,FALSE()),"")</f>
        <v/>
      </c>
      <c r="G17" s="198" t="str">
        <f t="shared" ref="G17:G46" ca="1" si="4">IFERROR(VLOOKUP($A17,L_BDDCOMM,7,FALSE()),"")</f>
        <v/>
      </c>
      <c r="H17" s="197" t="str">
        <f t="shared" ref="H17:H46" ca="1" si="5">IFERROR(VLOOKUP($A17,L_BDDCOMM,8,FALSE()),"")</f>
        <v/>
      </c>
      <c r="I17" s="197" t="str">
        <f ca="1">IFERROR(F17*E17,"")</f>
        <v/>
      </c>
      <c r="J17" s="197" t="str">
        <f ca="1">IFERROR(G17*H17,"")</f>
        <v/>
      </c>
      <c r="L17" s="113"/>
      <c r="M17" s="181"/>
      <c r="N17" s="113"/>
      <c r="O17" s="181"/>
      <c r="P17" s="128"/>
      <c r="Q17" s="214" t="str">
        <f t="shared" ref="Q17" si="6">IF(L17="Commune",VLOOKUP(N17,L_BDDCOMM,2,FALSE()),IF(L17="Epci",VLOOKUP(N17,L_BDDEPCI,2,FALSE()),IF(L17="Groupe commune",VLOOKUP(N17,L_BDDSIVOM,2,FALSE()),IF(L17="Gestionnaire",VLOOKUP(N17,L_BDDGEST,2,FALSE()),IF(L17="Equipement","DOSS_"&amp;#REF!,"")))))</f>
        <v/>
      </c>
      <c r="R17" s="194" t="str">
        <f>IF(OR(L17="Commune",L17="Epci",L17="Groupe commune"),Q17,IF(OR(L17="Gestionnaire",L17="Equipement"),VLOOKUP(N17,L_BDDGEST,3,FALSE()),""))</f>
        <v/>
      </c>
      <c r="S17" s="215" t="str">
        <f ca="1">IF(L17="Commune",VLOOKUP(R17,OFFSET(L_BDDCOMM,0,1),4,FALSE()),IF(L17="Epci",VLOOKUP(R17,OFFSET(L_BDDEPCI,0,1),2,FALSE()),
IF(OR(L17="Gestionnaire",L17="Equipement"),IF(LEN(R17)=9,VLOOKUP(R17,OFFSET(L_BDDEPCI,0,1),2,FALSE()),VLOOKUP(R17,OFFSET(L_BDDCOMM,0,1),4,FALSE())),
IF(L17="Groupe commune",VLOOKUP(R17,OFFSET(L_BDDSIVOM,0,1),2,FALSE()),""))))</f>
        <v/>
      </c>
      <c r="T17" s="215" t="str">
        <f t="shared" ref="T17" ca="1" si="7">IF(L17="Commune",VLOOKUP(R17,OFFSET(L_BDDCOMM,0,1),6,FALSE()),IF(L17="Epci",VLOOKUP(R17,OFFSET(L_BDDEPCI,0,1),4,FALSE()),
IF(OR(L17="Gestionnaire",L17="Equipement"),IF(LEN(R17)=9,VLOOKUP(R17,OFFSET(L_BDDEPCI,0,1),4,FALSE()),VLOOKUP(R17,OFFSET(L_BDDCOMM,0,1),6,FALSE())),
IF(L17="Groupe commune",VLOOKUP(R17,OFFSET(L_BDDSIVOM,0,1),4,FALSE()),""))))</f>
        <v/>
      </c>
      <c r="U17" s="194" t="str">
        <f ca="1">IF(ISNUMBER(S17),IF(S17&gt;INDEX(L_GroupesEAJE,1,2),IF(T17&gt;INDEX(L_GroupesEAJE,1,4),INDEX(L_GroupesEAJE,1,1),INDEX(L_GroupesEAJE,2,1)),IF(S17&gt;INDEX(L_GroupesEAJE,3,2),IF(T17&gt;INDEX(L_GroupesEAJE,3,4),INDEX(L_GroupesEAJE,3,1),INDEX(L_GroupesEAJE,4,1)),IF(S17&gt;INDEX(L_GroupesEAJE,5,2),IF(T17&gt;INDEX(L_GroupesEAJE,5,4),INDEX(L_GroupesEAJE,5,1),INDEX(L_GroupesEAJE,6,1)),IF(T17&gt;INDEX(L_GroupesEAJE,7,4),INDEX(L_GroupesEAJE,7,1),INDEX(L_GroupesEAJE,8,1))))),"")</f>
        <v/>
      </c>
      <c r="V17" s="194"/>
      <c r="W17" s="194">
        <f>L17</f>
        <v>0</v>
      </c>
      <c r="X17" s="194">
        <f>N17</f>
        <v>0</v>
      </c>
      <c r="Y17" s="194" t="str">
        <f>R17</f>
        <v/>
      </c>
      <c r="Z17" s="216"/>
      <c r="AA17" s="217"/>
      <c r="AB17" s="217"/>
      <c r="AC17" s="217"/>
      <c r="AD17" s="217" t="str">
        <f ca="1">U17</f>
        <v/>
      </c>
      <c r="AE17" s="217">
        <f>P17</f>
        <v>0</v>
      </c>
      <c r="AF17" s="218"/>
      <c r="AG17" s="218"/>
      <c r="AH17" s="217" t="str">
        <f ca="1">IF(AE17="OUI","Groupe 9",AD17)</f>
        <v/>
      </c>
      <c r="AI17" s="219" t="str">
        <f t="shared" ref="AI17" si="8">IFERROR(IF(OR(AG17&gt;0,AND(AG17=0,AF17&gt;0)),MAX(AG17,IFERROR(INDEX(L_GroupesEAJE,IF(AE17="OUI",9,RIGHT(AD17,1)),5),"")),""),"")</f>
        <v/>
      </c>
    </row>
    <row r="18" spans="1:35" ht="15" thickBot="1" x14ac:dyDescent="0.4">
      <c r="A18" s="182"/>
      <c r="B18" s="129" t="str">
        <f t="shared" ca="1" si="0"/>
        <v/>
      </c>
      <c r="C18" s="129" t="str">
        <f t="shared" ca="1" si="1"/>
        <v/>
      </c>
      <c r="D18" s="129" t="str">
        <f t="shared" ca="1" si="2"/>
        <v/>
      </c>
      <c r="E18" s="129" t="str">
        <f t="shared" ref="E18:E46" ca="1" si="9">IFERROR(VLOOKUP($A18,L_BDDCOMM,5,FALSE()),"")</f>
        <v/>
      </c>
      <c r="F18" s="129" t="str">
        <f t="shared" ca="1" si="3"/>
        <v/>
      </c>
      <c r="G18" s="129" t="str">
        <f t="shared" ca="1" si="4"/>
        <v/>
      </c>
      <c r="H18" s="129" t="str">
        <f t="shared" ca="1" si="5"/>
        <v/>
      </c>
      <c r="I18" s="129" t="str">
        <f t="shared" ref="I18:I46" ca="1" si="10">IFERROR(F18*E18,"")</f>
        <v/>
      </c>
      <c r="J18" s="129" t="str">
        <f t="shared" ref="J18:J46" ca="1" si="11">IFERROR(G18*H18,"")</f>
        <v/>
      </c>
      <c r="K18" s="129"/>
      <c r="L18" s="129"/>
      <c r="M18" s="129"/>
      <c r="N18" s="129"/>
      <c r="O18" s="129"/>
      <c r="P18" s="130"/>
    </row>
    <row r="19" spans="1:35" ht="15" thickBot="1" x14ac:dyDescent="0.4">
      <c r="B19" t="str">
        <f t="shared" ca="1" si="0"/>
        <v/>
      </c>
      <c r="C19" t="str">
        <f t="shared" ca="1" si="1"/>
        <v/>
      </c>
      <c r="D19" t="str">
        <f t="shared" ca="1" si="2"/>
        <v/>
      </c>
      <c r="E19" t="str">
        <f t="shared" ca="1" si="9"/>
        <v/>
      </c>
      <c r="F19" t="str">
        <f t="shared" ca="1" si="3"/>
        <v/>
      </c>
      <c r="G19" t="str">
        <f t="shared" ca="1" si="4"/>
        <v/>
      </c>
      <c r="H19" t="str">
        <f t="shared" ca="1" si="5"/>
        <v/>
      </c>
      <c r="I19" t="str">
        <f t="shared" ca="1" si="10"/>
        <v/>
      </c>
      <c r="J19" s="129" t="str">
        <f t="shared" ca="1" si="11"/>
        <v/>
      </c>
      <c r="K19"/>
    </row>
    <row r="20" spans="1:35" ht="18.75" customHeight="1" x14ac:dyDescent="0.35">
      <c r="A20" s="426" t="s">
        <v>241</v>
      </c>
      <c r="B20" s="427"/>
      <c r="C20" s="427"/>
      <c r="D20" s="427"/>
      <c r="E20" s="427"/>
      <c r="F20" s="427"/>
      <c r="G20" s="427"/>
      <c r="H20" s="427"/>
      <c r="I20" s="427"/>
      <c r="J20" s="427"/>
      <c r="K20" s="427"/>
      <c r="L20" s="427"/>
      <c r="M20" s="427"/>
      <c r="N20" s="427"/>
      <c r="O20" s="427"/>
      <c r="P20" s="428"/>
    </row>
    <row r="21" spans="1:35" ht="15" thickBot="1" x14ac:dyDescent="0.4">
      <c r="A21" s="123"/>
      <c r="B21" t="str">
        <f t="shared" ca="1" si="0"/>
        <v/>
      </c>
      <c r="C21" t="str">
        <f t="shared" ca="1" si="1"/>
        <v/>
      </c>
      <c r="D21" t="str">
        <f t="shared" ca="1" si="2"/>
        <v/>
      </c>
      <c r="E21" t="str">
        <f t="shared" ca="1" si="9"/>
        <v/>
      </c>
      <c r="F21" t="str">
        <f t="shared" ca="1" si="3"/>
        <v/>
      </c>
      <c r="G21" t="str">
        <f t="shared" ca="1" si="4"/>
        <v/>
      </c>
      <c r="H21" t="str">
        <f t="shared" ca="1" si="5"/>
        <v/>
      </c>
      <c r="I21" t="str">
        <f t="shared" ca="1" si="10"/>
        <v/>
      </c>
      <c r="J21" t="str">
        <f t="shared" ca="1" si="11"/>
        <v/>
      </c>
      <c r="K21"/>
      <c r="P21" s="124"/>
    </row>
    <row r="22" spans="1:35" ht="33" customHeight="1" thickBot="1" x14ac:dyDescent="0.4">
      <c r="A22" s="131" t="s">
        <v>242</v>
      </c>
      <c r="B22" t="str">
        <f t="shared" ca="1" si="0"/>
        <v/>
      </c>
      <c r="C22" t="str">
        <f t="shared" ca="1" si="1"/>
        <v/>
      </c>
      <c r="D22" t="str">
        <f t="shared" ca="1" si="2"/>
        <v/>
      </c>
      <c r="E22" t="str">
        <f t="shared" ca="1" si="9"/>
        <v/>
      </c>
      <c r="F22" t="str">
        <f t="shared" ca="1" si="3"/>
        <v/>
      </c>
      <c r="G22" t="str">
        <f t="shared" ca="1" si="4"/>
        <v/>
      </c>
      <c r="H22" t="str">
        <f t="shared" ca="1" si="5"/>
        <v/>
      </c>
      <c r="I22" t="str">
        <f t="shared" ca="1" si="10"/>
        <v/>
      </c>
      <c r="J22" t="str">
        <f t="shared" ca="1" si="11"/>
        <v/>
      </c>
      <c r="K22"/>
      <c r="L22" s="112"/>
      <c r="P22" s="124"/>
    </row>
    <row r="23" spans="1:35" ht="15" thickBot="1" x14ac:dyDescent="0.4">
      <c r="A23" s="123"/>
      <c r="B23" t="str">
        <f t="shared" ca="1" si="0"/>
        <v/>
      </c>
      <c r="C23" t="str">
        <f t="shared" ca="1" si="1"/>
        <v/>
      </c>
      <c r="D23" t="str">
        <f t="shared" ca="1" si="2"/>
        <v/>
      </c>
      <c r="E23" t="str">
        <f t="shared" ca="1" si="9"/>
        <v/>
      </c>
      <c r="F23" t="str">
        <f t="shared" ca="1" si="3"/>
        <v/>
      </c>
      <c r="G23" t="str">
        <f t="shared" ca="1" si="4"/>
        <v/>
      </c>
      <c r="H23" t="str">
        <f t="shared" ca="1" si="5"/>
        <v/>
      </c>
      <c r="I23" t="str">
        <f t="shared" ca="1" si="10"/>
        <v/>
      </c>
      <c r="J23" t="str">
        <f t="shared" ca="1" si="11"/>
        <v/>
      </c>
      <c r="K23"/>
      <c r="P23" s="124"/>
    </row>
    <row r="24" spans="1:35" ht="33" customHeight="1" thickBot="1" x14ac:dyDescent="0.4">
      <c r="A24" s="131" t="s">
        <v>243</v>
      </c>
      <c r="B24" t="str">
        <f t="shared" ca="1" si="0"/>
        <v/>
      </c>
      <c r="C24" t="str">
        <f t="shared" ca="1" si="1"/>
        <v/>
      </c>
      <c r="D24" t="str">
        <f t="shared" ca="1" si="2"/>
        <v/>
      </c>
      <c r="E24" t="str">
        <f t="shared" ca="1" si="9"/>
        <v/>
      </c>
      <c r="F24" t="str">
        <f t="shared" ca="1" si="3"/>
        <v/>
      </c>
      <c r="G24" t="str">
        <f t="shared" ca="1" si="4"/>
        <v/>
      </c>
      <c r="H24" t="str">
        <f t="shared" ca="1" si="5"/>
        <v/>
      </c>
      <c r="I24" t="str">
        <f t="shared" ca="1" si="10"/>
        <v/>
      </c>
      <c r="J24" t="str">
        <f t="shared" ca="1" si="11"/>
        <v/>
      </c>
      <c r="K24"/>
      <c r="L24" s="112"/>
      <c r="P24" s="124"/>
    </row>
    <row r="25" spans="1:35" ht="15" thickBot="1" x14ac:dyDescent="0.4">
      <c r="A25" s="134"/>
      <c r="B25" s="129" t="str">
        <f t="shared" ca="1" si="0"/>
        <v/>
      </c>
      <c r="C25" s="129" t="str">
        <f t="shared" ca="1" si="1"/>
        <v/>
      </c>
      <c r="D25" s="129" t="str">
        <f t="shared" ca="1" si="2"/>
        <v/>
      </c>
      <c r="E25" s="129" t="str">
        <f t="shared" ca="1" si="9"/>
        <v/>
      </c>
      <c r="F25" s="129" t="str">
        <f t="shared" ca="1" si="3"/>
        <v/>
      </c>
      <c r="G25" s="129" t="str">
        <f t="shared" ca="1" si="4"/>
        <v/>
      </c>
      <c r="H25" s="129" t="str">
        <f t="shared" ca="1" si="5"/>
        <v/>
      </c>
      <c r="I25" s="129" t="str">
        <f t="shared" ca="1" si="10"/>
        <v/>
      </c>
      <c r="J25" s="129" t="str">
        <f t="shared" ca="1" si="11"/>
        <v/>
      </c>
      <c r="K25" s="129"/>
      <c r="L25" s="129"/>
      <c r="M25" s="129"/>
      <c r="N25" s="129"/>
      <c r="O25" s="129"/>
      <c r="P25" s="130"/>
    </row>
    <row r="26" spans="1:35" ht="15" thickBot="1" x14ac:dyDescent="0.4">
      <c r="B26" t="str">
        <f t="shared" ca="1" si="0"/>
        <v/>
      </c>
      <c r="C26" t="str">
        <f t="shared" ca="1" si="1"/>
        <v/>
      </c>
      <c r="D26" t="str">
        <f t="shared" ca="1" si="2"/>
        <v/>
      </c>
      <c r="E26" t="str">
        <f t="shared" ca="1" si="9"/>
        <v/>
      </c>
      <c r="F26" t="str">
        <f t="shared" ca="1" si="3"/>
        <v/>
      </c>
      <c r="G26" t="str">
        <f t="shared" ca="1" si="4"/>
        <v/>
      </c>
      <c r="H26" t="str">
        <f t="shared" ca="1" si="5"/>
        <v/>
      </c>
      <c r="I26" t="str">
        <f t="shared" ca="1" si="10"/>
        <v/>
      </c>
      <c r="J26" s="129" t="str">
        <f t="shared" ca="1" si="11"/>
        <v/>
      </c>
      <c r="K26"/>
    </row>
    <row r="27" spans="1:35" ht="21" x14ac:dyDescent="0.35">
      <c r="A27" s="102" t="s">
        <v>244</v>
      </c>
      <c r="B27" s="179" t="str">
        <f ca="1">IFERROR(VLOOKUP($A27,L_BDDCOMM,2,FALSE()),"")</f>
        <v/>
      </c>
      <c r="C27" s="179" t="str">
        <f ca="1">IFERROR(VLOOKUP($A27,L_BDDCOMM,3,FALSE()),"")</f>
        <v/>
      </c>
      <c r="D27" s="179" t="str">
        <f ca="1">IFERROR(VLOOKUP($A27,L_BDDCOMM,4,FALSE()),"")</f>
        <v/>
      </c>
      <c r="E27" s="179" t="str">
        <f ca="1">IFERROR(VLOOKUP($A27,L_BDDCOMM,5,FALSE()),"")</f>
        <v/>
      </c>
      <c r="F27" s="179" t="str">
        <f ca="1">IFERROR(VLOOKUP($A27,L_BDDCOMM,6,FALSE()),"")</f>
        <v/>
      </c>
      <c r="G27" s="179" t="str">
        <f ca="1">IFERROR(VLOOKUP($A27,L_BDDCOMM,7,FALSE()),"")</f>
        <v/>
      </c>
      <c r="H27" s="179" t="str">
        <f ca="1">IFERROR(VLOOKUP($A27,L_BDDCOMM,8,FALSE()),"")</f>
        <v/>
      </c>
      <c r="I27" s="179" t="str">
        <f ca="1">IFERROR(F27*E27,"")</f>
        <v/>
      </c>
      <c r="J27" s="179" t="str">
        <f ca="1">IFERROR(G27*H27,"")</f>
        <v/>
      </c>
      <c r="K27" s="179"/>
      <c r="L27" s="179"/>
      <c r="M27" s="179"/>
      <c r="N27" s="179"/>
      <c r="O27" s="179"/>
      <c r="P27" s="180"/>
    </row>
    <row r="28" spans="1:35" x14ac:dyDescent="0.35">
      <c r="A28" s="123"/>
      <c r="B28" t="str">
        <f t="shared" ca="1" si="0"/>
        <v/>
      </c>
      <c r="C28" t="str">
        <f t="shared" ca="1" si="1"/>
        <v/>
      </c>
      <c r="D28" t="str">
        <f t="shared" ca="1" si="2"/>
        <v/>
      </c>
      <c r="E28" t="str">
        <f t="shared" ca="1" si="9"/>
        <v/>
      </c>
      <c r="F28" t="str">
        <f t="shared" ca="1" si="3"/>
        <v/>
      </c>
      <c r="G28" t="str">
        <f t="shared" ca="1" si="4"/>
        <v/>
      </c>
      <c r="H28" t="str">
        <f t="shared" ca="1" si="5"/>
        <v/>
      </c>
      <c r="I28" t="str">
        <f t="shared" ca="1" si="10"/>
        <v/>
      </c>
      <c r="J28" t="str">
        <f t="shared" ca="1" si="11"/>
        <v/>
      </c>
      <c r="K28"/>
      <c r="P28" s="124"/>
    </row>
    <row r="29" spans="1:35" ht="34.5" customHeight="1" x14ac:dyDescent="0.35">
      <c r="A29" s="434" t="s">
        <v>245</v>
      </c>
      <c r="B29" s="435"/>
      <c r="C29" s="435"/>
      <c r="D29" s="435"/>
      <c r="E29" s="435"/>
      <c r="F29" s="435"/>
      <c r="G29" s="435"/>
      <c r="H29" s="435"/>
      <c r="I29" s="435"/>
      <c r="J29" s="435"/>
      <c r="K29" s="435"/>
      <c r="L29" s="435"/>
      <c r="M29" s="435"/>
      <c r="N29" s="435"/>
      <c r="O29" s="435"/>
      <c r="P29" s="436"/>
    </row>
    <row r="30" spans="1:35" ht="10.5" customHeight="1" thickBot="1" x14ac:dyDescent="0.4">
      <c r="A30" s="123"/>
      <c r="B30" t="str">
        <f t="shared" ca="1" si="0"/>
        <v/>
      </c>
      <c r="C30" t="str">
        <f t="shared" ca="1" si="1"/>
        <v/>
      </c>
      <c r="D30" t="str">
        <f t="shared" ca="1" si="2"/>
        <v/>
      </c>
      <c r="E30" t="str">
        <f t="shared" ca="1" si="9"/>
        <v/>
      </c>
      <c r="F30" t="str">
        <f t="shared" ca="1" si="3"/>
        <v/>
      </c>
      <c r="G30" t="str">
        <f t="shared" ca="1" si="4"/>
        <v/>
      </c>
      <c r="H30" t="str">
        <f t="shared" ca="1" si="5"/>
        <v/>
      </c>
      <c r="I30" t="str">
        <f t="shared" ca="1" si="10"/>
        <v/>
      </c>
      <c r="J30" t="str">
        <f t="shared" ca="1" si="11"/>
        <v/>
      </c>
      <c r="K30"/>
      <c r="P30" s="124"/>
    </row>
    <row r="31" spans="1:35" ht="15.5" x14ac:dyDescent="0.35">
      <c r="A31" s="186" t="s">
        <v>246</v>
      </c>
      <c r="B31" t="str">
        <f t="shared" ca="1" si="0"/>
        <v/>
      </c>
      <c r="C31" t="str">
        <f t="shared" ca="1" si="1"/>
        <v/>
      </c>
      <c r="D31" t="str">
        <f t="shared" ca="1" si="2"/>
        <v/>
      </c>
      <c r="E31" t="str">
        <f t="shared" ca="1" si="9"/>
        <v/>
      </c>
      <c r="F31" t="str">
        <f t="shared" ca="1" si="3"/>
        <v/>
      </c>
      <c r="G31" t="str">
        <f t="shared" ca="1" si="4"/>
        <v/>
      </c>
      <c r="H31" t="str">
        <f t="shared" ca="1" si="5"/>
        <v/>
      </c>
      <c r="I31" t="str">
        <f t="shared" ca="1" si="10"/>
        <v/>
      </c>
      <c r="J31" t="str">
        <f t="shared" ca="1" si="11"/>
        <v/>
      </c>
      <c r="K31"/>
      <c r="L31" s="119"/>
      <c r="P31" s="124"/>
    </row>
    <row r="32" spans="1:35" ht="15.5" x14ac:dyDescent="0.35">
      <c r="A32" s="187" t="s">
        <v>247</v>
      </c>
      <c r="B32" t="str">
        <f t="shared" ca="1" si="0"/>
        <v/>
      </c>
      <c r="C32" t="str">
        <f t="shared" ca="1" si="1"/>
        <v/>
      </c>
      <c r="D32" t="str">
        <f t="shared" ca="1" si="2"/>
        <v/>
      </c>
      <c r="E32" t="str">
        <f t="shared" ca="1" si="9"/>
        <v/>
      </c>
      <c r="F32" t="str">
        <f t="shared" ca="1" si="3"/>
        <v/>
      </c>
      <c r="G32" t="str">
        <f t="shared" ca="1" si="4"/>
        <v/>
      </c>
      <c r="H32" t="str">
        <f t="shared" ca="1" si="5"/>
        <v/>
      </c>
      <c r="I32" t="str">
        <f t="shared" ca="1" si="10"/>
        <v/>
      </c>
      <c r="J32" t="str">
        <f t="shared" ca="1" si="11"/>
        <v/>
      </c>
      <c r="K32"/>
      <c r="L32" s="117"/>
      <c r="P32" s="124"/>
    </row>
    <row r="33" spans="1:16" ht="15.5" x14ac:dyDescent="0.35">
      <c r="A33" s="187" t="s">
        <v>248</v>
      </c>
      <c r="B33" t="str">
        <f t="shared" ca="1" si="0"/>
        <v/>
      </c>
      <c r="C33" t="str">
        <f t="shared" ca="1" si="1"/>
        <v/>
      </c>
      <c r="D33" t="str">
        <f t="shared" ca="1" si="2"/>
        <v/>
      </c>
      <c r="E33" t="str">
        <f t="shared" ca="1" si="9"/>
        <v/>
      </c>
      <c r="F33" t="str">
        <f t="shared" ca="1" si="3"/>
        <v/>
      </c>
      <c r="G33" t="str">
        <f t="shared" ca="1" si="4"/>
        <v/>
      </c>
      <c r="H33" t="str">
        <f t="shared" ca="1" si="5"/>
        <v/>
      </c>
      <c r="I33" t="str">
        <f t="shared" ca="1" si="10"/>
        <v/>
      </c>
      <c r="J33" t="str">
        <f t="shared" ca="1" si="11"/>
        <v/>
      </c>
      <c r="K33"/>
      <c r="L33" s="117"/>
      <c r="P33" s="124"/>
    </row>
    <row r="34" spans="1:16" ht="15.5" x14ac:dyDescent="0.35">
      <c r="A34" s="187" t="s">
        <v>249</v>
      </c>
      <c r="B34" t="str">
        <f t="shared" ca="1" si="0"/>
        <v/>
      </c>
      <c r="C34" t="str">
        <f t="shared" ca="1" si="1"/>
        <v/>
      </c>
      <c r="D34" t="str">
        <f t="shared" ca="1" si="2"/>
        <v/>
      </c>
      <c r="E34" t="str">
        <f t="shared" ca="1" si="9"/>
        <v/>
      </c>
      <c r="F34" t="str">
        <f t="shared" ca="1" si="3"/>
        <v/>
      </c>
      <c r="G34" t="str">
        <f t="shared" ca="1" si="4"/>
        <v/>
      </c>
      <c r="H34" t="str">
        <f t="shared" ca="1" si="5"/>
        <v/>
      </c>
      <c r="I34" t="str">
        <f t="shared" ca="1" si="10"/>
        <v/>
      </c>
      <c r="J34" t="str">
        <f t="shared" ca="1" si="11"/>
        <v/>
      </c>
      <c r="K34"/>
      <c r="L34" s="117"/>
      <c r="P34" s="124"/>
    </row>
    <row r="35" spans="1:16" ht="15.5" x14ac:dyDescent="0.35">
      <c r="A35" s="187" t="s">
        <v>250</v>
      </c>
      <c r="B35" t="str">
        <f t="shared" ca="1" si="0"/>
        <v/>
      </c>
      <c r="C35" t="str">
        <f t="shared" ca="1" si="1"/>
        <v/>
      </c>
      <c r="D35" t="str">
        <f t="shared" ca="1" si="2"/>
        <v/>
      </c>
      <c r="E35" t="str">
        <f t="shared" ca="1" si="9"/>
        <v/>
      </c>
      <c r="F35" t="str">
        <f t="shared" ca="1" si="3"/>
        <v/>
      </c>
      <c r="G35" t="str">
        <f t="shared" ca="1" si="4"/>
        <v/>
      </c>
      <c r="H35" t="str">
        <f t="shared" ca="1" si="5"/>
        <v/>
      </c>
      <c r="I35" t="str">
        <f t="shared" ca="1" si="10"/>
        <v/>
      </c>
      <c r="J35" t="str">
        <f t="shared" ca="1" si="11"/>
        <v/>
      </c>
      <c r="K35"/>
      <c r="L35" s="117"/>
      <c r="P35" s="124"/>
    </row>
    <row r="36" spans="1:16" ht="15.5" x14ac:dyDescent="0.35">
      <c r="A36" s="187" t="s">
        <v>251</v>
      </c>
      <c r="B36" t="str">
        <f t="shared" ca="1" si="0"/>
        <v/>
      </c>
      <c r="C36" t="str">
        <f t="shared" ca="1" si="1"/>
        <v/>
      </c>
      <c r="D36" t="str">
        <f t="shared" ca="1" si="2"/>
        <v/>
      </c>
      <c r="E36" t="str">
        <f t="shared" ca="1" si="9"/>
        <v/>
      </c>
      <c r="F36" t="str">
        <f t="shared" ca="1" si="3"/>
        <v/>
      </c>
      <c r="G36" t="str">
        <f t="shared" ca="1" si="4"/>
        <v/>
      </c>
      <c r="H36" t="str">
        <f t="shared" ca="1" si="5"/>
        <v/>
      </c>
      <c r="I36" t="str">
        <f t="shared" ca="1" si="10"/>
        <v/>
      </c>
      <c r="J36" t="str">
        <f t="shared" ca="1" si="11"/>
        <v/>
      </c>
      <c r="K36"/>
      <c r="L36" s="117"/>
      <c r="P36" s="124"/>
    </row>
    <row r="37" spans="1:16" ht="15.5" x14ac:dyDescent="0.35">
      <c r="A37" s="187" t="s">
        <v>252</v>
      </c>
      <c r="B37" t="str">
        <f t="shared" ca="1" si="0"/>
        <v/>
      </c>
      <c r="C37" t="str">
        <f t="shared" ca="1" si="1"/>
        <v/>
      </c>
      <c r="D37" t="str">
        <f t="shared" ca="1" si="2"/>
        <v/>
      </c>
      <c r="E37" t="str">
        <f t="shared" ca="1" si="9"/>
        <v/>
      </c>
      <c r="F37" t="str">
        <f t="shared" ca="1" si="3"/>
        <v/>
      </c>
      <c r="G37" t="str">
        <f t="shared" ca="1" si="4"/>
        <v/>
      </c>
      <c r="H37" t="str">
        <f t="shared" ca="1" si="5"/>
        <v/>
      </c>
      <c r="I37" t="str">
        <f t="shared" ca="1" si="10"/>
        <v/>
      </c>
      <c r="J37" t="str">
        <f t="shared" ca="1" si="11"/>
        <v/>
      </c>
      <c r="K37"/>
      <c r="L37" s="117"/>
      <c r="P37" s="124"/>
    </row>
    <row r="38" spans="1:16" ht="15.5" x14ac:dyDescent="0.35">
      <c r="A38" s="187" t="s">
        <v>253</v>
      </c>
      <c r="B38" t="str">
        <f t="shared" ca="1" si="0"/>
        <v/>
      </c>
      <c r="C38" t="str">
        <f t="shared" ca="1" si="1"/>
        <v/>
      </c>
      <c r="D38" t="str">
        <f t="shared" ca="1" si="2"/>
        <v/>
      </c>
      <c r="E38" t="str">
        <f t="shared" ca="1" si="9"/>
        <v/>
      </c>
      <c r="F38" t="str">
        <f t="shared" ca="1" si="3"/>
        <v/>
      </c>
      <c r="G38" t="str">
        <f t="shared" ca="1" si="4"/>
        <v/>
      </c>
      <c r="H38" t="str">
        <f t="shared" ca="1" si="5"/>
        <v/>
      </c>
      <c r="I38" t="str">
        <f t="shared" ca="1" si="10"/>
        <v/>
      </c>
      <c r="J38" t="str">
        <f t="shared" ca="1" si="11"/>
        <v/>
      </c>
      <c r="K38"/>
      <c r="L38" s="117"/>
      <c r="P38" s="124"/>
    </row>
    <row r="39" spans="1:16" ht="15.5" x14ac:dyDescent="0.35">
      <c r="A39" s="187" t="s">
        <v>254</v>
      </c>
      <c r="B39" t="str">
        <f t="shared" ca="1" si="0"/>
        <v/>
      </c>
      <c r="C39" t="str">
        <f t="shared" ca="1" si="1"/>
        <v/>
      </c>
      <c r="D39" t="str">
        <f t="shared" ca="1" si="2"/>
        <v/>
      </c>
      <c r="E39" t="str">
        <f t="shared" ca="1" si="9"/>
        <v/>
      </c>
      <c r="F39" t="str">
        <f t="shared" ca="1" si="3"/>
        <v/>
      </c>
      <c r="G39" t="str">
        <f t="shared" ca="1" si="4"/>
        <v/>
      </c>
      <c r="H39" t="str">
        <f t="shared" ca="1" si="5"/>
        <v/>
      </c>
      <c r="I39" t="str">
        <f t="shared" ca="1" si="10"/>
        <v/>
      </c>
      <c r="J39" t="str">
        <f t="shared" ca="1" si="11"/>
        <v/>
      </c>
      <c r="K39"/>
      <c r="L39" s="117"/>
      <c r="P39" s="124"/>
    </row>
    <row r="40" spans="1:16" ht="15.5" x14ac:dyDescent="0.35">
      <c r="A40" s="187" t="s">
        <v>255</v>
      </c>
      <c r="B40" t="str">
        <f t="shared" ca="1" si="0"/>
        <v/>
      </c>
      <c r="C40" t="str">
        <f t="shared" ca="1" si="1"/>
        <v/>
      </c>
      <c r="D40" t="str">
        <f t="shared" ca="1" si="2"/>
        <v/>
      </c>
      <c r="E40" t="str">
        <f t="shared" ca="1" si="9"/>
        <v/>
      </c>
      <c r="F40" t="str">
        <f t="shared" ca="1" si="3"/>
        <v/>
      </c>
      <c r="G40" t="str">
        <f t="shared" ca="1" si="4"/>
        <v/>
      </c>
      <c r="H40" t="str">
        <f t="shared" ca="1" si="5"/>
        <v/>
      </c>
      <c r="I40" t="str">
        <f t="shared" ca="1" si="10"/>
        <v/>
      </c>
      <c r="J40" t="str">
        <f t="shared" ca="1" si="11"/>
        <v/>
      </c>
      <c r="K40"/>
      <c r="L40" s="117"/>
      <c r="P40" s="124"/>
    </row>
    <row r="41" spans="1:16" ht="15.5" x14ac:dyDescent="0.35">
      <c r="A41" s="187" t="s">
        <v>256</v>
      </c>
      <c r="B41" t="str">
        <f t="shared" ca="1" si="0"/>
        <v/>
      </c>
      <c r="C41" t="str">
        <f t="shared" ca="1" si="1"/>
        <v/>
      </c>
      <c r="D41" t="str">
        <f t="shared" ca="1" si="2"/>
        <v/>
      </c>
      <c r="E41" t="str">
        <f t="shared" ca="1" si="9"/>
        <v/>
      </c>
      <c r="F41" t="str">
        <f t="shared" ca="1" si="3"/>
        <v/>
      </c>
      <c r="G41" t="str">
        <f t="shared" ca="1" si="4"/>
        <v/>
      </c>
      <c r="H41" t="str">
        <f t="shared" ca="1" si="5"/>
        <v/>
      </c>
      <c r="I41" t="str">
        <f t="shared" ca="1" si="10"/>
        <v/>
      </c>
      <c r="J41" t="str">
        <f t="shared" ca="1" si="11"/>
        <v/>
      </c>
      <c r="K41"/>
      <c r="L41" s="117"/>
      <c r="P41" s="124"/>
    </row>
    <row r="42" spans="1:16" ht="16" thickBot="1" x14ac:dyDescent="0.4">
      <c r="A42" s="188" t="s">
        <v>257</v>
      </c>
      <c r="B42" t="str">
        <f t="shared" ca="1" si="0"/>
        <v/>
      </c>
      <c r="C42" t="str">
        <f t="shared" ca="1" si="1"/>
        <v/>
      </c>
      <c r="D42" t="str">
        <f t="shared" ca="1" si="2"/>
        <v/>
      </c>
      <c r="E42" t="str">
        <f t="shared" ca="1" si="9"/>
        <v/>
      </c>
      <c r="F42" t="str">
        <f t="shared" ca="1" si="3"/>
        <v/>
      </c>
      <c r="G42" t="str">
        <f t="shared" ca="1" si="4"/>
        <v/>
      </c>
      <c r="H42" t="str">
        <f t="shared" ca="1" si="5"/>
        <v/>
      </c>
      <c r="I42" t="str">
        <f t="shared" ca="1" si="10"/>
        <v/>
      </c>
      <c r="J42" t="str">
        <f t="shared" ca="1" si="11"/>
        <v/>
      </c>
      <c r="K42"/>
      <c r="L42" s="118"/>
      <c r="P42" s="124"/>
    </row>
    <row r="43" spans="1:16" ht="22.5" customHeight="1" thickBot="1" x14ac:dyDescent="0.4">
      <c r="A43" s="189" t="s">
        <v>258</v>
      </c>
      <c r="B43" t="str">
        <f t="shared" ca="1" si="0"/>
        <v/>
      </c>
      <c r="C43" t="str">
        <f t="shared" ca="1" si="1"/>
        <v/>
      </c>
      <c r="D43" t="str">
        <f t="shared" ca="1" si="2"/>
        <v/>
      </c>
      <c r="E43" t="str">
        <f t="shared" ca="1" si="9"/>
        <v/>
      </c>
      <c r="F43" t="str">
        <f t="shared" ca="1" si="3"/>
        <v/>
      </c>
      <c r="G43" t="str">
        <f t="shared" ca="1" si="4"/>
        <v/>
      </c>
      <c r="H43" t="str">
        <f t="shared" ca="1" si="5"/>
        <v/>
      </c>
      <c r="I43" t="str">
        <f t="shared" ca="1" si="10"/>
        <v/>
      </c>
      <c r="J43" t="str">
        <f t="shared" ca="1" si="11"/>
        <v/>
      </c>
      <c r="K43"/>
      <c r="L43" s="183">
        <f>SUM(L31:L42)/12</f>
        <v>0</v>
      </c>
      <c r="P43" s="124"/>
    </row>
    <row r="44" spans="1:16" ht="17.5" thickBot="1" x14ac:dyDescent="0.4">
      <c r="A44" s="132"/>
      <c r="B44" s="129"/>
      <c r="C44" s="129"/>
      <c r="D44" s="129"/>
      <c r="E44" s="129"/>
      <c r="F44" s="129"/>
      <c r="G44" s="129"/>
      <c r="H44" s="129"/>
      <c r="I44" s="129"/>
      <c r="J44" s="129"/>
      <c r="K44" s="129"/>
      <c r="L44" s="184"/>
      <c r="M44" s="129"/>
      <c r="N44" s="129"/>
      <c r="O44" s="129"/>
      <c r="P44" s="130"/>
    </row>
    <row r="45" spans="1:16" ht="15" thickBot="1" x14ac:dyDescent="0.4">
      <c r="B45" t="str">
        <f t="shared" ca="1" si="0"/>
        <v/>
      </c>
      <c r="C45" t="str">
        <f t="shared" ca="1" si="1"/>
        <v/>
      </c>
      <c r="D45" t="str">
        <f t="shared" ca="1" si="2"/>
        <v/>
      </c>
      <c r="E45" t="str">
        <f t="shared" ca="1" si="9"/>
        <v/>
      </c>
      <c r="F45" t="str">
        <f t="shared" ca="1" si="3"/>
        <v/>
      </c>
      <c r="G45" t="str">
        <f t="shared" ca="1" si="4"/>
        <v/>
      </c>
      <c r="H45" t="str">
        <f t="shared" ca="1" si="5"/>
        <v/>
      </c>
      <c r="I45" t="str">
        <f t="shared" ca="1" si="10"/>
        <v/>
      </c>
      <c r="J45" s="129" t="str">
        <f t="shared" ca="1" si="11"/>
        <v/>
      </c>
      <c r="K45"/>
    </row>
    <row r="46" spans="1:16" ht="21" x14ac:dyDescent="0.35">
      <c r="A46" s="102" t="s">
        <v>259</v>
      </c>
      <c r="B46" s="179" t="str">
        <f t="shared" ca="1" si="0"/>
        <v/>
      </c>
      <c r="C46" s="179" t="str">
        <f t="shared" ca="1" si="1"/>
        <v/>
      </c>
      <c r="D46" s="179" t="str">
        <f t="shared" ca="1" si="2"/>
        <v/>
      </c>
      <c r="E46" s="179" t="str">
        <f t="shared" ca="1" si="9"/>
        <v/>
      </c>
      <c r="F46" s="179" t="str">
        <f t="shared" ca="1" si="3"/>
        <v/>
      </c>
      <c r="G46" s="179" t="str">
        <f t="shared" ca="1" si="4"/>
        <v/>
      </c>
      <c r="H46" s="179" t="str">
        <f t="shared" ca="1" si="5"/>
        <v/>
      </c>
      <c r="I46" s="179" t="str">
        <f t="shared" ca="1" si="10"/>
        <v/>
      </c>
      <c r="J46" s="179" t="str">
        <f t="shared" ca="1" si="11"/>
        <v/>
      </c>
      <c r="K46" s="179"/>
      <c r="L46" s="179"/>
      <c r="M46" s="179"/>
      <c r="N46" s="179"/>
      <c r="O46" s="179"/>
      <c r="P46" s="180"/>
    </row>
    <row r="47" spans="1:16" x14ac:dyDescent="0.35">
      <c r="A47" s="123"/>
      <c r="P47" s="124"/>
    </row>
    <row r="48" spans="1:16" x14ac:dyDescent="0.35">
      <c r="A48" s="123"/>
      <c r="P48" s="124"/>
    </row>
    <row r="49" spans="1:31" ht="34" x14ac:dyDescent="0.35">
      <c r="A49" s="191" t="s">
        <v>260</v>
      </c>
      <c r="L49" s="120" t="s">
        <v>261</v>
      </c>
      <c r="N49" s="120" t="s">
        <v>262</v>
      </c>
      <c r="P49" s="190" t="s">
        <v>263</v>
      </c>
    </row>
    <row r="50" spans="1:31" ht="32.25" customHeight="1" x14ac:dyDescent="0.35">
      <c r="A50" s="192" t="str">
        <f>IFERROR(IF(OR($L$43="",$L$43=0),"",IF($L$43&lt;=$L$22,$L$43*$L$24,$L$22*$L$24)),"")</f>
        <v/>
      </c>
      <c r="L50" s="121" t="str">
        <f>IF(OR($L$43="",$L$43=0),"",INDEX(L_GroupesEAJE2023,IF($P$17="OUI",9,RIGHT($AD$17,1)),6))</f>
        <v/>
      </c>
      <c r="M50" s="133"/>
      <c r="N50" s="121" t="str">
        <f>IF(OR($L$43="",$L$43=0),"",IF($L$43&gt;=$L$22,($L$43-$L$22)*$L$50,0))</f>
        <v/>
      </c>
      <c r="P50" s="193" t="str">
        <f>IFERROR($A$50+$N$50,"")</f>
        <v/>
      </c>
      <c r="AE50" s="133" t="s">
        <v>128</v>
      </c>
    </row>
    <row r="51" spans="1:31" ht="190.5" customHeight="1" thickBot="1" x14ac:dyDescent="0.4">
      <c r="A51" s="134"/>
      <c r="B51" s="129"/>
      <c r="C51" s="129"/>
      <c r="D51" s="129"/>
      <c r="E51" s="129"/>
      <c r="F51" s="129"/>
      <c r="G51" s="129"/>
      <c r="H51" s="129"/>
      <c r="I51" s="129"/>
      <c r="J51" s="129"/>
      <c r="K51" s="135"/>
      <c r="L51" s="129"/>
      <c r="M51" s="129"/>
      <c r="N51" s="129"/>
      <c r="O51" s="129"/>
      <c r="P51" s="130"/>
    </row>
    <row r="52" spans="1:31" ht="18.75" customHeight="1" x14ac:dyDescent="0.35"/>
    <row r="53" spans="1:31" ht="22.5" customHeight="1" x14ac:dyDescent="0.35">
      <c r="A53" s="429" t="s">
        <v>153</v>
      </c>
      <c r="B53" s="429"/>
      <c r="C53" s="429"/>
      <c r="D53" s="429"/>
      <c r="E53" s="429"/>
      <c r="F53" s="429"/>
      <c r="G53" s="429"/>
      <c r="H53" s="429"/>
      <c r="I53" s="429"/>
      <c r="J53" s="429"/>
      <c r="K53" s="429"/>
      <c r="L53" s="429"/>
      <c r="M53" s="429"/>
      <c r="N53" s="429"/>
      <c r="O53" s="429"/>
      <c r="P53" s="429"/>
    </row>
  </sheetData>
  <sheetProtection algorithmName="SHA-512" hashValue="Y7GVm7Nr8bs/B6G1jzw4G683/XCC2E5hnLKZI/vu8qujSYrZKqiA5UPZQ0AcdtadVbjnA4rV2NIZQPIeji9vfQ==" saltValue="ukLVMIMfyyfOMAaSA/cajg==" spinCount="100000" sheet="1" formatCells="0" selectLockedCells="1" sort="0" autoFilter="0"/>
  <mergeCells count="6">
    <mergeCell ref="A53:P53"/>
    <mergeCell ref="C1:I1"/>
    <mergeCell ref="B3:J3"/>
    <mergeCell ref="A8:P8"/>
    <mergeCell ref="A20:P20"/>
    <mergeCell ref="A29:P29"/>
  </mergeCells>
  <dataValidations count="4">
    <dataValidation type="list" allowBlank="1" showInputMessage="1" showErrorMessage="1" sqref="P17" xr:uid="{F26AC2BF-76D5-48CF-B7A7-6CBE972BB7B0}">
      <formula1>$IM$1:$IM$2</formula1>
    </dataValidation>
    <dataValidation type="list" allowBlank="1" showInputMessage="1" showErrorMessage="1" sqref="O17 M17 L17" xr:uid="{20FF8960-9BFB-425A-8907-3F5F1AC3A49B}">
      <formula1>L_TerritComp</formula1>
    </dataValidation>
    <dataValidation type="list" allowBlank="1" showInputMessage="1" showErrorMessage="1" sqref="N17" xr:uid="{756461A9-AFDB-4F75-9EA9-2668F1A29F2A}">
      <formula1>IF(OR(L17="Gestionnaire",L17="Equipement"),L_NOMGEST,IF(L17="Groupe commune",L_NOMSIVOM,IF(L17="Epci",L_NOMEPCI,IF(L17="Commune",L_NOMCOM,""))))</formula1>
    </dataValidation>
    <dataValidation type="list" allowBlank="1" showInputMessage="1" showErrorMessage="1" sqref="A43:A45 A21 A23 A25:A26 A28 A30 A18:A19" xr:uid="{F7921241-6750-4783-8141-18F45925B443}">
      <formula1>L_NOMCOM</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headerFooter>
    <oddFooter>&amp;C&amp;8Service des Aides Collectives
Rue du Docteur Gabriel Péry
33078 Bordeaux Cedex
aides.collectives@caf33.caf.fr</oddFooter>
  </headerFooter>
  <rowBreaks count="1" manualBreakCount="1">
    <brk id="44" max="22" man="1"/>
  </rowBreaks>
  <colBreaks count="1" manualBreakCount="1">
    <brk id="3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A70262B-ABEB-4F0E-B36B-CEAB81A4FB63}">
          <x14:formula1>
            <xm:f>'Parametres 2023 BT'!$A$3:$A$275</xm:f>
          </x14:formula1>
          <xm:sqref>A17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98B478D2153D48BC2230EC73108FC5" ma:contentTypeVersion="10" ma:contentTypeDescription="Crée un document." ma:contentTypeScope="" ma:versionID="6949134bbe4d7e1b6a9771766720e1b9">
  <xsd:schema xmlns:xsd="http://www.w3.org/2001/XMLSchema" xmlns:xs="http://www.w3.org/2001/XMLSchema" xmlns:p="http://schemas.microsoft.com/office/2006/metadata/properties" xmlns:ns3="7c218ed7-083c-409e-8072-2c6816a83eab" xmlns:ns4="da31b520-0f67-4656-8b00-4bdec7f6a244" targetNamespace="http://schemas.microsoft.com/office/2006/metadata/properties" ma:root="true" ma:fieldsID="f636b84a04e8c493840dba9637b6b7b6" ns3:_="" ns4:_="">
    <xsd:import namespace="7c218ed7-083c-409e-8072-2c6816a83eab"/>
    <xsd:import namespace="da31b520-0f67-4656-8b00-4bdec7f6a2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18ed7-083c-409e-8072-2c6816a83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1b520-0f67-4656-8b00-4bdec7f6a24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2A2-7E74-447B-AB0B-1E924942233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da31b520-0f67-4656-8b00-4bdec7f6a244"/>
    <ds:schemaRef ds:uri="7c218ed7-083c-409e-8072-2c6816a83eab"/>
    <ds:schemaRef ds:uri="http://www.w3.org/XML/1998/namespace"/>
  </ds:schemaRefs>
</ds:datastoreItem>
</file>

<file path=customXml/itemProps2.xml><?xml version="1.0" encoding="utf-8"?>
<ds:datastoreItem xmlns:ds="http://schemas.openxmlformats.org/officeDocument/2006/customXml" ds:itemID="{17626434-4FE2-4F42-A085-01D2DD9F2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18ed7-083c-409e-8072-2c6816a83eab"/>
    <ds:schemaRef ds:uri="da31b520-0f67-4656-8b00-4bdec7f6a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2D6C17-52AF-4867-BD1F-26CA7746A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14</vt:i4>
      </vt:variant>
    </vt:vector>
  </HeadingPairs>
  <TitlesOfParts>
    <vt:vector size="23" baseType="lpstr">
      <vt:lpstr>Sources des données</vt:lpstr>
      <vt:lpstr>Paramètres</vt:lpstr>
      <vt:lpstr>Parametres 2023 BT</vt:lpstr>
      <vt:lpstr>Parametres 2022 BT</vt:lpstr>
      <vt:lpstr>CALCUL PSU</vt:lpstr>
      <vt:lpstr>CALCUL BONUS Inclusion Handicap</vt:lpstr>
      <vt:lpstr>CALCUL BONUS Mixité Sociale</vt:lpstr>
      <vt:lpstr>CALCUL BT (CTG signé en 2022)</vt:lpstr>
      <vt:lpstr>CALCUL BT (CTG signé en 2023)</vt:lpstr>
      <vt:lpstr>'Parametres 2023 BT'!L_GroupesEAJE</vt:lpstr>
      <vt:lpstr>L_GroupesEAJE</vt:lpstr>
      <vt:lpstr>L_GroupesEAJE2023</vt:lpstr>
      <vt:lpstr>'Parametres 2023 BT'!L_OKKO</vt:lpstr>
      <vt:lpstr>L_OKKO</vt:lpstr>
      <vt:lpstr>'Parametres 2023 BT'!L_RaisonRedress</vt:lpstr>
      <vt:lpstr>L_RaisonRedress</vt:lpstr>
      <vt:lpstr>'Parametres 2023 BT'!L_TerritComp</vt:lpstr>
      <vt:lpstr>L_TerritComp</vt:lpstr>
      <vt:lpstr>'CALCUL BONUS Inclusion Handicap'!Zone_d_impression</vt:lpstr>
      <vt:lpstr>'CALCUL BONUS Mixité Sociale'!Zone_d_impression</vt:lpstr>
      <vt:lpstr>'CALCUL BT (CTG signé en 2022)'!Zone_d_impression</vt:lpstr>
      <vt:lpstr>'CALCUL BT (CTG signé en 2023)'!Zone_d_impression</vt:lpstr>
      <vt:lpstr>'CALCUL PSU'!Zone_d_impression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Adeline OTON 755</dc:creator>
  <cp:keywords/>
  <dc:description/>
  <cp:lastModifiedBy>Laurence RENAUD-GOUD 731</cp:lastModifiedBy>
  <cp:revision/>
  <dcterms:created xsi:type="dcterms:W3CDTF">2019-07-03T06:42:32Z</dcterms:created>
  <dcterms:modified xsi:type="dcterms:W3CDTF">2024-03-15T07:03:49Z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0x0101001498B478D2153D48BC2230EC73108FC5</vt:lpwstr>
  </property>
</Properties>
</file>