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fdoc-my.sharepoint.com/personal/boris_janvier_cnaf_fr/Documents/Documents/utilitaire etp/"/>
    </mc:Choice>
  </mc:AlternateContent>
  <xr:revisionPtr revIDLastSave="1293" documentId="8_{83530CCC-E0F9-4750-93CB-A588A25CA47E}" xr6:coauthVersionLast="47" xr6:coauthVersionMax="47" xr10:uidLastSave="{827A7F14-BEEC-411D-B34C-B5030FEB5183}"/>
  <bookViews>
    <workbookView xWindow="28680" yWindow="-120" windowWidth="25440" windowHeight="15390" firstSheet="1" activeTab="1" xr2:uid="{F8F776B7-563A-4B23-9D1B-4435483FFEC4}"/>
  </bookViews>
  <sheets>
    <sheet name="Feuille de calcul ETP" sheetId="2" r:id="rId1"/>
    <sheet name="exemples" sheetId="8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2" l="1"/>
  <c r="O18" i="2"/>
  <c r="O17" i="2"/>
  <c r="D6" i="8"/>
  <c r="A6" i="8"/>
  <c r="D13" i="2"/>
  <c r="A13" i="2"/>
  <c r="F5" i="8" l="1"/>
  <c r="F12" i="2"/>
  <c r="O22" i="2" s="1"/>
  <c r="O18" i="8" l="1"/>
  <c r="O17" i="8"/>
  <c r="O16" i="8"/>
  <c r="O15" i="8"/>
  <c r="O12" i="8" s="1"/>
  <c r="O19" i="8"/>
  <c r="O22" i="8"/>
  <c r="O10" i="8" s="1"/>
  <c r="O23" i="8"/>
  <c r="O11" i="8" s="1"/>
  <c r="O23" i="2"/>
  <c r="O31" i="2"/>
  <c r="O39" i="2"/>
  <c r="O47" i="2"/>
  <c r="O55" i="2"/>
  <c r="O63" i="2"/>
  <c r="O71" i="2"/>
  <c r="O24" i="2"/>
  <c r="O32" i="2"/>
  <c r="O40" i="2"/>
  <c r="O48" i="2"/>
  <c r="O25" i="2"/>
  <c r="O33" i="2"/>
  <c r="O41" i="2"/>
  <c r="O49" i="2"/>
  <c r="O57" i="2"/>
  <c r="O65" i="2"/>
  <c r="O26" i="2"/>
  <c r="O34" i="2"/>
  <c r="O42" i="2"/>
  <c r="O50" i="2"/>
  <c r="O58" i="2"/>
  <c r="O66" i="2"/>
  <c r="O54" i="2"/>
  <c r="O64" i="2"/>
  <c r="O27" i="2"/>
  <c r="O35" i="2"/>
  <c r="O43" i="2"/>
  <c r="O51" i="2"/>
  <c r="O59" i="2"/>
  <c r="O67" i="2"/>
  <c r="O46" i="2"/>
  <c r="O28" i="2"/>
  <c r="O36" i="2"/>
  <c r="O44" i="2"/>
  <c r="O52" i="2"/>
  <c r="O60" i="2"/>
  <c r="O68" i="2"/>
  <c r="O38" i="2"/>
  <c r="O62" i="2"/>
  <c r="O56" i="2"/>
  <c r="O29" i="2"/>
  <c r="O37" i="2"/>
  <c r="O45" i="2"/>
  <c r="O53" i="2"/>
  <c r="O61" i="2"/>
  <c r="O69" i="2"/>
  <c r="O30" i="2"/>
  <c r="O70" i="2"/>
</calcChain>
</file>

<file path=xl/sharedStrings.xml><?xml version="1.0" encoding="utf-8"?>
<sst xmlns="http://schemas.openxmlformats.org/spreadsheetml/2006/main" count="87" uniqueCount="57">
  <si>
    <t>Déterminer facilement le nombre d'ETP à déclarer en deux étapes</t>
  </si>
  <si>
    <t>Mois</t>
  </si>
  <si>
    <t>Etape 1</t>
  </si>
  <si>
    <t>Définir la période d'ouverture à considérer</t>
  </si>
  <si>
    <t>janvier</t>
  </si>
  <si>
    <t>Etape 2</t>
  </si>
  <si>
    <t xml:space="preserve">Saisir pour chacun de vos collaborateurs la volume d'activité réalisé sur la période considérée </t>
  </si>
  <si>
    <t>février</t>
  </si>
  <si>
    <t>mars</t>
  </si>
  <si>
    <t>1 - La période d'ouverture</t>
  </si>
  <si>
    <t>avril</t>
  </si>
  <si>
    <r>
      <t>1</t>
    </r>
    <r>
      <rPr>
        <b/>
        <vertAlign val="superscript"/>
        <sz val="12"/>
        <color theme="1"/>
        <rFont val="Arial"/>
        <family val="2"/>
      </rPr>
      <t>er</t>
    </r>
    <r>
      <rPr>
        <b/>
        <sz val="12"/>
        <color theme="1"/>
        <rFont val="Arial"/>
        <family val="2"/>
      </rPr>
      <t xml:space="preserve">
mois d'activité</t>
    </r>
  </si>
  <si>
    <r>
      <t>Par défaut, il est valorisé avec "janvier". (si vous avez ouvert plus tardivement dans l'année, veuillez sélectionner le mois associé au 1</t>
    </r>
    <r>
      <rPr>
        <vertAlign val="superscript"/>
        <sz val="12"/>
        <color theme="1"/>
        <rFont val="Arial"/>
        <family val="2"/>
      </rPr>
      <t>er</t>
    </r>
    <r>
      <rPr>
        <sz val="12"/>
        <color theme="1"/>
        <rFont val="Arial"/>
        <family val="2"/>
      </rPr>
      <t xml:space="preserve"> jour d'ouverture).</t>
    </r>
  </si>
  <si>
    <t>mai</t>
  </si>
  <si>
    <t>Dernier
mois d'activité</t>
  </si>
  <si>
    <t>Par défaut, il est valorisé avec "décembre" (Si une fermeture est prévue avant la fin de l'année, veuillez sélectionner le mois associé au dernier jour d'ouverture).</t>
  </si>
  <si>
    <t>juin</t>
  </si>
  <si>
    <t xml:space="preserve">à noter </t>
  </si>
  <si>
    <t>Dès lors que l'équipement/service est ouvert 1 jour, le mois associé est considéré ouvert. Les périodes de fermeture pour congés annuels ne doivent pas être décomptées.
Exemple : un équipement/service ouvert de janvier à décembre et fermé sur l'ensemble du mois d'août doit déclarer 12 mois d'ouverture</t>
  </si>
  <si>
    <t>juillet</t>
  </si>
  <si>
    <t>août</t>
  </si>
  <si>
    <t>Modifier si besoin le premier et le dernier mois d'activité</t>
  </si>
  <si>
    <t>septembre</t>
  </si>
  <si>
    <r>
      <t>1</t>
    </r>
    <r>
      <rPr>
        <b/>
        <vertAlign val="superscript"/>
        <sz val="12"/>
        <color theme="1"/>
        <rFont val="Arial"/>
        <family val="2"/>
      </rPr>
      <t>er</t>
    </r>
    <r>
      <rPr>
        <b/>
        <sz val="12"/>
        <color theme="1"/>
        <rFont val="Arial"/>
        <family val="2"/>
      </rPr>
      <t xml:space="preserve"> mois d'activité</t>
    </r>
  </si>
  <si>
    <t>Dernier mois d'activité</t>
  </si>
  <si>
    <t>Nombre de mois d'ouverture</t>
  </si>
  <si>
    <t>octobre</t>
  </si>
  <si>
    <t>Janvier</t>
  </si>
  <si>
    <t>Décembre</t>
  </si>
  <si>
    <r>
      <t xml:space="preserve"> =&gt; ce nombre doit correspondre à la donnée déclarée </t>
    </r>
    <r>
      <rPr>
        <b/>
        <i/>
        <sz val="12"/>
        <color theme="1"/>
        <rFont val="Arial"/>
        <family val="2"/>
      </rPr>
      <t>"Nombre de mois d'ouverture"</t>
    </r>
  </si>
  <si>
    <t>novembre</t>
  </si>
  <si>
    <t>décembre</t>
  </si>
  <si>
    <t>2 - Le volume d'activité de chaque collaborateur</t>
  </si>
  <si>
    <r>
      <t xml:space="preserve">Dans le tabelau ci-dessous, vos mois d'ouverture apparaissent sur fond jaune. L'activité de chacun de vos collaborateurs est matérialisée par une ligne de saisie.
Pour chaque collaborateur, </t>
    </r>
    <r>
      <rPr>
        <sz val="12"/>
        <color rgb="FFFF0000"/>
        <rFont val="Arial"/>
        <family val="2"/>
      </rPr>
      <t xml:space="preserve">sélectionner l'activité </t>
    </r>
    <r>
      <rPr>
        <sz val="12"/>
        <color theme="1"/>
        <rFont val="Arial"/>
        <family val="2"/>
      </rPr>
      <t xml:space="preserve">: "Fonction socio-éducative", ou "Appui à la fonction socio-éducative", ou "fonction de Direction", </t>
    </r>
    <r>
      <rPr>
        <sz val="12"/>
        <color rgb="FFFF0000"/>
        <rFont val="Arial"/>
        <family val="2"/>
      </rPr>
      <t xml:space="preserve">puis saisir son volume d'activité mensuel </t>
    </r>
    <r>
      <rPr>
        <sz val="12"/>
        <color theme="1"/>
        <rFont val="Arial"/>
        <family val="2"/>
      </rPr>
      <t>en fonction de ses propres dates d'arrivée et de départ de l'équipement/service.
Exemples : saisir 100 % si la personne est à temps plein, 80 % si elle est à 80 %, 50 % si elle est est à mi-temps. Si besoin, des exemples sont disponibles dans l'onglet joint
A noter : sur  les périodes de congés annuels, veuillez renseigner le volume d'activité habituel de chaque collaborateur.</t>
    </r>
  </si>
  <si>
    <t xml:space="preserve">
Important : le volume horaire habituel de vos collaborateurs doit également être renseigné pendant les périodes de congés</t>
  </si>
  <si>
    <t>Nombre total d'ETP exerçant une fonction socio-éducative à déclarer</t>
  </si>
  <si>
    <t>Nombre total d'ETP exerçant une fonction d'appui à la fonction socio-éducative à déclarer</t>
  </si>
  <si>
    <t>Nombre total d'ETP exerçant une fonction de Direction à déclarer</t>
  </si>
  <si>
    <t>Collaborateurs</t>
  </si>
  <si>
    <t>Activité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</si>
  <si>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</si>
  <si>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</si>
  <si>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</si>
  <si>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</si>
  <si>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</si>
  <si>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</si>
  <si>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</si>
  <si>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</si>
  <si>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</si>
  <si>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</si>
  <si>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Exemples</t>
  </si>
  <si>
    <t>L'équipement/service ouvre en mars et ferme mi novembre</t>
  </si>
  <si>
    <t>L'équipement/service débute son activité avec 5 collaborateurs :
     - 1 collaborateur assure une fonction de direction à temps plein
     - 1 collaborateur assure une fonction socio-éducative à temps plein / 1 autre collaborateur assure la même fonction à mi temps entre mars et mai puis à 80 % à partir de juin
     - 1 collaborateur intervient en qualité d'appui à la fonction socio-éducative à temps plein / 1 autre collaborateur intervient en qualité d'appui à la fonction socio-éducative à 80 % 
Changements début septembre :
    - le second collaborateur assurant une fonction socio-éducative à 80 % démissionne, il est remplacé par une nouvelle recrue qui assure 2 fonctions : 20 % sur les fonctions d'appui à la fonction socio-éducative et 80 % en tant que médiateur
    - pour matérialiser les 2 fonctions de la nouvelle recrue, il est nécessaire d'utiliser 2 lignes distinctes dans l'utilitaire (1 pour la fonction d'appui et l'autre pour celle liée à la fonction socio-éducative</t>
  </si>
  <si>
    <t>Direction</t>
  </si>
  <si>
    <t>Fonction socio-éducative</t>
  </si>
  <si>
    <t>Appui à la fonction socio-éducative</t>
  </si>
  <si>
    <t>Nouvelle recrue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</si>
</sst>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6"/>
      <color theme="1"/>
      <name val="Arial"/>
      <family val="2"/>
    </font>
    <font>
      <b/>
      <sz val="12"/>
      <color rgb="FFFF0000"/>
      <name val="Arial"/>
      <family val="2"/>
    </font>
    <font>
      <vertAlign val="superscript"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sz val="12"/>
      <color rgb="FFFF000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i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5" fillId="0" borderId="0" xfId="0" applyFont="1"/>
    <xf numFmtId="2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center" wrapText="1"/>
    </xf>
    <xf numFmtId="0" fontId="14" fillId="0" borderId="0" xfId="0" applyFont="1"/>
    <xf numFmtId="1" fontId="14" fillId="0" borderId="0" xfId="0" applyNumberFormat="1" applyFont="1"/>
    <xf numFmtId="0" fontId="7" fillId="0" borderId="0" xfId="0" applyFont="1"/>
    <xf numFmtId="0" fontId="7" fillId="0" borderId="0" xfId="0" applyFont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2" fillId="0" borderId="0" xfId="0" applyFont="1"/>
    <xf numFmtId="1" fontId="2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9" fontId="5" fillId="2" borderId="1" xfId="0" applyNumberFormat="1" applyFont="1" applyFill="1" applyBorder="1" applyAlignment="1">
      <alignment horizontal="center"/>
    </xf>
    <xf numFmtId="9" fontId="5" fillId="2" borderId="1" xfId="0" applyNumberFormat="1" applyFont="1" applyFill="1" applyBorder="1"/>
    <xf numFmtId="0" fontId="5" fillId="3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 applyProtection="1">
      <alignment horizontal="right" vertical="center"/>
      <protection locked="0"/>
    </xf>
    <xf numFmtId="0" fontId="5" fillId="3" borderId="2" xfId="0" applyFont="1" applyFill="1" applyBorder="1" applyAlignment="1" applyProtection="1">
      <alignment horizontal="left"/>
      <protection locked="0"/>
    </xf>
    <xf numFmtId="0" fontId="8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/>
    </xf>
    <xf numFmtId="1" fontId="12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6" fontId="9" fillId="2" borderId="1" xfId="0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Alignment="1">
      <alignment horizontal="center" vertical="center"/>
    </xf>
    <xf numFmtId="16" fontId="9" fillId="2" borderId="1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/>
    </xf>
    <xf numFmtId="0" fontId="4" fillId="3" borderId="8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</cellXfs>
  <cellStyles count="1">
    <cellStyle name="Normal" xfId="0" builtinId="0"/>
  </cellStyles>
  <dxfs count="24">
    <dxf>
      <fill>
        <patternFill patternType="lightUp">
          <bgColor theme="0" tint="-4.9989318521683403E-2"/>
        </patternFill>
      </fill>
    </dxf>
    <dxf>
      <fill>
        <patternFill patternType="lightUp">
          <bgColor theme="0" tint="-4.9989318521683403E-2"/>
        </patternFill>
      </fill>
    </dxf>
    <dxf>
      <fill>
        <patternFill patternType="lightUp">
          <bgColor theme="0" tint="-4.9989318521683403E-2"/>
        </patternFill>
      </fill>
    </dxf>
    <dxf>
      <fill>
        <patternFill patternType="lightUp">
          <bgColor theme="0" tint="-4.9989318521683403E-2"/>
        </patternFill>
      </fill>
    </dxf>
    <dxf>
      <fill>
        <patternFill patternType="lightUp">
          <bgColor theme="0" tint="-4.9989318521683403E-2"/>
        </patternFill>
      </fill>
    </dxf>
    <dxf>
      <fill>
        <patternFill patternType="lightUp">
          <bgColor theme="0" tint="-4.9989318521683403E-2"/>
        </patternFill>
      </fill>
    </dxf>
    <dxf>
      <fill>
        <patternFill patternType="lightUp">
          <bgColor theme="0" tint="-4.9989318521683403E-2"/>
        </patternFill>
      </fill>
    </dxf>
    <dxf>
      <fill>
        <patternFill patternType="lightUp">
          <bgColor theme="0" tint="-4.9989318521683403E-2"/>
        </patternFill>
      </fill>
    </dxf>
    <dxf>
      <fill>
        <patternFill patternType="lightUp">
          <bgColor theme="0" tint="-4.9989318521683403E-2"/>
        </patternFill>
      </fill>
    </dxf>
    <dxf>
      <fill>
        <patternFill patternType="lightUp">
          <bgColor theme="0" tint="-4.9989318521683403E-2"/>
        </patternFill>
      </fill>
    </dxf>
    <dxf>
      <fill>
        <patternFill patternType="lightUp">
          <bgColor theme="0" tint="-4.9989318521683403E-2"/>
        </patternFill>
      </fill>
    </dxf>
    <dxf>
      <fill>
        <patternFill patternType="lightUp">
          <bgColor theme="0" tint="-4.9989318521683403E-2"/>
        </patternFill>
      </fill>
    </dxf>
    <dxf>
      <fill>
        <patternFill patternType="lightUp">
          <bgColor theme="0" tint="-4.9989318521683403E-2"/>
        </patternFill>
      </fill>
    </dxf>
    <dxf>
      <fill>
        <patternFill patternType="lightUp">
          <bgColor theme="0" tint="-4.9989318521683403E-2"/>
        </patternFill>
      </fill>
    </dxf>
    <dxf>
      <fill>
        <patternFill patternType="lightUp">
          <bgColor theme="0" tint="-4.9989318521683403E-2"/>
        </patternFill>
      </fill>
    </dxf>
    <dxf>
      <fill>
        <patternFill patternType="lightUp">
          <bgColor theme="0" tint="-4.9989318521683403E-2"/>
        </patternFill>
      </fill>
    </dxf>
    <dxf>
      <fill>
        <patternFill patternType="lightUp">
          <bgColor theme="0" tint="-4.9989318521683403E-2"/>
        </patternFill>
      </fill>
    </dxf>
    <dxf>
      <fill>
        <patternFill patternType="lightUp">
          <bgColor theme="0" tint="-4.9989318521683403E-2"/>
        </patternFill>
      </fill>
    </dxf>
    <dxf>
      <fill>
        <patternFill patternType="lightUp">
          <bgColor theme="0" tint="-4.9989318521683403E-2"/>
        </patternFill>
      </fill>
    </dxf>
    <dxf>
      <fill>
        <patternFill patternType="lightUp">
          <bgColor theme="0" tint="-4.9989318521683403E-2"/>
        </patternFill>
      </fill>
    </dxf>
    <dxf>
      <fill>
        <patternFill patternType="lightUp">
          <bgColor theme="0" tint="-4.9989318521683403E-2"/>
        </patternFill>
      </fill>
    </dxf>
    <dxf>
      <fill>
        <patternFill patternType="lightUp">
          <bgColor theme="0" tint="-4.9989318521683403E-2"/>
        </patternFill>
      </fill>
    </dxf>
    <dxf>
      <fill>
        <patternFill patternType="lightUp">
          <bgColor theme="0" tint="-4.9989318521683403E-2"/>
        </patternFill>
      </fill>
    </dxf>
    <dxf>
      <fill>
        <patternFill patternType="lightUp">
          <bgColor theme="0" tint="-4.9989318521683403E-2"/>
        </patternFill>
      </fill>
    </dxf>
  </dxfs>
  <tableStyles count="0" defaultTableStyle="TableStyleMedium2" defaultPivotStyle="PivotStyleLight16"/>
  <colors>
    <mruColors>
      <color rgb="FFFFFFCC"/>
      <color rgb="FFFFFFFF"/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106E3-3EEF-4308-AA78-66184C86301D}">
  <dimension ref="A1:R71"/>
  <sheetViews>
    <sheetView showGridLines="0" zoomScale="90" zoomScaleNormal="90" workbookViewId="0">
      <selection activeCell="A23" sqref="A23"/>
    </sheetView>
  </sheetViews>
  <sheetFormatPr defaultColWidth="11.5703125" defaultRowHeight="15"/>
  <cols>
    <col min="1" max="1" width="20.28515625" style="1" customWidth="1"/>
    <col min="2" max="2" width="31.85546875" style="1" customWidth="1"/>
    <col min="3" max="14" width="13.5703125" style="1" customWidth="1"/>
    <col min="15" max="15" width="11.140625" style="1" customWidth="1"/>
    <col min="16" max="16384" width="11.5703125" style="1"/>
  </cols>
  <sheetData>
    <row r="1" spans="1:18" ht="2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10" t="s">
        <v>1</v>
      </c>
      <c r="Q1" s="10"/>
      <c r="R1" s="13"/>
    </row>
    <row r="2" spans="1:18" ht="19.149999999999999" customHeight="1">
      <c r="A2" s="4" t="s">
        <v>2</v>
      </c>
      <c r="B2" s="31" t="s">
        <v>3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11" t="s">
        <v>4</v>
      </c>
      <c r="Q2" s="12">
        <v>1</v>
      </c>
      <c r="R2" s="13"/>
    </row>
    <row r="3" spans="1:18" ht="19.149999999999999" customHeight="1">
      <c r="A3" s="4" t="s">
        <v>5</v>
      </c>
      <c r="B3" s="31" t="s">
        <v>6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11" t="s">
        <v>7</v>
      </c>
      <c r="Q3" s="12">
        <v>2</v>
      </c>
      <c r="R3" s="13"/>
    </row>
    <row r="4" spans="1:18" ht="15.6">
      <c r="P4" s="11" t="s">
        <v>8</v>
      </c>
      <c r="Q4" s="12">
        <v>3</v>
      </c>
      <c r="R4" s="13"/>
    </row>
    <row r="5" spans="1:18" ht="27.6" customHeight="1">
      <c r="A5" s="28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11" t="s">
        <v>10</v>
      </c>
      <c r="Q5" s="12">
        <v>4</v>
      </c>
      <c r="R5" s="13"/>
    </row>
    <row r="6" spans="1:18" ht="48" customHeight="1">
      <c r="A6" s="6" t="s">
        <v>11</v>
      </c>
      <c r="B6" s="32" t="s">
        <v>12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4"/>
      <c r="P6" s="11" t="s">
        <v>13</v>
      </c>
      <c r="Q6" s="12">
        <v>5</v>
      </c>
      <c r="R6" s="13"/>
    </row>
    <row r="7" spans="1:18" ht="48" customHeight="1">
      <c r="A7" s="6" t="s">
        <v>14</v>
      </c>
      <c r="B7" s="32" t="s">
        <v>15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4"/>
      <c r="P7" s="11" t="s">
        <v>16</v>
      </c>
      <c r="Q7" s="12">
        <v>6</v>
      </c>
      <c r="R7" s="13"/>
    </row>
    <row r="8" spans="1:18" ht="34.15" customHeight="1">
      <c r="A8" s="5" t="s">
        <v>17</v>
      </c>
      <c r="B8" s="32" t="s">
        <v>18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  <c r="P8" s="11" t="s">
        <v>19</v>
      </c>
      <c r="Q8" s="12">
        <v>7</v>
      </c>
      <c r="R8" s="13"/>
    </row>
    <row r="9" spans="1:18" ht="15.6">
      <c r="P9" s="11" t="s">
        <v>20</v>
      </c>
      <c r="Q9" s="12">
        <v>8</v>
      </c>
      <c r="R9" s="13"/>
    </row>
    <row r="10" spans="1:18" ht="15.6">
      <c r="A10" s="36" t="s">
        <v>21</v>
      </c>
      <c r="B10" s="36"/>
      <c r="C10" s="36"/>
      <c r="D10" s="36"/>
      <c r="E10" s="36"/>
      <c r="F10" s="36"/>
      <c r="G10" s="36"/>
      <c r="H10" s="36"/>
      <c r="P10" s="11" t="s">
        <v>22</v>
      </c>
      <c r="Q10" s="12">
        <v>9</v>
      </c>
      <c r="R10" s="13"/>
    </row>
    <row r="11" spans="1:18" ht="30" customHeight="1">
      <c r="A11" s="40" t="s">
        <v>23</v>
      </c>
      <c r="B11" s="40"/>
      <c r="C11" s="40"/>
      <c r="D11" s="40" t="s">
        <v>24</v>
      </c>
      <c r="E11" s="40"/>
      <c r="F11" s="37" t="s">
        <v>25</v>
      </c>
      <c r="G11" s="37"/>
      <c r="H11" s="37"/>
      <c r="P11" s="11" t="s">
        <v>26</v>
      </c>
      <c r="Q11" s="12">
        <v>10</v>
      </c>
      <c r="R11" s="13"/>
    </row>
    <row r="12" spans="1:18" ht="48" customHeight="1">
      <c r="A12" s="41" t="s">
        <v>27</v>
      </c>
      <c r="B12" s="41"/>
      <c r="C12" s="41"/>
      <c r="D12" s="41" t="s">
        <v>28</v>
      </c>
      <c r="E12" s="41"/>
      <c r="F12" s="39">
        <f>IF((A13&gt;D13),"Erreur : le dernier mois d'ouverture doit toujours être postérieur au mois d'ouverture",D13-A13+1)</f>
        <v>12</v>
      </c>
      <c r="G12" s="39"/>
      <c r="H12" s="39"/>
      <c r="I12" s="35" t="s">
        <v>29</v>
      </c>
      <c r="J12" s="30"/>
      <c r="K12" s="30"/>
      <c r="L12" s="30"/>
      <c r="M12" s="30"/>
      <c r="N12" s="30"/>
      <c r="O12" s="30"/>
      <c r="P12" s="11" t="s">
        <v>30</v>
      </c>
      <c r="Q12" s="12">
        <v>11</v>
      </c>
      <c r="R12" s="13"/>
    </row>
    <row r="13" spans="1:18" ht="15.6">
      <c r="A13" s="42">
        <f>_xlfn.XLOOKUP(A12,'Feuille de calcul ETP'!P2:P13,'Feuille de calcul ETP'!Q2:Q13)</f>
        <v>1</v>
      </c>
      <c r="B13" s="42"/>
      <c r="C13" s="42"/>
      <c r="D13" s="42">
        <f>_xlfn.XLOOKUP(D12,'Feuille de calcul ETP'!P2:P13,'Feuille de calcul ETP'!Q2:Q13)</f>
        <v>12</v>
      </c>
      <c r="E13" s="42"/>
      <c r="P13" s="11" t="s">
        <v>31</v>
      </c>
      <c r="Q13" s="12">
        <v>12</v>
      </c>
      <c r="R13" s="13"/>
    </row>
    <row r="14" spans="1:18" s="3" customFormat="1" ht="24.6" customHeight="1">
      <c r="A14" s="28" t="s">
        <v>32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14"/>
      <c r="Q14" s="14"/>
      <c r="R14" s="14"/>
    </row>
    <row r="15" spans="1:18" ht="94.15" customHeight="1">
      <c r="A15" s="30" t="s">
        <v>33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13"/>
      <c r="Q15" s="13"/>
      <c r="R15" s="13"/>
    </row>
    <row r="16" spans="1:18">
      <c r="A16" s="29" t="s">
        <v>34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13"/>
      <c r="Q16" s="13"/>
      <c r="R16" s="13"/>
    </row>
    <row r="17" spans="1:18" ht="28.15" customHeight="1">
      <c r="H17" s="38" t="s">
        <v>35</v>
      </c>
      <c r="I17" s="38"/>
      <c r="J17" s="38"/>
      <c r="K17" s="38"/>
      <c r="L17" s="38"/>
      <c r="M17" s="38"/>
      <c r="N17" s="38"/>
      <c r="O17" s="7">
        <f>SUMIF(B22:B71, "Fonction socio-éducative",O22:O71)</f>
        <v>0</v>
      </c>
      <c r="P17" s="13"/>
      <c r="Q17" s="13"/>
      <c r="R17" s="13"/>
    </row>
    <row r="18" spans="1:18" ht="28.15" customHeight="1">
      <c r="H18" s="38" t="s">
        <v>36</v>
      </c>
      <c r="I18" s="38"/>
      <c r="J18" s="38"/>
      <c r="K18" s="38"/>
      <c r="L18" s="38"/>
      <c r="M18" s="38"/>
      <c r="N18" s="38"/>
      <c r="O18" s="7">
        <f>SUMIF(B22:B71, "Appui à la fonction socio-éducative",O22:O71)</f>
        <v>0</v>
      </c>
      <c r="P18" s="13"/>
      <c r="Q18" s="13"/>
      <c r="R18" s="13"/>
    </row>
    <row r="19" spans="1:18" ht="28.15" customHeight="1">
      <c r="H19" s="38" t="s">
        <v>37</v>
      </c>
      <c r="I19" s="38"/>
      <c r="J19" s="38"/>
      <c r="K19" s="38"/>
      <c r="L19" s="38"/>
      <c r="M19" s="38"/>
      <c r="N19" s="38"/>
      <c r="O19" s="7">
        <f>SUMIF(B22:B71, "Direction",O22:O71)</f>
        <v>0</v>
      </c>
      <c r="P19" s="13"/>
      <c r="Q19" s="13"/>
      <c r="R19" s="13"/>
    </row>
    <row r="21" spans="1:18" ht="30" customHeight="1">
      <c r="A21" s="8" t="s">
        <v>38</v>
      </c>
      <c r="B21" s="15" t="s">
        <v>39</v>
      </c>
      <c r="C21" s="8" t="s">
        <v>27</v>
      </c>
      <c r="D21" s="8" t="s">
        <v>40</v>
      </c>
      <c r="E21" s="8" t="s">
        <v>41</v>
      </c>
      <c r="F21" s="8" t="s">
        <v>42</v>
      </c>
      <c r="G21" s="8" t="s">
        <v>43</v>
      </c>
      <c r="H21" s="8" t="s">
        <v>44</v>
      </c>
      <c r="I21" s="8" t="s">
        <v>45</v>
      </c>
      <c r="J21" s="8" t="s">
        <v>46</v>
      </c>
      <c r="K21" s="8" t="s">
        <v>47</v>
      </c>
      <c r="L21" s="8" t="s">
        <v>48</v>
      </c>
      <c r="M21" s="8" t="s">
        <v>49</v>
      </c>
      <c r="N21" s="8" t="s">
        <v>28</v>
      </c>
    </row>
    <row r="22" spans="1:18">
      <c r="A22" s="26">
        <v>1</v>
      </c>
      <c r="B22" s="25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2">
        <f>(C22+D22+E22+F22+G22+H22+I22+J22+K22+L22+M22+N22)/$F$12</f>
        <v>0</v>
      </c>
    </row>
    <row r="23" spans="1:18">
      <c r="A23" s="26">
        <v>2</v>
      </c>
      <c r="B23" s="25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2">
        <f t="shared" ref="O23:O53" si="0">(C23+D23+E23+F23+G23+H23+I23+J23+K23+L23+M23+N23)/$F$12</f>
        <v>0</v>
      </c>
    </row>
    <row r="24" spans="1:18">
      <c r="A24" s="26">
        <v>3</v>
      </c>
      <c r="B24" s="25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2">
        <f t="shared" si="0"/>
        <v>0</v>
      </c>
    </row>
    <row r="25" spans="1:18">
      <c r="A25" s="26">
        <v>4</v>
      </c>
      <c r="B25" s="25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2">
        <f t="shared" si="0"/>
        <v>0</v>
      </c>
    </row>
    <row r="26" spans="1:18">
      <c r="A26" s="26">
        <v>5</v>
      </c>
      <c r="B26" s="25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2">
        <f t="shared" si="0"/>
        <v>0</v>
      </c>
    </row>
    <row r="27" spans="1:18">
      <c r="A27" s="26">
        <v>6</v>
      </c>
      <c r="B27" s="25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2">
        <f t="shared" si="0"/>
        <v>0</v>
      </c>
    </row>
    <row r="28" spans="1:18">
      <c r="A28" s="26">
        <v>7</v>
      </c>
      <c r="B28" s="25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2">
        <f t="shared" si="0"/>
        <v>0</v>
      </c>
    </row>
    <row r="29" spans="1:18">
      <c r="A29" s="26">
        <v>8</v>
      </c>
      <c r="B29" s="25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2">
        <f t="shared" si="0"/>
        <v>0</v>
      </c>
    </row>
    <row r="30" spans="1:18">
      <c r="A30" s="26">
        <v>9</v>
      </c>
      <c r="B30" s="25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2">
        <f t="shared" si="0"/>
        <v>0</v>
      </c>
    </row>
    <row r="31" spans="1:18">
      <c r="A31" s="26">
        <v>10</v>
      </c>
      <c r="B31" s="25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2">
        <f t="shared" si="0"/>
        <v>0</v>
      </c>
    </row>
    <row r="32" spans="1:18">
      <c r="A32" s="26">
        <v>11</v>
      </c>
      <c r="B32" s="25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2">
        <f t="shared" si="0"/>
        <v>0</v>
      </c>
    </row>
    <row r="33" spans="1:15">
      <c r="A33" s="26">
        <v>12</v>
      </c>
      <c r="B33" s="25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2">
        <f t="shared" si="0"/>
        <v>0</v>
      </c>
    </row>
    <row r="34" spans="1:15">
      <c r="A34" s="26">
        <v>13</v>
      </c>
      <c r="B34" s="25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2">
        <f t="shared" si="0"/>
        <v>0</v>
      </c>
    </row>
    <row r="35" spans="1:15">
      <c r="A35" s="26">
        <v>14</v>
      </c>
      <c r="B35" s="25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2">
        <f t="shared" si="0"/>
        <v>0</v>
      </c>
    </row>
    <row r="36" spans="1:15">
      <c r="A36" s="26">
        <v>15</v>
      </c>
      <c r="B36" s="25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2">
        <f t="shared" si="0"/>
        <v>0</v>
      </c>
    </row>
    <row r="37" spans="1:15">
      <c r="A37" s="26">
        <v>16</v>
      </c>
      <c r="B37" s="25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2">
        <f t="shared" si="0"/>
        <v>0</v>
      </c>
    </row>
    <row r="38" spans="1:15">
      <c r="A38" s="26">
        <v>17</v>
      </c>
      <c r="B38" s="25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2">
        <f t="shared" si="0"/>
        <v>0</v>
      </c>
    </row>
    <row r="39" spans="1:15">
      <c r="A39" s="26">
        <v>18</v>
      </c>
      <c r="B39" s="25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2">
        <f t="shared" si="0"/>
        <v>0</v>
      </c>
    </row>
    <row r="40" spans="1:15">
      <c r="A40" s="26">
        <v>19</v>
      </c>
      <c r="B40" s="25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2">
        <f t="shared" si="0"/>
        <v>0</v>
      </c>
    </row>
    <row r="41" spans="1:15">
      <c r="A41" s="26">
        <v>20</v>
      </c>
      <c r="B41" s="25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2">
        <f t="shared" si="0"/>
        <v>0</v>
      </c>
    </row>
    <row r="42" spans="1:15">
      <c r="A42" s="26">
        <v>21</v>
      </c>
      <c r="B42" s="25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2">
        <f t="shared" si="0"/>
        <v>0</v>
      </c>
    </row>
    <row r="43" spans="1:15">
      <c r="A43" s="26">
        <v>22</v>
      </c>
      <c r="B43" s="25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2">
        <f t="shared" si="0"/>
        <v>0</v>
      </c>
    </row>
    <row r="44" spans="1:15">
      <c r="A44" s="26">
        <v>23</v>
      </c>
      <c r="B44" s="25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2">
        <f t="shared" si="0"/>
        <v>0</v>
      </c>
    </row>
    <row r="45" spans="1:15">
      <c r="A45" s="26">
        <v>24</v>
      </c>
      <c r="B45" s="25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2">
        <f t="shared" si="0"/>
        <v>0</v>
      </c>
    </row>
    <row r="46" spans="1:15">
      <c r="A46" s="26">
        <v>25</v>
      </c>
      <c r="B46" s="25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2">
        <f t="shared" si="0"/>
        <v>0</v>
      </c>
    </row>
    <row r="47" spans="1:15">
      <c r="A47" s="26">
        <v>26</v>
      </c>
      <c r="B47" s="25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2">
        <f t="shared" si="0"/>
        <v>0</v>
      </c>
    </row>
    <row r="48" spans="1:15">
      <c r="A48" s="26">
        <v>27</v>
      </c>
      <c r="B48" s="25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2">
        <f t="shared" si="0"/>
        <v>0</v>
      </c>
    </row>
    <row r="49" spans="1:15">
      <c r="A49" s="26">
        <v>28</v>
      </c>
      <c r="B49" s="25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2">
        <f t="shared" si="0"/>
        <v>0</v>
      </c>
    </row>
    <row r="50" spans="1:15">
      <c r="A50" s="26">
        <v>29</v>
      </c>
      <c r="B50" s="25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2">
        <f t="shared" si="0"/>
        <v>0</v>
      </c>
    </row>
    <row r="51" spans="1:15">
      <c r="A51" s="26">
        <v>30</v>
      </c>
      <c r="B51" s="25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2">
        <f t="shared" si="0"/>
        <v>0</v>
      </c>
    </row>
    <row r="52" spans="1:15">
      <c r="A52" s="26">
        <v>31</v>
      </c>
      <c r="B52" s="25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2">
        <f t="shared" si="0"/>
        <v>0</v>
      </c>
    </row>
    <row r="53" spans="1:15">
      <c r="A53" s="26">
        <v>32</v>
      </c>
      <c r="B53" s="25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2">
        <f t="shared" si="0"/>
        <v>0</v>
      </c>
    </row>
    <row r="54" spans="1:15">
      <c r="A54" s="26">
        <v>33</v>
      </c>
      <c r="B54" s="25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2">
        <f t="shared" ref="O54:O71" si="1">(C54+D54+E54+F54+G54+H54+I54+J54+K54+L54+M54+N54)/$F$12</f>
        <v>0</v>
      </c>
    </row>
    <row r="55" spans="1:15">
      <c r="A55" s="26">
        <v>34</v>
      </c>
      <c r="B55" s="25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2">
        <f t="shared" si="1"/>
        <v>0</v>
      </c>
    </row>
    <row r="56" spans="1:15">
      <c r="A56" s="26">
        <v>35</v>
      </c>
      <c r="B56" s="25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2">
        <f t="shared" si="1"/>
        <v>0</v>
      </c>
    </row>
    <row r="57" spans="1:15">
      <c r="A57" s="26">
        <v>36</v>
      </c>
      <c r="B57" s="25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2">
        <f t="shared" si="1"/>
        <v>0</v>
      </c>
    </row>
    <row r="58" spans="1:15">
      <c r="A58" s="26">
        <v>37</v>
      </c>
      <c r="B58" s="25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2">
        <f t="shared" si="1"/>
        <v>0</v>
      </c>
    </row>
    <row r="59" spans="1:15">
      <c r="A59" s="26">
        <v>38</v>
      </c>
      <c r="B59" s="25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2">
        <f t="shared" si="1"/>
        <v>0</v>
      </c>
    </row>
    <row r="60" spans="1:15">
      <c r="A60" s="26">
        <v>39</v>
      </c>
      <c r="B60" s="25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2">
        <f t="shared" si="1"/>
        <v>0</v>
      </c>
    </row>
    <row r="61" spans="1:15">
      <c r="A61" s="26">
        <v>40</v>
      </c>
      <c r="B61" s="25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2">
        <f t="shared" si="1"/>
        <v>0</v>
      </c>
    </row>
    <row r="62" spans="1:15">
      <c r="A62" s="26">
        <v>41</v>
      </c>
      <c r="B62" s="25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2">
        <f t="shared" si="1"/>
        <v>0</v>
      </c>
    </row>
    <row r="63" spans="1:15">
      <c r="A63" s="26">
        <v>42</v>
      </c>
      <c r="B63" s="25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2">
        <f t="shared" si="1"/>
        <v>0</v>
      </c>
    </row>
    <row r="64" spans="1:15">
      <c r="A64" s="26">
        <v>43</v>
      </c>
      <c r="B64" s="25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2">
        <f t="shared" si="1"/>
        <v>0</v>
      </c>
    </row>
    <row r="65" spans="1:15">
      <c r="A65" s="26">
        <v>44</v>
      </c>
      <c r="B65" s="25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2">
        <f t="shared" si="1"/>
        <v>0</v>
      </c>
    </row>
    <row r="66" spans="1:15">
      <c r="A66" s="26">
        <v>45</v>
      </c>
      <c r="B66" s="25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2">
        <f t="shared" si="1"/>
        <v>0</v>
      </c>
    </row>
    <row r="67" spans="1:15">
      <c r="A67" s="26">
        <v>46</v>
      </c>
      <c r="B67" s="25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2">
        <f t="shared" si="1"/>
        <v>0</v>
      </c>
    </row>
    <row r="68" spans="1:15">
      <c r="A68" s="26">
        <v>47</v>
      </c>
      <c r="B68" s="25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2">
        <f t="shared" si="1"/>
        <v>0</v>
      </c>
    </row>
    <row r="69" spans="1:15">
      <c r="A69" s="26">
        <v>48</v>
      </c>
      <c r="B69" s="25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2">
        <f t="shared" si="1"/>
        <v>0</v>
      </c>
    </row>
    <row r="70" spans="1:15">
      <c r="A70" s="26">
        <v>49</v>
      </c>
      <c r="B70" s="25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2">
        <f t="shared" si="1"/>
        <v>0</v>
      </c>
    </row>
    <row r="71" spans="1:15">
      <c r="A71" s="26">
        <v>50</v>
      </c>
      <c r="B71" s="25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2">
        <f t="shared" si="1"/>
        <v>0</v>
      </c>
    </row>
  </sheetData>
  <sheetProtection algorithmName="SHA-512" hashValue="z/PdngDL1sszgIB24ySFIaTV+GLfkvqBXOmuWNA5HMaOsJgjCBvMLQyBxZKMlp6HrQFvJQy9/j/AobqMYMWWLw==" saltValue="CJn3hQWsT03mvM6jaK66HA==" spinCount="100000" sheet="1" objects="1" scenarios="1"/>
  <mergeCells count="23">
    <mergeCell ref="H17:N17"/>
    <mergeCell ref="H18:N18"/>
    <mergeCell ref="H19:N19"/>
    <mergeCell ref="F12:H12"/>
    <mergeCell ref="A11:C11"/>
    <mergeCell ref="A12:C12"/>
    <mergeCell ref="A13:C13"/>
    <mergeCell ref="D11:E11"/>
    <mergeCell ref="D12:E12"/>
    <mergeCell ref="D13:E13"/>
    <mergeCell ref="A1:O1"/>
    <mergeCell ref="A5:O5"/>
    <mergeCell ref="A16:O16"/>
    <mergeCell ref="A14:O14"/>
    <mergeCell ref="A15:O15"/>
    <mergeCell ref="B2:O2"/>
    <mergeCell ref="B3:O3"/>
    <mergeCell ref="B6:O6"/>
    <mergeCell ref="B7:O7"/>
    <mergeCell ref="B8:O8"/>
    <mergeCell ref="I12:O12"/>
    <mergeCell ref="A10:H10"/>
    <mergeCell ref="F11:H11"/>
  </mergeCells>
  <phoneticPr fontId="3" type="noConversion"/>
  <conditionalFormatting sqref="D22:D71">
    <cfRule type="expression" dxfId="23" priority="25">
      <formula>IF(OR($A$13&gt;2,$D$13&lt;2),TRUE(),FALSE())</formula>
    </cfRule>
  </conditionalFormatting>
  <conditionalFormatting sqref="E22:E71">
    <cfRule type="expression" dxfId="22" priority="26">
      <formula>IF(OR($A$13&gt;3,$D$13&lt;3),TRUE(),FALSE())</formula>
    </cfRule>
  </conditionalFormatting>
  <conditionalFormatting sqref="F22:F71">
    <cfRule type="expression" dxfId="21" priority="27">
      <formula>IF(OR($A$13&gt;4,$D$13&lt;4),TRUE(),FALSE())</formula>
    </cfRule>
  </conditionalFormatting>
  <conditionalFormatting sqref="C22:C71">
    <cfRule type="expression" dxfId="20" priority="28">
      <formula>IF(OR($A$13&gt;1,$D$13&lt;1),TRUE(),FALSE())</formula>
    </cfRule>
  </conditionalFormatting>
  <conditionalFormatting sqref="G22:G71">
    <cfRule type="expression" dxfId="19" priority="29">
      <formula>IF(OR($A$13&gt;5,$D$13&lt;5),TRUE(),FALSE())</formula>
    </cfRule>
  </conditionalFormatting>
  <conditionalFormatting sqref="H22:H71">
    <cfRule type="expression" dxfId="18" priority="30">
      <formula>IF(OR($A$13&gt;6,$D$13&lt;6),TRUE(),FALSE())</formula>
    </cfRule>
  </conditionalFormatting>
  <conditionalFormatting sqref="I22:I71">
    <cfRule type="expression" dxfId="17" priority="31">
      <formula>IF(OR($A$13&gt;7,$D$13&lt;7),TRUE(),FALSE())</formula>
    </cfRule>
  </conditionalFormatting>
  <conditionalFormatting sqref="J22:J71">
    <cfRule type="expression" dxfId="16" priority="32">
      <formula>IF(OR($A$13&gt;8,$D$13&lt;8),TRUE(),FALSE())</formula>
    </cfRule>
  </conditionalFormatting>
  <conditionalFormatting sqref="K22:K71">
    <cfRule type="expression" dxfId="15" priority="33">
      <formula>IF(OR($A$13&gt;9,$D$13&lt;9),TRUE(),FALSE())</formula>
    </cfRule>
  </conditionalFormatting>
  <conditionalFormatting sqref="L22:L71">
    <cfRule type="expression" dxfId="14" priority="34">
      <formula>IF(OR($A$13&gt;10,$D$13&lt;10),TRUE(),FALSE())</formula>
    </cfRule>
  </conditionalFormatting>
  <conditionalFormatting sqref="M22:M71">
    <cfRule type="expression" dxfId="13" priority="35">
      <formula>IF(OR($A$13&gt;11,$D$13&lt;11),TRUE(),FALSE())</formula>
    </cfRule>
  </conditionalFormatting>
  <conditionalFormatting sqref="N22:N71">
    <cfRule type="expression" dxfId="12" priority="36">
      <formula>IF(OR($A$13&gt;12,$D$13&lt;12),TRUE(),FALSE())</formula>
    </cfRule>
  </conditionalFormatting>
  <dataValidations count="3">
    <dataValidation type="list" allowBlank="1" showInputMessage="1" showErrorMessage="1" error="Veuillez sélectionner un mois d'ouverture" sqref="A12:B12" xr:uid="{9D0E8847-BD1C-42F4-97FF-998355CF46E8}">
      <formula1>"Janvier, Février, Mars, Avril, Mai, Juin, Juillet, Août, Septembre, Octobre, Novembre, Décembre"</formula1>
    </dataValidation>
    <dataValidation type="list" allowBlank="1" showInputMessage="1" showErrorMessage="1" error="Veuillez sélectionner un mois de fermeture" sqref="D12" xr:uid="{A2BA627D-84CC-4B60-B727-0EF3505A64DC}">
      <formula1>"Janvier, Février, Mars, Avril, Mai, Juin, Juillet, Août, Septembre, Octobre, Novembre, Décembre"</formula1>
    </dataValidation>
    <dataValidation type="list" allowBlank="1" showInputMessage="1" showErrorMessage="1" sqref="B22:B71" xr:uid="{6BC10181-B74C-4343-8D44-AB8582CF334F}">
      <formula1>"Fonction socio-éducative, Appui à la fonction socio-éducative, Direction"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B2839-488A-4723-8E38-1AD5334E557B}">
  <dimension ref="A1:T23"/>
  <sheetViews>
    <sheetView showGridLines="0" tabSelected="1" zoomScale="80" zoomScaleNormal="80" workbookViewId="0">
      <selection activeCell="E11" sqref="E11"/>
    </sheetView>
  </sheetViews>
  <sheetFormatPr defaultColWidth="11.5703125" defaultRowHeight="15"/>
  <cols>
    <col min="1" max="1" width="20.28515625" style="1" customWidth="1"/>
    <col min="2" max="2" width="31.42578125" style="1" customWidth="1"/>
    <col min="3" max="13" width="13.5703125" style="1" customWidth="1"/>
    <col min="14" max="14" width="11.140625" style="1" customWidth="1"/>
    <col min="15" max="15" width="11.5703125" style="1"/>
    <col min="16" max="20" width="11.5703125" style="18"/>
    <col min="21" max="16384" width="11.5703125" style="1"/>
  </cols>
  <sheetData>
    <row r="1" spans="1:17" ht="21">
      <c r="A1" s="44" t="s">
        <v>50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16"/>
      <c r="Q1" s="17"/>
    </row>
    <row r="2" spans="1:17" ht="19.149999999999999" customHeight="1">
      <c r="A2" s="19" t="s">
        <v>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16"/>
      <c r="Q2" s="17"/>
    </row>
    <row r="3" spans="1:17" ht="19.149999999999999" customHeight="1">
      <c r="A3" s="28" t="s">
        <v>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16"/>
      <c r="Q3" s="17"/>
    </row>
    <row r="4" spans="1:17" ht="18">
      <c r="A4" s="40" t="s">
        <v>23</v>
      </c>
      <c r="B4" s="40"/>
      <c r="C4" s="40"/>
      <c r="D4" s="40" t="s">
        <v>24</v>
      </c>
      <c r="E4" s="40"/>
      <c r="F4" s="37" t="s">
        <v>25</v>
      </c>
      <c r="G4" s="37"/>
      <c r="H4" s="37"/>
      <c r="P4" s="16"/>
      <c r="Q4" s="17"/>
    </row>
    <row r="5" spans="1:17" ht="15.6">
      <c r="A5" s="43" t="s">
        <v>41</v>
      </c>
      <c r="B5" s="43"/>
      <c r="C5" s="43"/>
      <c r="D5" s="43" t="s">
        <v>49</v>
      </c>
      <c r="E5" s="43"/>
      <c r="F5" s="39">
        <f>IF((A6&gt;D6),"Erreur : le dernier mois d'ouverture doit toujours être postérieur au mois d'ouverture",D6-A6+1)</f>
        <v>9</v>
      </c>
      <c r="G5" s="39"/>
      <c r="H5" s="39"/>
      <c r="I5" s="35"/>
      <c r="J5" s="30"/>
      <c r="K5" s="30"/>
      <c r="L5" s="30"/>
      <c r="M5" s="30"/>
      <c r="N5" s="30"/>
      <c r="O5" s="30"/>
      <c r="P5" s="16"/>
      <c r="Q5" s="17"/>
    </row>
    <row r="6" spans="1:17">
      <c r="A6" s="42">
        <f>_xlfn.XLOOKUP(A5,'Feuille de calcul ETP'!P2:P13,'Feuille de calcul ETP'!Q2:Q13)</f>
        <v>3</v>
      </c>
      <c r="B6" s="42"/>
      <c r="C6" s="42"/>
      <c r="D6" s="42">
        <f>_xlfn.XLOOKUP(D5,'Feuille de calcul ETP'!P2:P13,'Feuille de calcul ETP'!Q2:Q13)</f>
        <v>11</v>
      </c>
      <c r="E6" s="42"/>
    </row>
    <row r="7" spans="1:17" ht="15.6">
      <c r="A7" s="45" t="s">
        <v>32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16"/>
      <c r="Q7" s="17"/>
    </row>
    <row r="8" spans="1:17" ht="151.15" customHeight="1">
      <c r="A8" s="29" t="s">
        <v>52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P8" s="16"/>
      <c r="Q8" s="17"/>
    </row>
    <row r="9" spans="1:17" ht="15.6">
      <c r="P9" s="16"/>
      <c r="Q9" s="17"/>
    </row>
    <row r="10" spans="1:17" ht="15.6">
      <c r="H10" s="49" t="s">
        <v>35</v>
      </c>
      <c r="I10" s="50"/>
      <c r="J10" s="50"/>
      <c r="K10" s="50"/>
      <c r="L10" s="50"/>
      <c r="M10" s="50"/>
      <c r="N10" s="51"/>
      <c r="O10" s="7">
        <f>SUMIF(B15:B23, "Fonction socio-éducative",O15:O23)</f>
        <v>1.7000000000000002</v>
      </c>
    </row>
    <row r="11" spans="1:17" ht="15.6">
      <c r="H11" s="49" t="s">
        <v>36</v>
      </c>
      <c r="I11" s="50"/>
      <c r="J11" s="50"/>
      <c r="K11" s="50"/>
      <c r="L11" s="50"/>
      <c r="M11" s="50"/>
      <c r="N11" s="51"/>
      <c r="O11" s="7">
        <f>SUMIF(B15:B23, "Appui à la fonction socio-éducative",O15:O23)</f>
        <v>1.8666666666666665</v>
      </c>
    </row>
    <row r="12" spans="1:17" ht="15.6">
      <c r="H12" s="49" t="s">
        <v>37</v>
      </c>
      <c r="I12" s="50"/>
      <c r="J12" s="50"/>
      <c r="K12" s="50"/>
      <c r="L12" s="50"/>
      <c r="M12" s="50"/>
      <c r="N12" s="51"/>
      <c r="O12" s="7">
        <f>SUMIF(B15:B23, "Direction",O15:O23)</f>
        <v>1</v>
      </c>
    </row>
    <row r="14" spans="1:17" ht="15.6">
      <c r="A14" s="8" t="s">
        <v>38</v>
      </c>
      <c r="B14" s="15" t="s">
        <v>39</v>
      </c>
      <c r="C14" s="8" t="s">
        <v>27</v>
      </c>
      <c r="D14" s="8" t="s">
        <v>40</v>
      </c>
      <c r="E14" s="8" t="s">
        <v>41</v>
      </c>
      <c r="F14" s="8" t="s">
        <v>42</v>
      </c>
      <c r="G14" s="8" t="s">
        <v>43</v>
      </c>
      <c r="H14" s="8" t="s">
        <v>44</v>
      </c>
      <c r="I14" s="8" t="s">
        <v>45</v>
      </c>
      <c r="J14" s="8" t="s">
        <v>46</v>
      </c>
      <c r="K14" s="8" t="s">
        <v>47</v>
      </c>
      <c r="L14" s="8" t="s">
        <v>48</v>
      </c>
      <c r="M14" s="8" t="s">
        <v>49</v>
      </c>
      <c r="N14" s="8" t="s">
        <v>28</v>
      </c>
    </row>
    <row r="15" spans="1:17">
      <c r="A15" s="20">
        <v>1</v>
      </c>
      <c r="B15" s="24" t="s">
        <v>53</v>
      </c>
      <c r="C15" s="21"/>
      <c r="D15" s="21"/>
      <c r="E15" s="21">
        <v>1</v>
      </c>
      <c r="F15" s="21">
        <v>1</v>
      </c>
      <c r="G15" s="21">
        <v>1</v>
      </c>
      <c r="H15" s="21">
        <v>1</v>
      </c>
      <c r="I15" s="21">
        <v>1</v>
      </c>
      <c r="J15" s="21">
        <v>1</v>
      </c>
      <c r="K15" s="21">
        <v>1</v>
      </c>
      <c r="L15" s="21">
        <v>1</v>
      </c>
      <c r="M15" s="21">
        <v>1</v>
      </c>
      <c r="N15" s="21"/>
      <c r="O15" s="2">
        <f>(C15+D15+E15+F15+G15+H15+I15+J15+K15+L15+M15+N15)/$F$5</f>
        <v>1</v>
      </c>
    </row>
    <row r="16" spans="1:17">
      <c r="A16" s="20">
        <v>2</v>
      </c>
      <c r="B16" s="24" t="s">
        <v>54</v>
      </c>
      <c r="C16" s="21"/>
      <c r="D16" s="21"/>
      <c r="E16" s="21">
        <v>1</v>
      </c>
      <c r="F16" s="21">
        <v>1</v>
      </c>
      <c r="G16" s="21">
        <v>1</v>
      </c>
      <c r="H16" s="21">
        <v>1</v>
      </c>
      <c r="I16" s="21">
        <v>1</v>
      </c>
      <c r="J16" s="21">
        <v>1</v>
      </c>
      <c r="K16" s="21">
        <v>1</v>
      </c>
      <c r="L16" s="21">
        <v>1</v>
      </c>
      <c r="M16" s="21">
        <v>1</v>
      </c>
      <c r="N16" s="21"/>
      <c r="O16" s="2">
        <f>(C16+D16+E16+F16+G16+H16+I16+J16+K16+L16+M16+N16)/$F$5</f>
        <v>1</v>
      </c>
    </row>
    <row r="17" spans="1:15">
      <c r="A17" s="20">
        <v>3</v>
      </c>
      <c r="B17" s="24" t="s">
        <v>54</v>
      </c>
      <c r="C17" s="21"/>
      <c r="D17" s="21"/>
      <c r="E17" s="21">
        <v>0.5</v>
      </c>
      <c r="F17" s="21">
        <v>0.5</v>
      </c>
      <c r="G17" s="21">
        <v>0.5</v>
      </c>
      <c r="H17" s="21">
        <v>0.8</v>
      </c>
      <c r="I17" s="21">
        <v>0.8</v>
      </c>
      <c r="J17" s="21">
        <v>0.8</v>
      </c>
      <c r="K17" s="21"/>
      <c r="L17" s="21"/>
      <c r="M17" s="21"/>
      <c r="N17" s="21"/>
      <c r="O17" s="2">
        <f>(C17+D17+E17+F17+G17+H17+I17+J17+K17+L17+M17+N17)/$F$5</f>
        <v>0.43333333333333329</v>
      </c>
    </row>
    <row r="18" spans="1:15">
      <c r="A18" s="20">
        <v>4</v>
      </c>
      <c r="B18" s="24" t="s">
        <v>55</v>
      </c>
      <c r="C18" s="21"/>
      <c r="D18" s="21"/>
      <c r="E18" s="21">
        <v>1</v>
      </c>
      <c r="F18" s="21">
        <v>1</v>
      </c>
      <c r="G18" s="21">
        <v>1</v>
      </c>
      <c r="H18" s="21">
        <v>1</v>
      </c>
      <c r="I18" s="21">
        <v>1</v>
      </c>
      <c r="J18" s="21">
        <v>1</v>
      </c>
      <c r="K18" s="21">
        <v>1</v>
      </c>
      <c r="L18" s="21">
        <v>1</v>
      </c>
      <c r="M18" s="21">
        <v>1</v>
      </c>
      <c r="N18" s="21"/>
      <c r="O18" s="2">
        <f>(C18+D18+E18+F18+G18+H18+I18+J18+K18+L18+M18+N18)/$F$5</f>
        <v>1</v>
      </c>
    </row>
    <row r="19" spans="1:15">
      <c r="A19" s="20">
        <v>5</v>
      </c>
      <c r="B19" s="24" t="s">
        <v>55</v>
      </c>
      <c r="C19" s="21"/>
      <c r="D19" s="21"/>
      <c r="E19" s="21">
        <v>0.8</v>
      </c>
      <c r="F19" s="21">
        <v>0.8</v>
      </c>
      <c r="G19" s="21">
        <v>0.8</v>
      </c>
      <c r="H19" s="21">
        <v>0.8</v>
      </c>
      <c r="I19" s="21">
        <v>0.8</v>
      </c>
      <c r="J19" s="21">
        <v>0.8</v>
      </c>
      <c r="K19" s="21">
        <v>0.8</v>
      </c>
      <c r="L19" s="21">
        <v>0.8</v>
      </c>
      <c r="M19" s="21">
        <v>0.8</v>
      </c>
      <c r="N19" s="21"/>
      <c r="O19" s="2">
        <f t="shared" ref="O19:O23" si="0">(C19+D19+E19+F19+G19+H19+I19+J19+K19+L19+M19+N19)/$F$5</f>
        <v>0.79999999999999993</v>
      </c>
    </row>
    <row r="20" spans="1:15">
      <c r="A20" s="23"/>
      <c r="B20" s="24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"/>
    </row>
    <row r="21" spans="1:15">
      <c r="A21" s="23"/>
      <c r="B21" s="24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"/>
    </row>
    <row r="22" spans="1:15">
      <c r="A22" s="47" t="s">
        <v>56</v>
      </c>
      <c r="B22" s="24" t="s">
        <v>54</v>
      </c>
      <c r="C22" s="22"/>
      <c r="D22" s="21"/>
      <c r="E22" s="21"/>
      <c r="F22" s="21"/>
      <c r="G22" s="21"/>
      <c r="H22" s="21"/>
      <c r="I22" s="21"/>
      <c r="J22" s="21"/>
      <c r="K22" s="21">
        <v>0.8</v>
      </c>
      <c r="L22" s="21">
        <v>0.8</v>
      </c>
      <c r="M22" s="21">
        <v>0.8</v>
      </c>
      <c r="N22" s="21"/>
      <c r="O22" s="2">
        <f t="shared" si="0"/>
        <v>0.26666666666666672</v>
      </c>
    </row>
    <row r="23" spans="1:15">
      <c r="A23" s="48"/>
      <c r="B23" s="24" t="s">
        <v>55</v>
      </c>
      <c r="C23" s="21"/>
      <c r="D23" s="21"/>
      <c r="E23" s="21"/>
      <c r="F23" s="21"/>
      <c r="G23" s="21"/>
      <c r="H23" s="21"/>
      <c r="I23" s="21"/>
      <c r="J23" s="21"/>
      <c r="K23" s="21">
        <v>0.2</v>
      </c>
      <c r="L23" s="21">
        <v>0.2</v>
      </c>
      <c r="M23" s="21">
        <v>0.2</v>
      </c>
      <c r="N23" s="21"/>
      <c r="O23" s="2">
        <f t="shared" si="0"/>
        <v>6.666666666666668E-2</v>
      </c>
    </row>
  </sheetData>
  <sheetProtection algorithmName="SHA-512" hashValue="sbFCAoW3EVL0iXDAq6MyDN0BuwOf74fgwMcDet2nUVWfCYqjh8JXK2XrZauOdJ00wedecJsiRsXIACpSA0k9Gg==" saltValue="eq8crfUJAHxFz16ZH2QSxw==" spinCount="100000" sheet="1" objects="1" scenarios="1"/>
  <mergeCells count="17">
    <mergeCell ref="A5:C5"/>
    <mergeCell ref="D5:E5"/>
    <mergeCell ref="F5:H5"/>
    <mergeCell ref="A1:O1"/>
    <mergeCell ref="A7:O7"/>
    <mergeCell ref="A22:A23"/>
    <mergeCell ref="H10:N10"/>
    <mergeCell ref="H11:N11"/>
    <mergeCell ref="H12:N12"/>
    <mergeCell ref="A3:O3"/>
    <mergeCell ref="A8:N8"/>
    <mergeCell ref="I5:O5"/>
    <mergeCell ref="A6:C6"/>
    <mergeCell ref="D6:E6"/>
    <mergeCell ref="A4:C4"/>
    <mergeCell ref="D4:E4"/>
    <mergeCell ref="F4:H4"/>
  </mergeCells>
  <conditionalFormatting sqref="D15:D23">
    <cfRule type="expression" dxfId="11" priority="1">
      <formula>IF(OR($A$6&gt;2,$D$6&lt;2),TRUE(),FALSE())</formula>
    </cfRule>
  </conditionalFormatting>
  <conditionalFormatting sqref="E15:E23">
    <cfRule type="expression" dxfId="10" priority="2">
      <formula>IF(OR($A$6&gt;3,$D$6&lt;3),TRUE(),FALSE())</formula>
    </cfRule>
  </conditionalFormatting>
  <conditionalFormatting sqref="F15:F23">
    <cfRule type="expression" dxfId="9" priority="3">
      <formula>IF(OR($A$6&gt;4,$D$6&lt;4),TRUE(),FALSE())</formula>
    </cfRule>
  </conditionalFormatting>
  <conditionalFormatting sqref="C15:C23">
    <cfRule type="expression" dxfId="8" priority="4">
      <formula>IF(OR($A$6&gt;1,$D$6&lt;1),TRUE(),FALSE())</formula>
    </cfRule>
  </conditionalFormatting>
  <conditionalFormatting sqref="G15:G23">
    <cfRule type="expression" dxfId="7" priority="5">
      <formula>IF(OR($A$6&gt;5,$D$6&lt;5),TRUE(),FALSE())</formula>
    </cfRule>
  </conditionalFormatting>
  <conditionalFormatting sqref="H15:H23">
    <cfRule type="expression" dxfId="6" priority="6">
      <formula>IF(OR($A$6&gt;6,$D$6&lt;6),TRUE(),FALSE())</formula>
    </cfRule>
  </conditionalFormatting>
  <conditionalFormatting sqref="I15:I23">
    <cfRule type="expression" dxfId="5" priority="7">
      <formula>IF(OR($A$6&gt;7,$D$6&lt;7),TRUE(),FALSE())</formula>
    </cfRule>
  </conditionalFormatting>
  <conditionalFormatting sqref="J15:J23">
    <cfRule type="expression" dxfId="4" priority="8">
      <formula>IF(OR($A$6&gt;8,$D$6&lt;8),TRUE(),FALSE())</formula>
    </cfRule>
  </conditionalFormatting>
  <conditionalFormatting sqref="K15:K23">
    <cfRule type="expression" dxfId="3" priority="9">
      <formula>IF(OR($A$6&gt;9,$D$6&lt;9),TRUE(),FALSE())</formula>
    </cfRule>
  </conditionalFormatting>
  <conditionalFormatting sqref="L15:L23">
    <cfRule type="expression" dxfId="2" priority="10">
      <formula>IF(OR($A$6&gt;10,$D$6&lt;10),TRUE(),FALSE())</formula>
    </cfRule>
  </conditionalFormatting>
  <conditionalFormatting sqref="M15:M23">
    <cfRule type="expression" dxfId="1" priority="11">
      <formula>IF(OR($A$6&gt;11,$D$6&lt;11),TRUE(),FALSE())</formula>
    </cfRule>
  </conditionalFormatting>
  <conditionalFormatting sqref="N15:N23">
    <cfRule type="expression" dxfId="0" priority="12">
      <formula>IF(OR($A$6&gt;12,$D$6&lt;12),TRUE(),FALSE())</formula>
    </cfRule>
  </conditionalFormatting>
  <dataValidations count="3">
    <dataValidation type="list" allowBlank="1" showInputMessage="1" showErrorMessage="1" error="Veuillez sélectionner un mois de fermeture" sqref="D5" xr:uid="{1175452D-B147-46FD-8DB4-C58A38474EE8}">
      <formula1>"Janvier, Février, Mars, Avril, Mai, Juin, Juillet, Août, Septembre, Octobre, Novembre, Décembre"</formula1>
    </dataValidation>
    <dataValidation type="list" allowBlank="1" showInputMessage="1" showErrorMessage="1" error="Veuillez sélectionner un mois d'ouverture" sqref="A5:B5" xr:uid="{EFD3E709-E851-460A-8C7A-39852DE814D0}">
      <formula1>"Janvier, Février, Mars, Avril, Mai, Juin, Juillet, Août, Septembre, Octobre, Novembre, Décembre"</formula1>
    </dataValidation>
    <dataValidation type="list" allowBlank="1" showInputMessage="1" showErrorMessage="1" sqref="B15:B23" xr:uid="{4EC24D1B-CFE2-4032-ABF6-F2C64FED7BD1}">
      <formula1>"Fonction socio-éducative, Appui à la fonction socio-éducative, Direction"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7a31d8-b299-42f2-b570-2b5a4572073a">
      <Value>20</Value>
    </TaxCatchAll>
    <lcf76f155ced4ddcb4097134ff3c332f xmlns="1b684fa9-1f9d-438a-8e56-23e305634f13">
      <Terms xmlns="http://schemas.microsoft.com/office/infopath/2007/PartnerControls"/>
    </lcf76f155ced4ddcb4097134ff3c332f>
    <a08524b8ea494f759d9aacd096956824 xmlns="1b684fa9-1f9d-438a-8e56-23e305634f1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Action Sociale</TermName>
          <TermId xmlns="http://schemas.microsoft.com/office/infopath/2007/PartnerControls">85f8c583-e709-457d-b250-1332f9fbb014</TermId>
        </TermInfo>
      </Terms>
    </a08524b8ea494f759d9aacd096956824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6629F5E2FA564FA71738553C6B5C91" ma:contentTypeVersion="38" ma:contentTypeDescription="Crée un document." ma:contentTypeScope="" ma:versionID="bb7c65297b57c9497f11dfaaa1640ecf">
  <xsd:schema xmlns:xsd="http://www.w3.org/2001/XMLSchema" xmlns:xs="http://www.w3.org/2001/XMLSchema" xmlns:p="http://schemas.microsoft.com/office/2006/metadata/properties" xmlns:ns2="1b684fa9-1f9d-438a-8e56-23e305634f13" xmlns:ns3="f87a31d8-b299-42f2-b570-2b5a4572073a" targetNamespace="http://schemas.microsoft.com/office/2006/metadata/properties" ma:root="true" ma:fieldsID="22e078ad55bc0a8a903f62fd850c1bd9" ns2:_="" ns3:_="">
    <xsd:import namespace="1b684fa9-1f9d-438a-8e56-23e305634f13"/>
    <xsd:import namespace="f87a31d8-b299-42f2-b570-2b5a457207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a08524b8ea494f759d9aacd096956824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84fa9-1f9d-438a-8e56-23e305634f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08524b8ea494f759d9aacd096956824" ma:index="12" ma:taxonomy="true" ma:internalName="a08524b8ea494f759d9aacd096956824" ma:taxonomyFieldName="Domaine" ma:displayName="Domaine (CDR)" ma:readOnly="false" ma:default="" ma:fieldId="{a08524b8-ea49-4f75-9d9a-acd096956824}" ma:taxonomyMulti="true" ma:sspId="6d3a89c3-dfa8-4892-b639-3079eaac7cb9" ma:termSetId="eedd847c-0169-4180-82c7-e1fd9529032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6d3a89c3-dfa8-4892-b639-3079eaac7c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7a31d8-b299-42f2-b570-2b5a4572073a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591b9514-f077-4c4c-a04b-f5149c8740cc}" ma:internalName="TaxCatchAll" ma:readOnly="false" ma:showField="CatchAllData" ma:web="f87a31d8-b299-42f2-b570-2b5a457207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e de contenu"/>
        <xsd:element ref="dc:title" minOccurs="0" maxOccurs="1" ma:index="1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9E3AEA-A480-422C-9FAA-45994E3AA69D}"/>
</file>

<file path=customXml/itemProps2.xml><?xml version="1.0" encoding="utf-8"?>
<ds:datastoreItem xmlns:ds="http://schemas.openxmlformats.org/officeDocument/2006/customXml" ds:itemID="{820FEF3E-E00E-4D1E-B906-BD86516E3357}"/>
</file>

<file path=customXml/itemProps3.xml><?xml version="1.0" encoding="utf-8"?>
<ds:datastoreItem xmlns:ds="http://schemas.openxmlformats.org/officeDocument/2006/customXml" ds:itemID="{48D4D95C-4AA2-4B1D-91BC-4EAF72A1FB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Boris JANVIER 755</dc:creator>
  <cp:keywords/>
  <dc:description/>
  <cp:lastModifiedBy>Chantal BAILLIET 755</cp:lastModifiedBy>
  <cp:revision/>
  <dcterms:created xsi:type="dcterms:W3CDTF">2023-06-19T10:32:52Z</dcterms:created>
  <dcterms:modified xsi:type="dcterms:W3CDTF">2024-02-05T13:26:12Z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0x010100326629F5E2FA564FA71738553C6B5C91</vt:lpwstr>
  </property>
  <property fmtid="{D5CDD505-2E9C-101B-9397-08002B2CF9AE}" pid="3" name="MediaServiceImageTags">
    <vt:lpwstr/>
  </property>
  <property fmtid="{D5CDD505-2E9C-101B-9397-08002B2CF9AE}" pid="4" name="Domaine">
    <vt:lpwstr>20;#Action Sociale|85f8c583-e709-457d-b250-1332f9fbb014</vt:lpwstr>
  </property>
</Properties>
</file>