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Outils de calculs\2026\Outils de calcul - Barèmes Mai 2026 (en cours)\"/>
    </mc:Choice>
  </mc:AlternateContent>
  <xr:revisionPtr revIDLastSave="0" documentId="13_ncr:1_{A683BDCA-D42E-4822-94BC-F5A5DB7AEAB4}" xr6:coauthVersionLast="47" xr6:coauthVersionMax="47" xr10:uidLastSave="{00000000-0000-0000-0000-000000000000}"/>
  <workbookProtection workbookAlgorithmName="SHA-512" workbookHashValue="tRguhUGvmrX3EuZ0gtVHqbR6nPsiq0E2w9hgLztbf4I46KPBwwLPV6rNBFIj42Nbf6IpGAum+jUfuI0/Kd2fvw==" workbookSaltValue="O0xvpMVWcKYP9cCdi69sew==" workbookSpinCount="100000" lockStructure="1"/>
  <bookViews>
    <workbookView xWindow="25080" yWindow="-120" windowWidth="25440" windowHeight="15270" xr2:uid="{F63C099F-A3A0-4DD9-BDE8-30C13D640121}"/>
  </bookViews>
  <sheets>
    <sheet name="CALCUL PSO AGC" sheetId="4" r:id="rId1"/>
    <sheet name="CALCUL PSO ACF" sheetId="3" r:id="rId2"/>
  </sheets>
  <definedNames>
    <definedName name="_xlnm.Print_Titles" localSheetId="1">'CALCUL PSO ACF'!$1:$4</definedName>
    <definedName name="_xlnm.Print_Titles" localSheetId="0">'CALCUL PSO AGC'!$1:$4</definedName>
    <definedName name="_xlnm.Print_Area" localSheetId="0">'CALCUL PSO AGC'!$A$1:$K$77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J15" i="3" l="1"/>
  <c r="J19" i="3" s="1"/>
  <c r="B25" i="3" s="1"/>
  <c r="J42" i="4" l="1"/>
  <c r="J22" i="4" l="1"/>
  <c r="J29" i="4" l="1"/>
  <c r="J36" i="4"/>
  <c r="F60" i="4"/>
  <c r="B74" i="4" s="1"/>
  <c r="B39" i="3" l="1"/>
  <c r="J45" i="4"/>
  <c r="J51" i="4" s="1"/>
  <c r="J54" i="4" s="1"/>
  <c r="H25" i="3"/>
  <c r="F33" i="3" l="1"/>
  <c r="B33" i="3"/>
  <c r="B29" i="3"/>
  <c r="B60" i="4"/>
  <c r="J60" i="4" s="1"/>
  <c r="F68" i="4" l="1"/>
  <c r="B68" i="4"/>
  <c r="B64" i="4"/>
  <c r="F64" i="4" s="1"/>
  <c r="D74" i="4" s="1"/>
  <c r="H74" i="4" s="1"/>
  <c r="F29" i="3"/>
  <c r="D39" i="3" s="1"/>
  <c r="H39" i="3" s="1"/>
</calcChain>
</file>

<file path=xl/sharedStrings.xml><?xml version="1.0" encoding="utf-8"?>
<sst xmlns="http://schemas.openxmlformats.org/spreadsheetml/2006/main" count="115" uniqueCount="73">
  <si>
    <t></t>
  </si>
  <si>
    <t>Dépenses de pilotage</t>
  </si>
  <si>
    <t>+</t>
  </si>
  <si>
    <t>=</t>
  </si>
  <si>
    <t></t>
  </si>
  <si>
    <t>Calcul du prix de revient</t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</si>
  <si>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</si>
  <si>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</si>
  <si>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Taux de PS</t>
  </si>
  <si>
    <t>PS unitaire</t>
  </si>
  <si>
    <t>x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</si>
  <si>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</si>
  <si>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plafond</t>
  </si>
  <si>
    <t></t>
  </si>
  <si>
    <t>Prestation de service Animation Globale et Coordination</t>
  </si>
  <si>
    <t>Montant du droit PSO</t>
  </si>
  <si>
    <t>- Ce document est une aide et ne constitue en aucun cas une pièce justificative -</t>
  </si>
  <si>
    <t>2 Etp maxi</t>
  </si>
  <si>
    <t>3 Etp maxi</t>
  </si>
  <si>
    <t>F</t>
  </si>
  <si>
    <t>TOTAL I</t>
  </si>
  <si>
    <t>TOTAL II</t>
  </si>
  <si>
    <t>Ouverture</t>
  </si>
  <si>
    <t>1 Etp maxi</t>
  </si>
  <si>
    <t>Dépenses</t>
  </si>
  <si>
    <r>
      <rPr>
        <b/>
        <sz val="7"/>
        <rFont val="Wingdings"/>
        <charset val="2"/>
      </rPr>
      <t xml:space="preserve">l </t>
    </r>
    <r>
      <rPr>
        <b/>
        <sz val="10"/>
        <rFont val="Arial"/>
        <family val="2"/>
        <charset val="2"/>
      </rPr>
      <t>60 % des charges salariales du référent familles, défini par la Cnaf</t>
    </r>
  </si>
  <si>
    <t>Calcul des charges du référent familles</t>
  </si>
  <si>
    <t>TOTAL</t>
  </si>
  <si>
    <t>Prestation de service Animation Collective Familles</t>
  </si>
  <si>
    <t>Total des charges du référent familles</t>
  </si>
  <si>
    <t>Quote-part de logistique</t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</si>
  <si>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de direction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</si>
  <si>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d'accueil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</si>
  <si>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de la comptabilité et gestion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</si>
  <si>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du référent familles</t>
    </r>
  </si>
  <si>
    <t>Compte 70623 AGC</t>
  </si>
  <si>
    <t>Compte 70623 ACF</t>
  </si>
  <si>
    <t>Nombre de mois d'ouverture</t>
  </si>
  <si>
    <r>
      <t xml:space="preserve">Prix de revient pour </t>
    </r>
    <r>
      <rPr>
        <b/>
        <sz val="9"/>
        <color rgb="FF7030A0"/>
        <rFont val="Arial"/>
        <family val="2"/>
      </rPr>
      <t>1 an</t>
    </r>
  </si>
  <si>
    <r>
      <t xml:space="preserve">Ouverture </t>
    </r>
    <r>
      <rPr>
        <i/>
        <sz val="8"/>
        <rFont val="Arial"/>
        <family val="2"/>
      </rPr>
      <t xml:space="preserve">
</t>
    </r>
    <r>
      <rPr>
        <i/>
        <sz val="8"/>
        <color indexed="28"/>
        <rFont val="Arial"/>
        <family val="2"/>
      </rPr>
      <t>1 pour 12 mois, 
0,5 pour 6 mois…</t>
    </r>
  </si>
  <si>
    <t>=&gt;</t>
  </si>
  <si>
    <t>Nombre d'Equivalent Temps Plein</t>
  </si>
  <si>
    <t>0,5 Etp maxi</t>
  </si>
  <si>
    <t>Compte 621DIR - Personnel extérieur</t>
  </si>
  <si>
    <t>Compte 63ADIR - Impôts et taxes liés aux frais de personnel</t>
  </si>
  <si>
    <t>Compte 63BDIR - Autres Impôts et taxes</t>
  </si>
  <si>
    <t>Compte 64DIR - Frais de personnel</t>
  </si>
  <si>
    <t>Compte 621ACC - Personnel extérieur</t>
  </si>
  <si>
    <t>Compte 63AACC - Impôts et taxes liés aux frais de personnel</t>
  </si>
  <si>
    <t>Compte 63BACC - Autres Impôts et taxes</t>
  </si>
  <si>
    <t>Compte 64ACC - Frais de personnel</t>
  </si>
  <si>
    <t>Compte 621COMPT - Personnel extérieur</t>
  </si>
  <si>
    <t>Compte 63ACOMPT - Impôts et taxes liés aux frais de personnel</t>
  </si>
  <si>
    <t>Compte 63BCOMPT - Autres Impôts et taxes</t>
  </si>
  <si>
    <t>Compte 64COMPT - Frais de personnel</t>
  </si>
  <si>
    <t>TOTAL III</t>
  </si>
  <si>
    <r>
      <rPr>
        <b/>
        <sz val="7"/>
        <rFont val="Wingdings"/>
        <charset val="2"/>
      </rPr>
      <t xml:space="preserve">l </t>
    </r>
    <r>
      <rPr>
        <b/>
        <sz val="10"/>
        <rFont val="Arial"/>
        <family val="2"/>
        <charset val="2"/>
      </rPr>
      <t>35 % des dépenses de pilotage</t>
    </r>
    <r>
      <rPr>
        <sz val="10"/>
        <rFont val="Arial"/>
        <family val="2"/>
      </rPr>
      <t xml:space="preserve"> défini par la Cnaf</t>
    </r>
  </si>
  <si>
    <t>Compte 61AGC - Services extérieurs</t>
  </si>
  <si>
    <t>Compte 62AGC - Autres Services extérieurs</t>
  </si>
  <si>
    <t>Compte 68AGC - Dotations aux amortissements &amp; provisions</t>
  </si>
  <si>
    <t>TOTAL IV</t>
  </si>
  <si>
    <t>TOTAL VI</t>
  </si>
  <si>
    <r>
      <t xml:space="preserve">TOTAL V 
</t>
    </r>
    <r>
      <rPr>
        <sz val="10"/>
        <color theme="2" tint="-0.89999084444715716"/>
        <rFont val="Arial"/>
        <family val="2"/>
      </rPr>
      <t>(I+II+III+IV)</t>
    </r>
  </si>
  <si>
    <r>
      <t xml:space="preserve">TOTAL DES CHARGES RETENUES 
</t>
    </r>
    <r>
      <rPr>
        <sz val="10"/>
        <color theme="2" tint="-0.89999084444715716"/>
        <rFont val="Arial"/>
        <family val="2"/>
      </rPr>
      <t>(V+VI)</t>
    </r>
  </si>
  <si>
    <r>
      <rPr>
        <sz val="7"/>
        <rFont val="Wingdings"/>
        <charset val="2"/>
      </rPr>
      <t>l</t>
    </r>
    <r>
      <rPr>
        <sz val="10"/>
        <rFont val="Arial"/>
        <family val="2"/>
      </rPr>
      <t xml:space="preserve"> </t>
    </r>
    <r>
      <rPr>
        <sz val="11"/>
        <rFont val="Arial"/>
        <family val="2"/>
      </rPr>
      <t>Fonction de direction</t>
    </r>
  </si>
  <si>
    <r>
      <rPr>
        <sz val="7"/>
        <rFont val="Wingdings"/>
        <charset val="2"/>
      </rPr>
      <t>l</t>
    </r>
    <r>
      <rPr>
        <sz val="10"/>
        <rFont val="Arial"/>
        <family val="2"/>
      </rPr>
      <t xml:space="preserve"> </t>
    </r>
    <r>
      <rPr>
        <sz val="11"/>
        <rFont val="Arial"/>
        <family val="2"/>
      </rPr>
      <t>Fonction d'accueil</t>
    </r>
  </si>
  <si>
    <r>
      <rPr>
        <sz val="7"/>
        <rFont val="Wingdings"/>
        <charset val="2"/>
      </rPr>
      <t>l</t>
    </r>
    <r>
      <rPr>
        <sz val="10"/>
        <rFont val="Arial"/>
        <family val="2"/>
      </rPr>
      <t xml:space="preserve"> </t>
    </r>
    <r>
      <rPr>
        <sz val="11"/>
        <rFont val="Arial"/>
        <family val="2"/>
      </rPr>
      <t>Fonction de la comptabilité et gestion</t>
    </r>
  </si>
  <si>
    <r>
      <t>Autres dépenses relatives  à la fonction pilotage :</t>
    </r>
    <r>
      <rPr>
        <b/>
        <sz val="11"/>
        <rFont val="Arial"/>
        <family val="2"/>
      </rPr>
      <t xml:space="preserve"> </t>
    </r>
  </si>
  <si>
    <r>
      <t>Salaires et charges de personnel consacrés à la fonction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:</t>
    </r>
  </si>
  <si>
    <t>Salaires et charges de personnel consacrés à la fonction :</t>
  </si>
  <si>
    <t>Calcul des charges de pilotage</t>
  </si>
  <si>
    <t>Total des charges de pilotage</t>
  </si>
  <si>
    <t>Prix de revient retenu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</si>
</sst>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  <numFmt numFmtId="166" formatCode="_-* #,##0.00\ _F_-;\-* #,##0.00\ _F_-;_-* &quot;-&quot;??\ _F_-;_-@_-"/>
  </numFmts>
  <fonts count="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8"/>
      <color indexed="28"/>
      <name val="Calibri"/>
      <family val="2"/>
    </font>
    <font>
      <sz val="8"/>
      <name val="Arial"/>
      <family val="2"/>
    </font>
    <font>
      <b/>
      <sz val="18"/>
      <color indexed="12"/>
      <name val="PMingLiU-ExtB"/>
      <family val="1"/>
    </font>
    <font>
      <sz val="12"/>
      <name val="Wingdings"/>
      <charset val="2"/>
    </font>
    <font>
      <b/>
      <i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4"/>
      <color indexed="12"/>
      <name val="Calibri"/>
      <family val="2"/>
      <scheme val="minor"/>
    </font>
    <font>
      <b/>
      <i/>
      <sz val="9"/>
      <name val="Arial"/>
      <family val="2"/>
    </font>
    <font>
      <b/>
      <i/>
      <sz val="18"/>
      <color indexed="12"/>
      <name val="PMingLiU-ExtB"/>
      <family val="1"/>
    </font>
    <font>
      <sz val="12"/>
      <name val="Wingdings 3"/>
      <family val="1"/>
      <charset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DejaVu Serif Condensed"/>
      <family val="1"/>
    </font>
    <font>
      <sz val="11"/>
      <name val="Wingdings"/>
      <charset val="2"/>
    </font>
    <font>
      <sz val="8"/>
      <name val="Wingdings"/>
      <charset val="2"/>
    </font>
    <font>
      <b/>
      <sz val="7"/>
      <name val="Arial"/>
      <family val="2"/>
    </font>
    <font>
      <b/>
      <sz val="7"/>
      <name val="Wingdings"/>
      <charset val="2"/>
    </font>
    <font>
      <b/>
      <sz val="10"/>
      <name val="Arial"/>
      <family val="2"/>
      <charset val="2"/>
    </font>
    <font>
      <b/>
      <u/>
      <sz val="11"/>
      <name val="Arial"/>
      <family val="2"/>
    </font>
    <font>
      <b/>
      <sz val="18"/>
      <name val="Calibri"/>
      <family val="2"/>
      <scheme val="minor"/>
    </font>
    <font>
      <u/>
      <sz val="11"/>
      <name val="Arial"/>
      <family val="2"/>
    </font>
    <font>
      <b/>
      <sz val="9"/>
      <color rgb="FF660066"/>
      <name val="Arial"/>
      <family val="1"/>
      <charset val="2"/>
    </font>
    <font>
      <b/>
      <sz val="12"/>
      <color rgb="FF002060"/>
      <name val="Arial"/>
      <family val="2"/>
    </font>
    <font>
      <b/>
      <sz val="9"/>
      <color theme="2" tint="-0.89999084444715716"/>
      <name val="Arial"/>
      <family val="2"/>
    </font>
    <font>
      <i/>
      <sz val="9"/>
      <color rgb="FF660066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9"/>
      <color rgb="FF7030A0"/>
      <name val="Arial"/>
      <family val="2"/>
    </font>
    <font>
      <i/>
      <sz val="8"/>
      <name val="Arial"/>
      <family val="2"/>
    </font>
    <font>
      <i/>
      <sz val="8"/>
      <color indexed="28"/>
      <name val="Arial"/>
      <family val="2"/>
    </font>
    <font>
      <b/>
      <sz val="14"/>
      <color indexed="12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2" tint="-0.89999084444715716"/>
      <name val="Arial"/>
      <family val="2"/>
    </font>
    <font>
      <sz val="10"/>
      <color theme="2" tint="-0.89999084444715716"/>
      <name val="Arial"/>
      <family val="2"/>
    </font>
    <font>
      <sz val="10"/>
      <name val="Arial"/>
      <family val="2"/>
      <charset val="2"/>
    </font>
    <font>
      <sz val="7"/>
      <name val="Wingdings"/>
      <charset val="2"/>
    </font>
    <font>
      <sz val="12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43"/>
      </patternFill>
    </fill>
    <fill>
      <patternFill patternType="solid">
        <fgColor indexed="27"/>
        <bgColor rgb="FFC5FFFF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5FFFF"/>
      </patternFill>
    </fill>
    <fill>
      <patternFill patternType="solid">
        <fgColor theme="0"/>
        <bgColor rgb="FFC5FFFF"/>
      </patternFill>
    </fill>
    <fill>
      <patternFill patternType="lightGray">
        <fgColor theme="4" tint="0.79998168889431442"/>
        <bgColor indexed="65"/>
      </patternFill>
    </fill>
    <fill>
      <patternFill patternType="lightGray">
        <fgColor theme="4" tint="0.79998168889431442"/>
        <bgColor rgb="FFEBEBFF"/>
      </patternFill>
    </fill>
    <fill>
      <patternFill patternType="solid">
        <fgColor rgb="FFEBE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0000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medium">
        <color rgb="FF0000FF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 wrapText="1"/>
    </xf>
    <xf numFmtId="0" fontId="7" fillId="0" borderId="0" xfId="0" applyFont="1" applyProtection="1"/>
    <xf numFmtId="0" fontId="9" fillId="2" borderId="1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3" xfId="0" applyFont="1" applyBorder="1" applyAlignment="1" applyProtection="1">
      <alignment vertical="center"/>
    </xf>
    <xf numFmtId="0" fontId="28" fillId="0" borderId="0" xfId="0" quotePrefix="1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center" vertical="center"/>
    </xf>
    <xf numFmtId="0" fontId="23" fillId="0" borderId="0" xfId="0" quotePrefix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" fillId="0" borderId="25" xfId="0" applyFont="1" applyBorder="1" applyAlignment="1" applyProtection="1">
      <alignment vertical="center"/>
    </xf>
    <xf numFmtId="0" fontId="16" fillId="0" borderId="0" xfId="0" quotePrefix="1" applyFont="1" applyFill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/>
    <xf numFmtId="0" fontId="17" fillId="0" borderId="0" xfId="0" applyFont="1" applyFill="1" applyAlignment="1" applyProtection="1">
      <alignment horizontal="right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16" fillId="0" borderId="0" xfId="0" quotePrefix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top"/>
    </xf>
    <xf numFmtId="0" fontId="16" fillId="0" borderId="12" xfId="0" quotePrefix="1" applyFont="1" applyFill="1" applyBorder="1" applyAlignment="1" applyProtection="1">
      <alignment vertical="center"/>
    </xf>
    <xf numFmtId="0" fontId="30" fillId="0" borderId="0" xfId="0" quotePrefix="1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164" fontId="15" fillId="4" borderId="15" xfId="0" applyNumberFormat="1" applyFont="1" applyFill="1" applyBorder="1" applyAlignment="1" applyProtection="1">
      <alignment vertical="center"/>
    </xf>
    <xf numFmtId="0" fontId="30" fillId="0" borderId="0" xfId="0" quotePrefix="1" applyFont="1" applyBorder="1" applyAlignment="1" applyProtection="1">
      <alignment horizontal="left" vertical="center" wrapText="1"/>
    </xf>
    <xf numFmtId="164" fontId="15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right" vertical="center" wrapText="1"/>
    </xf>
    <xf numFmtId="164" fontId="21" fillId="4" borderId="14" xfId="0" applyNumberFormat="1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164" fontId="15" fillId="4" borderId="7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" fontId="15" fillId="4" borderId="7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164" fontId="15" fillId="0" borderId="0" xfId="0" applyNumberFormat="1" applyFont="1" applyAlignment="1" applyProtection="1">
      <alignment vertical="center"/>
    </xf>
    <xf numFmtId="3" fontId="15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10" fontId="15" fillId="4" borderId="7" xfId="0" applyNumberFormat="1" applyFont="1" applyFill="1" applyBorder="1" applyAlignment="1" applyProtection="1">
      <alignment horizontal="center" vertical="center"/>
    </xf>
    <xf numFmtId="9" fontId="7" fillId="0" borderId="0" xfId="0" applyNumberFormat="1" applyFont="1" applyAlignment="1" applyProtection="1">
      <alignment horizontal="center" vertical="center"/>
    </xf>
    <xf numFmtId="2" fontId="15" fillId="4" borderId="7" xfId="0" applyNumberFormat="1" applyFont="1" applyFill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39" fillId="7" borderId="16" xfId="0" applyFont="1" applyFill="1" applyBorder="1" applyAlignment="1" applyProtection="1">
      <alignment horizontal="center" vertical="center" wrapText="1"/>
    </xf>
    <xf numFmtId="165" fontId="15" fillId="4" borderId="7" xfId="1" applyNumberFormat="1" applyFont="1" applyFill="1" applyBorder="1" applyAlignment="1" applyProtection="1">
      <alignment horizontal="center" vertical="center"/>
    </xf>
    <xf numFmtId="164" fontId="15" fillId="4" borderId="7" xfId="0" applyNumberFormat="1" applyFont="1" applyFill="1" applyBorder="1" applyAlignment="1" applyProtection="1">
      <alignment horizontal="center" vertical="center"/>
    </xf>
    <xf numFmtId="164" fontId="21" fillId="4" borderId="17" xfId="0" applyNumberFormat="1" applyFont="1" applyFill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vertical="center"/>
    </xf>
    <xf numFmtId="0" fontId="20" fillId="0" borderId="9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right" vertical="center"/>
    </xf>
    <xf numFmtId="3" fontId="15" fillId="0" borderId="9" xfId="0" applyNumberFormat="1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20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right" vertical="center"/>
    </xf>
    <xf numFmtId="3" fontId="15" fillId="0" borderId="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vertical="center"/>
    </xf>
    <xf numFmtId="10" fontId="15" fillId="0" borderId="2" xfId="0" applyNumberFormat="1" applyFont="1" applyBorder="1" applyAlignment="1" applyProtection="1">
      <alignment vertical="center"/>
    </xf>
    <xf numFmtId="0" fontId="35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center"/>
    </xf>
    <xf numFmtId="0" fontId="26" fillId="12" borderId="0" xfId="0" applyFont="1" applyFill="1" applyBorder="1" applyAlignment="1" applyProtection="1">
      <alignment horizontal="center" vertical="center"/>
    </xf>
    <xf numFmtId="0" fontId="30" fillId="12" borderId="0" xfId="0" quotePrefix="1" applyFont="1" applyFill="1" applyBorder="1" applyAlignment="1" applyProtection="1">
      <alignment horizontal="left" vertical="center" wrapText="1"/>
    </xf>
    <xf numFmtId="0" fontId="44" fillId="14" borderId="11" xfId="0" quotePrefix="1" applyFont="1" applyFill="1" applyBorder="1" applyAlignment="1" applyProtection="1">
      <alignment horizontal="center" vertical="center" wrapText="1"/>
    </xf>
    <xf numFmtId="0" fontId="26" fillId="12" borderId="23" xfId="0" applyFont="1" applyFill="1" applyBorder="1" applyAlignment="1" applyProtection="1">
      <alignment horizontal="center" vertical="center"/>
    </xf>
    <xf numFmtId="0" fontId="30" fillId="12" borderId="23" xfId="0" quotePrefix="1" applyFont="1" applyFill="1" applyBorder="1" applyAlignment="1" applyProtection="1">
      <alignment horizontal="left" vertical="center" wrapText="1"/>
    </xf>
    <xf numFmtId="0" fontId="11" fillId="11" borderId="0" xfId="0" applyFont="1" applyFill="1" applyAlignment="1" applyProtection="1">
      <alignment vertical="top"/>
    </xf>
    <xf numFmtId="0" fontId="7" fillId="11" borderId="0" xfId="0" applyFont="1" applyFill="1" applyAlignment="1" applyProtection="1">
      <alignment vertical="center"/>
    </xf>
    <xf numFmtId="0" fontId="7" fillId="11" borderId="0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3" fillId="0" borderId="0" xfId="0" quotePrefix="1" applyFont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vertical="center"/>
    </xf>
    <xf numFmtId="0" fontId="13" fillId="13" borderId="23" xfId="0" quotePrefix="1" applyFont="1" applyFill="1" applyBorder="1" applyAlignment="1" applyProtection="1">
      <alignment horizontal="left" vertical="center"/>
    </xf>
    <xf numFmtId="0" fontId="0" fillId="13" borderId="23" xfId="0" applyFill="1" applyBorder="1" applyAlignment="1" applyProtection="1">
      <alignment horizontal="left" vertical="center"/>
    </xf>
    <xf numFmtId="0" fontId="26" fillId="13" borderId="23" xfId="0" applyFont="1" applyFill="1" applyBorder="1" applyAlignment="1" applyProtection="1">
      <alignment horizontal="center" vertical="center"/>
    </xf>
    <xf numFmtId="0" fontId="23" fillId="13" borderId="23" xfId="0" quotePrefix="1" applyFont="1" applyFill="1" applyBorder="1" applyAlignment="1" applyProtection="1">
      <alignment vertical="center" wrapText="1"/>
    </xf>
    <xf numFmtId="0" fontId="3" fillId="13" borderId="23" xfId="0" applyFont="1" applyFill="1" applyBorder="1" applyAlignment="1" applyProtection="1">
      <alignment vertical="center"/>
    </xf>
    <xf numFmtId="0" fontId="3" fillId="8" borderId="4" xfId="0" applyFont="1" applyFill="1" applyBorder="1" applyAlignment="1" applyProtection="1">
      <alignment vertical="center"/>
    </xf>
    <xf numFmtId="0" fontId="3" fillId="8" borderId="0" xfId="0" applyFont="1" applyFill="1" applyAlignment="1" applyProtection="1">
      <alignment vertical="center"/>
    </xf>
    <xf numFmtId="164" fontId="15" fillId="9" borderId="6" xfId="0" applyNumberFormat="1" applyFont="1" applyFill="1" applyBorder="1" applyAlignment="1" applyProtection="1">
      <alignment horizontal="right" vertical="center"/>
    </xf>
    <xf numFmtId="164" fontId="14" fillId="10" borderId="13" xfId="0" applyNumberFormat="1" applyFont="1" applyFill="1" applyBorder="1" applyAlignment="1" applyProtection="1">
      <alignment horizontal="center" vertical="center"/>
    </xf>
    <xf numFmtId="0" fontId="30" fillId="0" borderId="0" xfId="0" quotePrefix="1" applyFont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43" fillId="0" borderId="0" xfId="0" quotePrefix="1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 wrapText="1"/>
    </xf>
    <xf numFmtId="164" fontId="15" fillId="4" borderId="18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164" fontId="14" fillId="1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vertical="top"/>
    </xf>
    <xf numFmtId="0" fontId="30" fillId="0" borderId="0" xfId="0" quotePrefix="1" applyFont="1" applyAlignment="1" applyProtection="1">
      <alignment vertical="center" wrapText="1"/>
    </xf>
    <xf numFmtId="0" fontId="36" fillId="0" borderId="0" xfId="0" applyFont="1" applyAlignment="1" applyProtection="1">
      <alignment vertical="center" wrapText="1"/>
    </xf>
    <xf numFmtId="165" fontId="15" fillId="4" borderId="7" xfId="5" applyNumberFormat="1" applyFont="1" applyFill="1" applyBorder="1" applyAlignment="1" applyProtection="1">
      <alignment horizontal="center" vertical="center"/>
    </xf>
    <xf numFmtId="164" fontId="49" fillId="3" borderId="19" xfId="0" applyNumberFormat="1" applyFont="1" applyFill="1" applyBorder="1" applyAlignment="1" applyProtection="1">
      <alignment horizontal="right" vertical="center"/>
      <protection locked="0"/>
    </xf>
    <xf numFmtId="164" fontId="49" fillId="3" borderId="20" xfId="0" applyNumberFormat="1" applyFont="1" applyFill="1" applyBorder="1" applyAlignment="1" applyProtection="1">
      <alignment horizontal="right" vertical="center"/>
      <protection locked="0"/>
    </xf>
    <xf numFmtId="164" fontId="49" fillId="3" borderId="21" xfId="0" applyNumberFormat="1" applyFont="1" applyFill="1" applyBorder="1" applyAlignment="1" applyProtection="1">
      <alignment horizontal="right" vertical="center"/>
      <protection locked="0"/>
    </xf>
    <xf numFmtId="164" fontId="49" fillId="3" borderId="22" xfId="0" applyNumberFormat="1" applyFont="1" applyFill="1" applyBorder="1" applyAlignment="1" applyProtection="1">
      <alignment horizontal="right" vertical="center"/>
      <protection locked="0"/>
    </xf>
    <xf numFmtId="4" fontId="49" fillId="3" borderId="6" xfId="0" applyNumberFormat="1" applyFont="1" applyFill="1" applyBorder="1" applyAlignment="1" applyProtection="1">
      <alignment horizontal="center" vertical="center"/>
      <protection locked="0"/>
    </xf>
    <xf numFmtId="164" fontId="49" fillId="3" borderId="6" xfId="0" applyNumberFormat="1" applyFont="1" applyFill="1" applyBorder="1" applyAlignment="1" applyProtection="1">
      <alignment horizontal="right" vertical="center"/>
      <protection locked="0"/>
    </xf>
    <xf numFmtId="0" fontId="3" fillId="15" borderId="0" xfId="0" applyFont="1" applyFill="1" applyProtection="1">
      <protection locked="0"/>
    </xf>
    <xf numFmtId="0" fontId="3" fillId="15" borderId="0" xfId="0" applyFont="1" applyFill="1" applyAlignment="1" applyProtection="1">
      <alignment vertical="center"/>
      <protection locked="0"/>
    </xf>
    <xf numFmtId="0" fontId="27" fillId="15" borderId="0" xfId="0" applyFont="1" applyFill="1" applyAlignment="1" applyProtection="1">
      <alignment vertical="center"/>
      <protection locked="0"/>
    </xf>
    <xf numFmtId="4" fontId="3" fillId="15" borderId="0" xfId="0" applyNumberFormat="1" applyFont="1" applyFill="1" applyAlignment="1" applyProtection="1">
      <alignment vertical="center"/>
      <protection locked="0"/>
    </xf>
    <xf numFmtId="0" fontId="3" fillId="15" borderId="0" xfId="0" applyFont="1" applyFill="1" applyProtection="1"/>
    <xf numFmtId="0" fontId="3" fillId="16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19" fillId="15" borderId="0" xfId="0" applyFont="1" applyFill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17" fillId="0" borderId="0" xfId="0" applyFont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47" fillId="12" borderId="0" xfId="0" quotePrefix="1" applyFont="1" applyFill="1" applyBorder="1" applyAlignment="1" applyProtection="1">
      <alignment horizontal="left" vertical="center" wrapText="1"/>
    </xf>
    <xf numFmtId="0" fontId="47" fillId="12" borderId="23" xfId="0" quotePrefix="1" applyFont="1" applyFill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30" fillId="0" borderId="0" xfId="0" quotePrefix="1" applyFont="1" applyBorder="1" applyAlignment="1" applyProtection="1">
      <alignment horizontal="left" vertical="center" wrapText="1"/>
    </xf>
    <xf numFmtId="0" fontId="25" fillId="6" borderId="0" xfId="0" applyFont="1" applyFill="1" applyAlignment="1" applyProtection="1">
      <alignment horizontal="center" vertical="center"/>
    </xf>
    <xf numFmtId="0" fontId="45" fillId="0" borderId="0" xfId="0" applyFont="1" applyAlignment="1" applyProtection="1">
      <alignment horizontal="right" vertical="center" wrapText="1"/>
    </xf>
    <xf numFmtId="0" fontId="30" fillId="0" borderId="0" xfId="0" quotePrefix="1" applyFont="1" applyAlignment="1" applyProtection="1">
      <alignment horizontal="right" vertical="center" wrapText="1"/>
    </xf>
    <xf numFmtId="0" fontId="30" fillId="0" borderId="24" xfId="0" quotePrefix="1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</cellXfs>
  <cellStyles count="6">
    <cellStyle name="Milliers 2" xfId="3" xr:uid="{74D1DBE6-9755-4034-9D41-05E2C1BFA2E2}"/>
    <cellStyle name="Monétaire" xfId="1" builtinId="4"/>
    <cellStyle name="Monétaire 2" xfId="5" xr:uid="{EA021BE8-1B82-4D3B-B70A-CE922B88D534}"/>
    <cellStyle name="Normal" xfId="0" builtinId="0"/>
    <cellStyle name="Normal 2" xfId="2" xr:uid="{55E14A16-5EFE-4048-920B-AEE38BF6C0F4}"/>
    <cellStyle name="Pourcentage 2" xfId="4" xr:uid="{7FF5A044-81AC-41A7-9FFC-9ED42B8C0C65}"/>
  </cellStyles>
  <dxfs count="0"/>
  <tableStyles count="0" defaultTableStyle="TableStyleMedium2" defaultPivotStyle="PivotStyleLight16"/>
  <colors>
    <mruColors>
      <color rgb="FF0000FF"/>
      <color rgb="FF371678"/>
      <color rgb="FF8E0000"/>
      <color rgb="FF4A328E"/>
      <color rgb="FFBE2F02"/>
      <color rgb="FFEBEBFF"/>
      <color rgb="FFDDDDFF"/>
      <color rgb="FF640000"/>
      <color rgb="FF660066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D33CDF0-AE78-44E0-BE30-CF3479E1F405}"/>
            </a:ext>
          </a:extLst>
        </xdr:cNvPr>
        <xdr:cNvSpPr txBox="1"/>
      </xdr:nvSpPr>
      <xdr:spPr>
        <a:xfrm>
          <a:off x="47626" y="0"/>
          <a:ext cx="7753349" cy="933450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Animation Globale et Coordination</a:t>
          </a:r>
        </a:p>
        <a:p>
          <a:pPr algn="r" eaLnBrk="1" fontAlgn="auto" latinLnBrk="0" hangingPunct="1"/>
          <a:r>
            <a:rPr lang="fr-FR" sz="1000" b="0" i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 2026 - Mai 2026</a:t>
          </a:r>
          <a:endParaRPr lang="fr-FR" sz="1400">
            <a:solidFill>
              <a:schemeClr val="tx1">
                <a:lumMod val="50000"/>
                <a:lumOff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E233C-04BA-4468-BD90-EBAB726E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1200150</xdr:colOff>
      <xdr:row>2</xdr:row>
      <xdr:rowOff>219076</xdr:rowOff>
    </xdr:from>
    <xdr:to>
      <xdr:col>7</xdr:col>
      <xdr:colOff>400050</xdr:colOff>
      <xdr:row>3</xdr:row>
      <xdr:rowOff>85727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3CD72EB-CC7B-4B62-86DB-A9FCAD888DE7}"/>
            </a:ext>
          </a:extLst>
        </xdr:cNvPr>
        <xdr:cNvSpPr/>
      </xdr:nvSpPr>
      <xdr:spPr>
        <a:xfrm>
          <a:off x="2933700" y="1457326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glow rad="63500">
            <a:schemeClr val="accent5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 editAs="oneCell">
    <xdr:from>
      <xdr:col>15</xdr:col>
      <xdr:colOff>304800</xdr:colOff>
      <xdr:row>4</xdr:row>
      <xdr:rowOff>171450</xdr:rowOff>
    </xdr:from>
    <xdr:to>
      <xdr:col>16</xdr:col>
      <xdr:colOff>295275</xdr:colOff>
      <xdr:row>7</xdr:row>
      <xdr:rowOff>57150</xdr:rowOff>
    </xdr:to>
    <xdr:pic>
      <xdr:nvPicPr>
        <xdr:cNvPr id="6" name="Image 22">
          <a:extLst>
            <a:ext uri="{FF2B5EF4-FFF2-40B4-BE49-F238E27FC236}">
              <a16:creationId xmlns:a16="http://schemas.microsoft.com/office/drawing/2014/main" id="{559BB834-5AB7-4F45-BB1E-10A30B6F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23837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38484</xdr:colOff>
      <xdr:row>8</xdr:row>
      <xdr:rowOff>66668</xdr:rowOff>
    </xdr:from>
    <xdr:to>
      <xdr:col>12</xdr:col>
      <xdr:colOff>257174</xdr:colOff>
      <xdr:row>20</xdr:row>
      <xdr:rowOff>76198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7DA35755-30A3-4D6A-936E-BE1FD9AADDAD}"/>
            </a:ext>
          </a:extLst>
        </xdr:cNvPr>
        <xdr:cNvSpPr/>
      </xdr:nvSpPr>
      <xdr:spPr bwMode="auto">
        <a:xfrm rot="10800000">
          <a:off x="8125209" y="2905118"/>
          <a:ext cx="218690" cy="3143255"/>
        </a:xfrm>
        <a:prstGeom prst="rightBrace">
          <a:avLst>
            <a:gd name="adj1" fmla="val 8333"/>
            <a:gd name="adj2" fmla="val 52594"/>
          </a:avLst>
        </a:prstGeom>
        <a:ln w="19050">
          <a:headEnd type="none" w="med" len="med"/>
          <a:tailEnd type="none" w="med" len="med"/>
        </a:ln>
        <a:effectLst>
          <a:glow rad="635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 kern="1200"/>
        </a:p>
      </xdr:txBody>
    </xdr:sp>
    <xdr:clientData/>
  </xdr:twoCellAnchor>
  <xdr:twoCellAnchor>
    <xdr:from>
      <xdr:col>12</xdr:col>
      <xdr:colOff>238125</xdr:colOff>
      <xdr:row>8</xdr:row>
      <xdr:rowOff>38099</xdr:rowOff>
    </xdr:from>
    <xdr:to>
      <xdr:col>19</xdr:col>
      <xdr:colOff>516731</xdr:colOff>
      <xdr:row>17</xdr:row>
      <xdr:rowOff>85726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F0602F9-C9E2-4B45-B064-608005DD596A}"/>
            </a:ext>
          </a:extLst>
        </xdr:cNvPr>
        <xdr:cNvSpPr txBox="1"/>
      </xdr:nvSpPr>
      <xdr:spPr>
        <a:xfrm>
          <a:off x="8324850" y="2876549"/>
          <a:ext cx="5612606" cy="2266952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 u="sng" kern="1200">
              <a:solidFill>
                <a:srgbClr val="0070C0"/>
              </a:solidFill>
            </a:rPr>
            <a:t>Nombre d'Equivalent Temps Plein  :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200" b="1" u="none" kern="1200">
              <a:solidFill>
                <a:srgbClr val="0000FF"/>
              </a:solidFill>
              <a:latin typeface="+mn-lt"/>
              <a:ea typeface="+mn-ea"/>
              <a:cs typeface="+mn-cs"/>
            </a:rPr>
            <a:t>En cas de dépassement de l'Etp </a:t>
          </a:r>
          <a:r>
            <a:rPr lang="fr-FR" sz="1200" b="1" u="sng" kern="1200">
              <a:solidFill>
                <a:srgbClr val="0000FF"/>
              </a:solidFill>
            </a:rPr>
            <a:t>PRORATISER</a:t>
          </a:r>
          <a:r>
            <a:rPr lang="fr-FR" sz="1100" kern="1200">
              <a:solidFill>
                <a:srgbClr val="002060"/>
              </a:solidFill>
            </a:rPr>
            <a:t> les dépenses dans ce simulateur Excel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Exemple pour la fonction comptabilité et</a:t>
          </a:r>
          <a:r>
            <a:rPr lang="fr-FR" sz="1100" kern="1200" baseline="0">
              <a:solidFill>
                <a:srgbClr val="002060"/>
              </a:solidFill>
            </a:rPr>
            <a:t> gestion :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fr-FR" sz="1100" kern="1200" baseline="0">
              <a:solidFill>
                <a:srgbClr val="002060"/>
              </a:solidFill>
            </a:rPr>
            <a:t>Financé CAF : 0,5 ETP maxi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fr-FR" sz="1100" kern="1200" baseline="0">
              <a:solidFill>
                <a:srgbClr val="002060"/>
              </a:solidFill>
            </a:rPr>
            <a:t>ETP réalisé : 0,90 ETP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fr-FR" sz="1100" kern="1200" baseline="0">
              <a:solidFill>
                <a:srgbClr val="002060"/>
              </a:solidFill>
            </a:rPr>
            <a:t>Calcul : </a:t>
          </a:r>
          <a:r>
            <a:rPr lang="fr-FR" sz="1100" kern="1200">
              <a:solidFill>
                <a:srgbClr val="002060"/>
              </a:solidFill>
            </a:rPr>
            <a:t>(dépenses des salaires et charges de personnel / 0,90) x 0,50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Remarque</a:t>
          </a:r>
          <a:r>
            <a:rPr lang="fr-FR" sz="1100" kern="1200" baseline="0">
              <a:solidFill>
                <a:srgbClr val="002060"/>
              </a:solidFill>
            </a:rPr>
            <a:t> : </a:t>
          </a:r>
          <a:r>
            <a:rPr lang="fr-FR" sz="1100" kern="1200">
              <a:solidFill>
                <a:srgbClr val="002060"/>
              </a:solidFill>
            </a:rPr>
            <a:t>dans le portail partenaire, les dépenses sont automatiquement proratisées si votre Etp dépasse l'Etp plafond fixé par</a:t>
          </a:r>
          <a:r>
            <a:rPr lang="fr-FR" sz="1100" kern="1200" baseline="0">
              <a:solidFill>
                <a:srgbClr val="002060"/>
              </a:solidFill>
            </a:rPr>
            <a:t> la </a:t>
          </a:r>
          <a:r>
            <a:rPr lang="fr-FR" sz="1100" kern="1200">
              <a:solidFill>
                <a:srgbClr val="002060"/>
              </a:solidFill>
            </a:rPr>
            <a:t>Cnaf.</a:t>
          </a:r>
          <a:endParaRPr lang="fr-FR" sz="1300" b="1" u="sng" kern="1200">
            <a:solidFill>
              <a:srgbClr val="C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247650</xdr:colOff>
      <xdr:row>17</xdr:row>
      <xdr:rowOff>276225</xdr:rowOff>
    </xdr:from>
    <xdr:to>
      <xdr:col>19</xdr:col>
      <xdr:colOff>526256</xdr:colOff>
      <xdr:row>20</xdr:row>
      <xdr:rowOff>85724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6944A98-64D0-4589-BD39-D910CDDBE7A2}"/>
            </a:ext>
          </a:extLst>
        </xdr:cNvPr>
        <xdr:cNvSpPr txBox="1"/>
      </xdr:nvSpPr>
      <xdr:spPr>
        <a:xfrm>
          <a:off x="8334375" y="5334000"/>
          <a:ext cx="5612606" cy="723899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300" b="1" u="sng" kern="1200">
              <a:solidFill>
                <a:srgbClr val="0070C0"/>
              </a:solidFill>
              <a:latin typeface="+mn-lt"/>
              <a:ea typeface="+mn-ea"/>
              <a:cs typeface="+mn-cs"/>
            </a:rPr>
            <a:t>Dépenses</a:t>
          </a:r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300" b="1" u="sng" kern="1200">
              <a:solidFill>
                <a:srgbClr val="0070C0"/>
              </a:solidFill>
              <a:latin typeface="+mn-lt"/>
              <a:ea typeface="+mn-ea"/>
              <a:cs typeface="+mn-cs"/>
            </a:rPr>
            <a:t>de pilotage : </a:t>
          </a:r>
        </a:p>
        <a:p>
          <a:endParaRPr lang="fr-FR" sz="1200" b="1" u="sng" kern="1200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r>
            <a:rPr lang="fr-FR" sz="1200" b="1" u="none" kern="1200">
              <a:solidFill>
                <a:srgbClr val="0000FF"/>
              </a:solidFill>
              <a:latin typeface="+mn-lt"/>
              <a:ea typeface="+mn-ea"/>
              <a:cs typeface="+mn-cs"/>
            </a:rPr>
            <a:t>Ne pas comptabiliser les dépenses des autres personnels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E968489-6A78-40FA-82BA-58B7F369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47626</xdr:colOff>
      <xdr:row>0</xdr:row>
      <xdr:rowOff>0</xdr:rowOff>
    </xdr:from>
    <xdr:to>
      <xdr:col>10</xdr:col>
      <xdr:colOff>200025</xdr:colOff>
      <xdr:row>1</xdr:row>
      <xdr:rowOff>9525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AB04B78-1406-4FA2-9FDB-8B8E83E8B1E5}"/>
            </a:ext>
          </a:extLst>
        </xdr:cNvPr>
        <xdr:cNvSpPr txBox="1"/>
      </xdr:nvSpPr>
      <xdr:spPr>
        <a:xfrm>
          <a:off x="47626" y="0"/>
          <a:ext cx="7743824" cy="94297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Animation Collective Familles</a:t>
          </a:r>
        </a:p>
        <a:p>
          <a:pPr algn="r" eaLnBrk="1" fontAlgn="auto" latinLnBrk="0" hangingPunct="1"/>
          <a:r>
            <a:rPr lang="fr-FR" sz="1000" b="0" i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 2026 - Mai 2026</a:t>
          </a:r>
          <a:endParaRPr lang="fr-FR" sz="1000">
            <a:solidFill>
              <a:schemeClr val="tx1">
                <a:lumMod val="50000"/>
                <a:lumOff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85B846-90B8-4421-AA60-A4BB3BE1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1009650</xdr:colOff>
      <xdr:row>2</xdr:row>
      <xdr:rowOff>47626</xdr:rowOff>
    </xdr:from>
    <xdr:to>
      <xdr:col>7</xdr:col>
      <xdr:colOff>209550</xdr:colOff>
      <xdr:row>2</xdr:row>
      <xdr:rowOff>390527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8E33E717-80BB-4029-BD28-CB6134844161}"/>
            </a:ext>
          </a:extLst>
        </xdr:cNvPr>
        <xdr:cNvSpPr/>
      </xdr:nvSpPr>
      <xdr:spPr>
        <a:xfrm>
          <a:off x="2743200" y="1285876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glow rad="63500">
            <a:schemeClr val="accent5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 editAs="oneCell">
    <xdr:from>
      <xdr:col>15</xdr:col>
      <xdr:colOff>295275</xdr:colOff>
      <xdr:row>4</xdr:row>
      <xdr:rowOff>28575</xdr:rowOff>
    </xdr:from>
    <xdr:to>
      <xdr:col>16</xdr:col>
      <xdr:colOff>285750</xdr:colOff>
      <xdr:row>7</xdr:row>
      <xdr:rowOff>0</xdr:rowOff>
    </xdr:to>
    <xdr:pic>
      <xdr:nvPicPr>
        <xdr:cNvPr id="12" name="Image 22">
          <a:extLst>
            <a:ext uri="{FF2B5EF4-FFF2-40B4-BE49-F238E27FC236}">
              <a16:creationId xmlns:a16="http://schemas.microsoft.com/office/drawing/2014/main" id="{887967D9-50C7-4F4C-88B1-F199811C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9550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38483</xdr:colOff>
      <xdr:row>8</xdr:row>
      <xdr:rowOff>104767</xdr:rowOff>
    </xdr:from>
    <xdr:to>
      <xdr:col>12</xdr:col>
      <xdr:colOff>266700</xdr:colOff>
      <xdr:row>13</xdr:row>
      <xdr:rowOff>28572</xdr:rowOff>
    </xdr:to>
    <xdr:sp macro="" textlink="">
      <xdr:nvSpPr>
        <xdr:cNvPr id="13" name="Accolade fermante 12">
          <a:extLst>
            <a:ext uri="{FF2B5EF4-FFF2-40B4-BE49-F238E27FC236}">
              <a16:creationId xmlns:a16="http://schemas.microsoft.com/office/drawing/2014/main" id="{BE276E48-47A3-4000-8A9C-4BB3321A56DD}"/>
            </a:ext>
          </a:extLst>
        </xdr:cNvPr>
        <xdr:cNvSpPr/>
      </xdr:nvSpPr>
      <xdr:spPr bwMode="auto">
        <a:xfrm rot="10800000">
          <a:off x="8020433" y="2857492"/>
          <a:ext cx="228217" cy="1104905"/>
        </a:xfrm>
        <a:prstGeom prst="rightBrace">
          <a:avLst>
            <a:gd name="adj1" fmla="val 8333"/>
            <a:gd name="adj2" fmla="val 72422"/>
          </a:avLst>
        </a:prstGeom>
        <a:ln w="19050">
          <a:headEnd type="none" w="med" len="med"/>
          <a:tailEnd type="none" w="med" len="med"/>
        </a:ln>
        <a:effectLst>
          <a:glow rad="635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 kern="1200"/>
        </a:p>
      </xdr:txBody>
    </xdr:sp>
    <xdr:clientData/>
  </xdr:twoCellAnchor>
  <xdr:twoCellAnchor>
    <xdr:from>
      <xdr:col>12</xdr:col>
      <xdr:colOff>285750</xdr:colOff>
      <xdr:row>8</xdr:row>
      <xdr:rowOff>76200</xdr:rowOff>
    </xdr:from>
    <xdr:to>
      <xdr:col>19</xdr:col>
      <xdr:colOff>564356</xdr:colOff>
      <xdr:row>13</xdr:row>
      <xdr:rowOff>47626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D109D6C7-6143-4124-961F-05A0BDA5E1A1}"/>
            </a:ext>
          </a:extLst>
        </xdr:cNvPr>
        <xdr:cNvSpPr txBox="1"/>
      </xdr:nvSpPr>
      <xdr:spPr>
        <a:xfrm>
          <a:off x="8267700" y="2828925"/>
          <a:ext cx="5612606" cy="1152526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 u="sng" kern="1200">
              <a:solidFill>
                <a:srgbClr val="0070C0"/>
              </a:solidFill>
            </a:rPr>
            <a:t>Dépenses :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Personnel extérieur compte 621, Impôts &amp; Taxes comptes 63, Frais de personnel comptes 64.</a:t>
          </a:r>
        </a:p>
        <a:p>
          <a:endParaRPr lang="fr-FR" sz="1100" b="1" u="sng" kern="120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 u="non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Ne pas comptabiliser les dépenses des autres personnels</a:t>
          </a:r>
          <a:endParaRPr lang="fr-FR" sz="1200" u="none">
            <a:solidFill>
              <a:srgbClr val="0000FF"/>
            </a:solidFill>
            <a:effectLst/>
          </a:endParaRPr>
        </a:p>
        <a:p>
          <a:endParaRPr lang="fr-FR" sz="1300" b="1" u="sng" kern="1200">
            <a:solidFill>
              <a:srgbClr val="C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4217-1BED-46D9-A30F-A0F53316B139}">
  <dimension ref="A1:Z122"/>
  <sheetViews>
    <sheetView showGridLines="0" tabSelected="1" zoomScaleNormal="100" zoomScaleSheetLayoutView="130" workbookViewId="0">
      <selection activeCell="N1" sqref="N1"/>
    </sheetView>
  </sheetViews>
  <sheetFormatPr baseColWidth="10" defaultRowHeight="11.25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12" width="4.28515625" style="1" customWidth="1"/>
    <col min="13" max="254" width="11.42578125" style="1"/>
    <col min="255" max="255" width="2.7109375" style="1" customWidth="1"/>
    <col min="256" max="256" width="19.5703125" style="1" customWidth="1"/>
    <col min="257" max="257" width="3.28515625" style="1" customWidth="1"/>
    <col min="258" max="258" width="19.5703125" style="1" customWidth="1"/>
    <col min="259" max="259" width="3.28515625" style="1" customWidth="1"/>
    <col min="260" max="260" width="19.5703125" style="1" customWidth="1"/>
    <col min="261" max="261" width="3.28515625" style="1" customWidth="1"/>
    <col min="262" max="262" width="19.42578125" style="1" customWidth="1"/>
    <col min="263" max="263" width="3.28515625" style="1" customWidth="1"/>
    <col min="264" max="264" width="19.42578125" style="1" customWidth="1"/>
    <col min="265" max="265" width="1.7109375" style="1" customWidth="1"/>
    <col min="266" max="510" width="11.42578125" style="1"/>
    <col min="511" max="511" width="2.7109375" style="1" customWidth="1"/>
    <col min="512" max="512" width="19.5703125" style="1" customWidth="1"/>
    <col min="513" max="513" width="3.28515625" style="1" customWidth="1"/>
    <col min="514" max="514" width="19.5703125" style="1" customWidth="1"/>
    <col min="515" max="515" width="3.28515625" style="1" customWidth="1"/>
    <col min="516" max="516" width="19.5703125" style="1" customWidth="1"/>
    <col min="517" max="517" width="3.28515625" style="1" customWidth="1"/>
    <col min="518" max="518" width="19.42578125" style="1" customWidth="1"/>
    <col min="519" max="519" width="3.28515625" style="1" customWidth="1"/>
    <col min="520" max="520" width="19.42578125" style="1" customWidth="1"/>
    <col min="521" max="521" width="1.7109375" style="1" customWidth="1"/>
    <col min="522" max="766" width="11.42578125" style="1"/>
    <col min="767" max="767" width="2.7109375" style="1" customWidth="1"/>
    <col min="768" max="768" width="19.5703125" style="1" customWidth="1"/>
    <col min="769" max="769" width="3.28515625" style="1" customWidth="1"/>
    <col min="770" max="770" width="19.5703125" style="1" customWidth="1"/>
    <col min="771" max="771" width="3.28515625" style="1" customWidth="1"/>
    <col min="772" max="772" width="19.5703125" style="1" customWidth="1"/>
    <col min="773" max="773" width="3.28515625" style="1" customWidth="1"/>
    <col min="774" max="774" width="19.42578125" style="1" customWidth="1"/>
    <col min="775" max="775" width="3.28515625" style="1" customWidth="1"/>
    <col min="776" max="776" width="19.42578125" style="1" customWidth="1"/>
    <col min="777" max="777" width="1.7109375" style="1" customWidth="1"/>
    <col min="778" max="1022" width="11.42578125" style="1"/>
    <col min="1023" max="1023" width="2.7109375" style="1" customWidth="1"/>
    <col min="1024" max="1024" width="19.5703125" style="1" customWidth="1"/>
    <col min="1025" max="1025" width="3.28515625" style="1" customWidth="1"/>
    <col min="1026" max="1026" width="19.5703125" style="1" customWidth="1"/>
    <col min="1027" max="1027" width="3.28515625" style="1" customWidth="1"/>
    <col min="1028" max="1028" width="19.5703125" style="1" customWidth="1"/>
    <col min="1029" max="1029" width="3.28515625" style="1" customWidth="1"/>
    <col min="1030" max="1030" width="19.42578125" style="1" customWidth="1"/>
    <col min="1031" max="1031" width="3.28515625" style="1" customWidth="1"/>
    <col min="1032" max="1032" width="19.42578125" style="1" customWidth="1"/>
    <col min="1033" max="1033" width="1.7109375" style="1" customWidth="1"/>
    <col min="1034" max="1278" width="11.42578125" style="1"/>
    <col min="1279" max="1279" width="2.7109375" style="1" customWidth="1"/>
    <col min="1280" max="1280" width="19.5703125" style="1" customWidth="1"/>
    <col min="1281" max="1281" width="3.28515625" style="1" customWidth="1"/>
    <col min="1282" max="1282" width="19.5703125" style="1" customWidth="1"/>
    <col min="1283" max="1283" width="3.28515625" style="1" customWidth="1"/>
    <col min="1284" max="1284" width="19.5703125" style="1" customWidth="1"/>
    <col min="1285" max="1285" width="3.28515625" style="1" customWidth="1"/>
    <col min="1286" max="1286" width="19.42578125" style="1" customWidth="1"/>
    <col min="1287" max="1287" width="3.28515625" style="1" customWidth="1"/>
    <col min="1288" max="1288" width="19.42578125" style="1" customWidth="1"/>
    <col min="1289" max="1289" width="1.7109375" style="1" customWidth="1"/>
    <col min="1290" max="1534" width="11.42578125" style="1"/>
    <col min="1535" max="1535" width="2.7109375" style="1" customWidth="1"/>
    <col min="1536" max="1536" width="19.5703125" style="1" customWidth="1"/>
    <col min="1537" max="1537" width="3.28515625" style="1" customWidth="1"/>
    <col min="1538" max="1538" width="19.5703125" style="1" customWidth="1"/>
    <col min="1539" max="1539" width="3.28515625" style="1" customWidth="1"/>
    <col min="1540" max="1540" width="19.5703125" style="1" customWidth="1"/>
    <col min="1541" max="1541" width="3.28515625" style="1" customWidth="1"/>
    <col min="1542" max="1542" width="19.42578125" style="1" customWidth="1"/>
    <col min="1543" max="1543" width="3.28515625" style="1" customWidth="1"/>
    <col min="1544" max="1544" width="19.42578125" style="1" customWidth="1"/>
    <col min="1545" max="1545" width="1.7109375" style="1" customWidth="1"/>
    <col min="1546" max="1790" width="11.42578125" style="1"/>
    <col min="1791" max="1791" width="2.7109375" style="1" customWidth="1"/>
    <col min="1792" max="1792" width="19.5703125" style="1" customWidth="1"/>
    <col min="1793" max="1793" width="3.28515625" style="1" customWidth="1"/>
    <col min="1794" max="1794" width="19.5703125" style="1" customWidth="1"/>
    <col min="1795" max="1795" width="3.28515625" style="1" customWidth="1"/>
    <col min="1796" max="1796" width="19.5703125" style="1" customWidth="1"/>
    <col min="1797" max="1797" width="3.28515625" style="1" customWidth="1"/>
    <col min="1798" max="1798" width="19.42578125" style="1" customWidth="1"/>
    <col min="1799" max="1799" width="3.28515625" style="1" customWidth="1"/>
    <col min="1800" max="1800" width="19.42578125" style="1" customWidth="1"/>
    <col min="1801" max="1801" width="1.7109375" style="1" customWidth="1"/>
    <col min="1802" max="2046" width="11.42578125" style="1"/>
    <col min="2047" max="2047" width="2.7109375" style="1" customWidth="1"/>
    <col min="2048" max="2048" width="19.5703125" style="1" customWidth="1"/>
    <col min="2049" max="2049" width="3.28515625" style="1" customWidth="1"/>
    <col min="2050" max="2050" width="19.5703125" style="1" customWidth="1"/>
    <col min="2051" max="2051" width="3.28515625" style="1" customWidth="1"/>
    <col min="2052" max="2052" width="19.5703125" style="1" customWidth="1"/>
    <col min="2053" max="2053" width="3.28515625" style="1" customWidth="1"/>
    <col min="2054" max="2054" width="19.42578125" style="1" customWidth="1"/>
    <col min="2055" max="2055" width="3.28515625" style="1" customWidth="1"/>
    <col min="2056" max="2056" width="19.42578125" style="1" customWidth="1"/>
    <col min="2057" max="2057" width="1.7109375" style="1" customWidth="1"/>
    <col min="2058" max="2302" width="11.42578125" style="1"/>
    <col min="2303" max="2303" width="2.7109375" style="1" customWidth="1"/>
    <col min="2304" max="2304" width="19.5703125" style="1" customWidth="1"/>
    <col min="2305" max="2305" width="3.28515625" style="1" customWidth="1"/>
    <col min="2306" max="2306" width="19.5703125" style="1" customWidth="1"/>
    <col min="2307" max="2307" width="3.28515625" style="1" customWidth="1"/>
    <col min="2308" max="2308" width="19.5703125" style="1" customWidth="1"/>
    <col min="2309" max="2309" width="3.28515625" style="1" customWidth="1"/>
    <col min="2310" max="2310" width="19.42578125" style="1" customWidth="1"/>
    <col min="2311" max="2311" width="3.28515625" style="1" customWidth="1"/>
    <col min="2312" max="2312" width="19.42578125" style="1" customWidth="1"/>
    <col min="2313" max="2313" width="1.7109375" style="1" customWidth="1"/>
    <col min="2314" max="2558" width="11.42578125" style="1"/>
    <col min="2559" max="2559" width="2.7109375" style="1" customWidth="1"/>
    <col min="2560" max="2560" width="19.5703125" style="1" customWidth="1"/>
    <col min="2561" max="2561" width="3.28515625" style="1" customWidth="1"/>
    <col min="2562" max="2562" width="19.5703125" style="1" customWidth="1"/>
    <col min="2563" max="2563" width="3.28515625" style="1" customWidth="1"/>
    <col min="2564" max="2564" width="19.5703125" style="1" customWidth="1"/>
    <col min="2565" max="2565" width="3.28515625" style="1" customWidth="1"/>
    <col min="2566" max="2566" width="19.42578125" style="1" customWidth="1"/>
    <col min="2567" max="2567" width="3.28515625" style="1" customWidth="1"/>
    <col min="2568" max="2568" width="19.42578125" style="1" customWidth="1"/>
    <col min="2569" max="2569" width="1.7109375" style="1" customWidth="1"/>
    <col min="2570" max="2814" width="11.42578125" style="1"/>
    <col min="2815" max="2815" width="2.7109375" style="1" customWidth="1"/>
    <col min="2816" max="2816" width="19.5703125" style="1" customWidth="1"/>
    <col min="2817" max="2817" width="3.28515625" style="1" customWidth="1"/>
    <col min="2818" max="2818" width="19.5703125" style="1" customWidth="1"/>
    <col min="2819" max="2819" width="3.28515625" style="1" customWidth="1"/>
    <col min="2820" max="2820" width="19.5703125" style="1" customWidth="1"/>
    <col min="2821" max="2821" width="3.28515625" style="1" customWidth="1"/>
    <col min="2822" max="2822" width="19.42578125" style="1" customWidth="1"/>
    <col min="2823" max="2823" width="3.28515625" style="1" customWidth="1"/>
    <col min="2824" max="2824" width="19.42578125" style="1" customWidth="1"/>
    <col min="2825" max="2825" width="1.7109375" style="1" customWidth="1"/>
    <col min="2826" max="3070" width="11.42578125" style="1"/>
    <col min="3071" max="3071" width="2.7109375" style="1" customWidth="1"/>
    <col min="3072" max="3072" width="19.5703125" style="1" customWidth="1"/>
    <col min="3073" max="3073" width="3.28515625" style="1" customWidth="1"/>
    <col min="3074" max="3074" width="19.5703125" style="1" customWidth="1"/>
    <col min="3075" max="3075" width="3.28515625" style="1" customWidth="1"/>
    <col min="3076" max="3076" width="19.5703125" style="1" customWidth="1"/>
    <col min="3077" max="3077" width="3.28515625" style="1" customWidth="1"/>
    <col min="3078" max="3078" width="19.42578125" style="1" customWidth="1"/>
    <col min="3079" max="3079" width="3.28515625" style="1" customWidth="1"/>
    <col min="3080" max="3080" width="19.42578125" style="1" customWidth="1"/>
    <col min="3081" max="3081" width="1.7109375" style="1" customWidth="1"/>
    <col min="3082" max="3326" width="11.42578125" style="1"/>
    <col min="3327" max="3327" width="2.7109375" style="1" customWidth="1"/>
    <col min="3328" max="3328" width="19.5703125" style="1" customWidth="1"/>
    <col min="3329" max="3329" width="3.28515625" style="1" customWidth="1"/>
    <col min="3330" max="3330" width="19.5703125" style="1" customWidth="1"/>
    <col min="3331" max="3331" width="3.28515625" style="1" customWidth="1"/>
    <col min="3332" max="3332" width="19.5703125" style="1" customWidth="1"/>
    <col min="3333" max="3333" width="3.28515625" style="1" customWidth="1"/>
    <col min="3334" max="3334" width="19.42578125" style="1" customWidth="1"/>
    <col min="3335" max="3335" width="3.28515625" style="1" customWidth="1"/>
    <col min="3336" max="3336" width="19.42578125" style="1" customWidth="1"/>
    <col min="3337" max="3337" width="1.7109375" style="1" customWidth="1"/>
    <col min="3338" max="3582" width="11.42578125" style="1"/>
    <col min="3583" max="3583" width="2.7109375" style="1" customWidth="1"/>
    <col min="3584" max="3584" width="19.5703125" style="1" customWidth="1"/>
    <col min="3585" max="3585" width="3.28515625" style="1" customWidth="1"/>
    <col min="3586" max="3586" width="19.5703125" style="1" customWidth="1"/>
    <col min="3587" max="3587" width="3.28515625" style="1" customWidth="1"/>
    <col min="3588" max="3588" width="19.5703125" style="1" customWidth="1"/>
    <col min="3589" max="3589" width="3.28515625" style="1" customWidth="1"/>
    <col min="3590" max="3590" width="19.42578125" style="1" customWidth="1"/>
    <col min="3591" max="3591" width="3.28515625" style="1" customWidth="1"/>
    <col min="3592" max="3592" width="19.42578125" style="1" customWidth="1"/>
    <col min="3593" max="3593" width="1.7109375" style="1" customWidth="1"/>
    <col min="3594" max="3838" width="11.42578125" style="1"/>
    <col min="3839" max="3839" width="2.7109375" style="1" customWidth="1"/>
    <col min="3840" max="3840" width="19.5703125" style="1" customWidth="1"/>
    <col min="3841" max="3841" width="3.28515625" style="1" customWidth="1"/>
    <col min="3842" max="3842" width="19.5703125" style="1" customWidth="1"/>
    <col min="3843" max="3843" width="3.28515625" style="1" customWidth="1"/>
    <col min="3844" max="3844" width="19.5703125" style="1" customWidth="1"/>
    <col min="3845" max="3845" width="3.28515625" style="1" customWidth="1"/>
    <col min="3846" max="3846" width="19.42578125" style="1" customWidth="1"/>
    <col min="3847" max="3847" width="3.28515625" style="1" customWidth="1"/>
    <col min="3848" max="3848" width="19.42578125" style="1" customWidth="1"/>
    <col min="3849" max="3849" width="1.7109375" style="1" customWidth="1"/>
    <col min="3850" max="4094" width="11.42578125" style="1"/>
    <col min="4095" max="4095" width="2.7109375" style="1" customWidth="1"/>
    <col min="4096" max="4096" width="19.5703125" style="1" customWidth="1"/>
    <col min="4097" max="4097" width="3.28515625" style="1" customWidth="1"/>
    <col min="4098" max="4098" width="19.5703125" style="1" customWidth="1"/>
    <col min="4099" max="4099" width="3.28515625" style="1" customWidth="1"/>
    <col min="4100" max="4100" width="19.5703125" style="1" customWidth="1"/>
    <col min="4101" max="4101" width="3.28515625" style="1" customWidth="1"/>
    <col min="4102" max="4102" width="19.42578125" style="1" customWidth="1"/>
    <col min="4103" max="4103" width="3.28515625" style="1" customWidth="1"/>
    <col min="4104" max="4104" width="19.42578125" style="1" customWidth="1"/>
    <col min="4105" max="4105" width="1.7109375" style="1" customWidth="1"/>
    <col min="4106" max="4350" width="11.42578125" style="1"/>
    <col min="4351" max="4351" width="2.7109375" style="1" customWidth="1"/>
    <col min="4352" max="4352" width="19.5703125" style="1" customWidth="1"/>
    <col min="4353" max="4353" width="3.28515625" style="1" customWidth="1"/>
    <col min="4354" max="4354" width="19.5703125" style="1" customWidth="1"/>
    <col min="4355" max="4355" width="3.28515625" style="1" customWidth="1"/>
    <col min="4356" max="4356" width="19.5703125" style="1" customWidth="1"/>
    <col min="4357" max="4357" width="3.28515625" style="1" customWidth="1"/>
    <col min="4358" max="4358" width="19.42578125" style="1" customWidth="1"/>
    <col min="4359" max="4359" width="3.28515625" style="1" customWidth="1"/>
    <col min="4360" max="4360" width="19.42578125" style="1" customWidth="1"/>
    <col min="4361" max="4361" width="1.7109375" style="1" customWidth="1"/>
    <col min="4362" max="4606" width="11.42578125" style="1"/>
    <col min="4607" max="4607" width="2.7109375" style="1" customWidth="1"/>
    <col min="4608" max="4608" width="19.5703125" style="1" customWidth="1"/>
    <col min="4609" max="4609" width="3.28515625" style="1" customWidth="1"/>
    <col min="4610" max="4610" width="19.5703125" style="1" customWidth="1"/>
    <col min="4611" max="4611" width="3.28515625" style="1" customWidth="1"/>
    <col min="4612" max="4612" width="19.5703125" style="1" customWidth="1"/>
    <col min="4613" max="4613" width="3.28515625" style="1" customWidth="1"/>
    <col min="4614" max="4614" width="19.42578125" style="1" customWidth="1"/>
    <col min="4615" max="4615" width="3.28515625" style="1" customWidth="1"/>
    <col min="4616" max="4616" width="19.42578125" style="1" customWidth="1"/>
    <col min="4617" max="4617" width="1.7109375" style="1" customWidth="1"/>
    <col min="4618" max="4862" width="11.42578125" style="1"/>
    <col min="4863" max="4863" width="2.7109375" style="1" customWidth="1"/>
    <col min="4864" max="4864" width="19.5703125" style="1" customWidth="1"/>
    <col min="4865" max="4865" width="3.28515625" style="1" customWidth="1"/>
    <col min="4866" max="4866" width="19.5703125" style="1" customWidth="1"/>
    <col min="4867" max="4867" width="3.28515625" style="1" customWidth="1"/>
    <col min="4868" max="4868" width="19.5703125" style="1" customWidth="1"/>
    <col min="4869" max="4869" width="3.28515625" style="1" customWidth="1"/>
    <col min="4870" max="4870" width="19.42578125" style="1" customWidth="1"/>
    <col min="4871" max="4871" width="3.28515625" style="1" customWidth="1"/>
    <col min="4872" max="4872" width="19.42578125" style="1" customWidth="1"/>
    <col min="4873" max="4873" width="1.7109375" style="1" customWidth="1"/>
    <col min="4874" max="5118" width="11.42578125" style="1"/>
    <col min="5119" max="5119" width="2.7109375" style="1" customWidth="1"/>
    <col min="5120" max="5120" width="19.5703125" style="1" customWidth="1"/>
    <col min="5121" max="5121" width="3.28515625" style="1" customWidth="1"/>
    <col min="5122" max="5122" width="19.5703125" style="1" customWidth="1"/>
    <col min="5123" max="5123" width="3.28515625" style="1" customWidth="1"/>
    <col min="5124" max="5124" width="19.5703125" style="1" customWidth="1"/>
    <col min="5125" max="5125" width="3.28515625" style="1" customWidth="1"/>
    <col min="5126" max="5126" width="19.42578125" style="1" customWidth="1"/>
    <col min="5127" max="5127" width="3.28515625" style="1" customWidth="1"/>
    <col min="5128" max="5128" width="19.42578125" style="1" customWidth="1"/>
    <col min="5129" max="5129" width="1.7109375" style="1" customWidth="1"/>
    <col min="5130" max="5374" width="11.42578125" style="1"/>
    <col min="5375" max="5375" width="2.7109375" style="1" customWidth="1"/>
    <col min="5376" max="5376" width="19.5703125" style="1" customWidth="1"/>
    <col min="5377" max="5377" width="3.28515625" style="1" customWidth="1"/>
    <col min="5378" max="5378" width="19.5703125" style="1" customWidth="1"/>
    <col min="5379" max="5379" width="3.28515625" style="1" customWidth="1"/>
    <col min="5380" max="5380" width="19.5703125" style="1" customWidth="1"/>
    <col min="5381" max="5381" width="3.28515625" style="1" customWidth="1"/>
    <col min="5382" max="5382" width="19.42578125" style="1" customWidth="1"/>
    <col min="5383" max="5383" width="3.28515625" style="1" customWidth="1"/>
    <col min="5384" max="5384" width="19.42578125" style="1" customWidth="1"/>
    <col min="5385" max="5385" width="1.7109375" style="1" customWidth="1"/>
    <col min="5386" max="5630" width="11.42578125" style="1"/>
    <col min="5631" max="5631" width="2.7109375" style="1" customWidth="1"/>
    <col min="5632" max="5632" width="19.5703125" style="1" customWidth="1"/>
    <col min="5633" max="5633" width="3.28515625" style="1" customWidth="1"/>
    <col min="5634" max="5634" width="19.5703125" style="1" customWidth="1"/>
    <col min="5635" max="5635" width="3.28515625" style="1" customWidth="1"/>
    <col min="5636" max="5636" width="19.5703125" style="1" customWidth="1"/>
    <col min="5637" max="5637" width="3.28515625" style="1" customWidth="1"/>
    <col min="5638" max="5638" width="19.42578125" style="1" customWidth="1"/>
    <col min="5639" max="5639" width="3.28515625" style="1" customWidth="1"/>
    <col min="5640" max="5640" width="19.42578125" style="1" customWidth="1"/>
    <col min="5641" max="5641" width="1.7109375" style="1" customWidth="1"/>
    <col min="5642" max="5886" width="11.42578125" style="1"/>
    <col min="5887" max="5887" width="2.7109375" style="1" customWidth="1"/>
    <col min="5888" max="5888" width="19.5703125" style="1" customWidth="1"/>
    <col min="5889" max="5889" width="3.28515625" style="1" customWidth="1"/>
    <col min="5890" max="5890" width="19.5703125" style="1" customWidth="1"/>
    <col min="5891" max="5891" width="3.28515625" style="1" customWidth="1"/>
    <col min="5892" max="5892" width="19.5703125" style="1" customWidth="1"/>
    <col min="5893" max="5893" width="3.28515625" style="1" customWidth="1"/>
    <col min="5894" max="5894" width="19.42578125" style="1" customWidth="1"/>
    <col min="5895" max="5895" width="3.28515625" style="1" customWidth="1"/>
    <col min="5896" max="5896" width="19.42578125" style="1" customWidth="1"/>
    <col min="5897" max="5897" width="1.7109375" style="1" customWidth="1"/>
    <col min="5898" max="6142" width="11.42578125" style="1"/>
    <col min="6143" max="6143" width="2.7109375" style="1" customWidth="1"/>
    <col min="6144" max="6144" width="19.5703125" style="1" customWidth="1"/>
    <col min="6145" max="6145" width="3.28515625" style="1" customWidth="1"/>
    <col min="6146" max="6146" width="19.5703125" style="1" customWidth="1"/>
    <col min="6147" max="6147" width="3.28515625" style="1" customWidth="1"/>
    <col min="6148" max="6148" width="19.5703125" style="1" customWidth="1"/>
    <col min="6149" max="6149" width="3.28515625" style="1" customWidth="1"/>
    <col min="6150" max="6150" width="19.42578125" style="1" customWidth="1"/>
    <col min="6151" max="6151" width="3.28515625" style="1" customWidth="1"/>
    <col min="6152" max="6152" width="19.42578125" style="1" customWidth="1"/>
    <col min="6153" max="6153" width="1.7109375" style="1" customWidth="1"/>
    <col min="6154" max="6398" width="11.42578125" style="1"/>
    <col min="6399" max="6399" width="2.7109375" style="1" customWidth="1"/>
    <col min="6400" max="6400" width="19.5703125" style="1" customWidth="1"/>
    <col min="6401" max="6401" width="3.28515625" style="1" customWidth="1"/>
    <col min="6402" max="6402" width="19.5703125" style="1" customWidth="1"/>
    <col min="6403" max="6403" width="3.28515625" style="1" customWidth="1"/>
    <col min="6404" max="6404" width="19.5703125" style="1" customWidth="1"/>
    <col min="6405" max="6405" width="3.28515625" style="1" customWidth="1"/>
    <col min="6406" max="6406" width="19.42578125" style="1" customWidth="1"/>
    <col min="6407" max="6407" width="3.28515625" style="1" customWidth="1"/>
    <col min="6408" max="6408" width="19.42578125" style="1" customWidth="1"/>
    <col min="6409" max="6409" width="1.7109375" style="1" customWidth="1"/>
    <col min="6410" max="6654" width="11.42578125" style="1"/>
    <col min="6655" max="6655" width="2.7109375" style="1" customWidth="1"/>
    <col min="6656" max="6656" width="19.5703125" style="1" customWidth="1"/>
    <col min="6657" max="6657" width="3.28515625" style="1" customWidth="1"/>
    <col min="6658" max="6658" width="19.5703125" style="1" customWidth="1"/>
    <col min="6659" max="6659" width="3.28515625" style="1" customWidth="1"/>
    <col min="6660" max="6660" width="19.5703125" style="1" customWidth="1"/>
    <col min="6661" max="6661" width="3.28515625" style="1" customWidth="1"/>
    <col min="6662" max="6662" width="19.42578125" style="1" customWidth="1"/>
    <col min="6663" max="6663" width="3.28515625" style="1" customWidth="1"/>
    <col min="6664" max="6664" width="19.42578125" style="1" customWidth="1"/>
    <col min="6665" max="6665" width="1.7109375" style="1" customWidth="1"/>
    <col min="6666" max="6910" width="11.42578125" style="1"/>
    <col min="6911" max="6911" width="2.7109375" style="1" customWidth="1"/>
    <col min="6912" max="6912" width="19.5703125" style="1" customWidth="1"/>
    <col min="6913" max="6913" width="3.28515625" style="1" customWidth="1"/>
    <col min="6914" max="6914" width="19.5703125" style="1" customWidth="1"/>
    <col min="6915" max="6915" width="3.28515625" style="1" customWidth="1"/>
    <col min="6916" max="6916" width="19.5703125" style="1" customWidth="1"/>
    <col min="6917" max="6917" width="3.28515625" style="1" customWidth="1"/>
    <col min="6918" max="6918" width="19.42578125" style="1" customWidth="1"/>
    <col min="6919" max="6919" width="3.28515625" style="1" customWidth="1"/>
    <col min="6920" max="6920" width="19.42578125" style="1" customWidth="1"/>
    <col min="6921" max="6921" width="1.7109375" style="1" customWidth="1"/>
    <col min="6922" max="7166" width="11.42578125" style="1"/>
    <col min="7167" max="7167" width="2.7109375" style="1" customWidth="1"/>
    <col min="7168" max="7168" width="19.5703125" style="1" customWidth="1"/>
    <col min="7169" max="7169" width="3.28515625" style="1" customWidth="1"/>
    <col min="7170" max="7170" width="19.5703125" style="1" customWidth="1"/>
    <col min="7171" max="7171" width="3.28515625" style="1" customWidth="1"/>
    <col min="7172" max="7172" width="19.5703125" style="1" customWidth="1"/>
    <col min="7173" max="7173" width="3.28515625" style="1" customWidth="1"/>
    <col min="7174" max="7174" width="19.42578125" style="1" customWidth="1"/>
    <col min="7175" max="7175" width="3.28515625" style="1" customWidth="1"/>
    <col min="7176" max="7176" width="19.42578125" style="1" customWidth="1"/>
    <col min="7177" max="7177" width="1.7109375" style="1" customWidth="1"/>
    <col min="7178" max="7422" width="11.42578125" style="1"/>
    <col min="7423" max="7423" width="2.7109375" style="1" customWidth="1"/>
    <col min="7424" max="7424" width="19.5703125" style="1" customWidth="1"/>
    <col min="7425" max="7425" width="3.28515625" style="1" customWidth="1"/>
    <col min="7426" max="7426" width="19.5703125" style="1" customWidth="1"/>
    <col min="7427" max="7427" width="3.28515625" style="1" customWidth="1"/>
    <col min="7428" max="7428" width="19.5703125" style="1" customWidth="1"/>
    <col min="7429" max="7429" width="3.28515625" style="1" customWidth="1"/>
    <col min="7430" max="7430" width="19.42578125" style="1" customWidth="1"/>
    <col min="7431" max="7431" width="3.28515625" style="1" customWidth="1"/>
    <col min="7432" max="7432" width="19.42578125" style="1" customWidth="1"/>
    <col min="7433" max="7433" width="1.7109375" style="1" customWidth="1"/>
    <col min="7434" max="7678" width="11.42578125" style="1"/>
    <col min="7679" max="7679" width="2.7109375" style="1" customWidth="1"/>
    <col min="7680" max="7680" width="19.5703125" style="1" customWidth="1"/>
    <col min="7681" max="7681" width="3.28515625" style="1" customWidth="1"/>
    <col min="7682" max="7682" width="19.5703125" style="1" customWidth="1"/>
    <col min="7683" max="7683" width="3.28515625" style="1" customWidth="1"/>
    <col min="7684" max="7684" width="19.5703125" style="1" customWidth="1"/>
    <col min="7685" max="7685" width="3.28515625" style="1" customWidth="1"/>
    <col min="7686" max="7686" width="19.42578125" style="1" customWidth="1"/>
    <col min="7687" max="7687" width="3.28515625" style="1" customWidth="1"/>
    <col min="7688" max="7688" width="19.42578125" style="1" customWidth="1"/>
    <col min="7689" max="7689" width="1.7109375" style="1" customWidth="1"/>
    <col min="7690" max="7934" width="11.42578125" style="1"/>
    <col min="7935" max="7935" width="2.7109375" style="1" customWidth="1"/>
    <col min="7936" max="7936" width="19.5703125" style="1" customWidth="1"/>
    <col min="7937" max="7937" width="3.28515625" style="1" customWidth="1"/>
    <col min="7938" max="7938" width="19.5703125" style="1" customWidth="1"/>
    <col min="7939" max="7939" width="3.28515625" style="1" customWidth="1"/>
    <col min="7940" max="7940" width="19.5703125" style="1" customWidth="1"/>
    <col min="7941" max="7941" width="3.28515625" style="1" customWidth="1"/>
    <col min="7942" max="7942" width="19.42578125" style="1" customWidth="1"/>
    <col min="7943" max="7943" width="3.28515625" style="1" customWidth="1"/>
    <col min="7944" max="7944" width="19.42578125" style="1" customWidth="1"/>
    <col min="7945" max="7945" width="1.7109375" style="1" customWidth="1"/>
    <col min="7946" max="8190" width="11.42578125" style="1"/>
    <col min="8191" max="8191" width="2.7109375" style="1" customWidth="1"/>
    <col min="8192" max="8192" width="19.5703125" style="1" customWidth="1"/>
    <col min="8193" max="8193" width="3.28515625" style="1" customWidth="1"/>
    <col min="8194" max="8194" width="19.5703125" style="1" customWidth="1"/>
    <col min="8195" max="8195" width="3.28515625" style="1" customWidth="1"/>
    <col min="8196" max="8196" width="19.5703125" style="1" customWidth="1"/>
    <col min="8197" max="8197" width="3.28515625" style="1" customWidth="1"/>
    <col min="8198" max="8198" width="19.42578125" style="1" customWidth="1"/>
    <col min="8199" max="8199" width="3.28515625" style="1" customWidth="1"/>
    <col min="8200" max="8200" width="19.42578125" style="1" customWidth="1"/>
    <col min="8201" max="8201" width="1.7109375" style="1" customWidth="1"/>
    <col min="8202" max="8446" width="11.42578125" style="1"/>
    <col min="8447" max="8447" width="2.7109375" style="1" customWidth="1"/>
    <col min="8448" max="8448" width="19.5703125" style="1" customWidth="1"/>
    <col min="8449" max="8449" width="3.28515625" style="1" customWidth="1"/>
    <col min="8450" max="8450" width="19.5703125" style="1" customWidth="1"/>
    <col min="8451" max="8451" width="3.28515625" style="1" customWidth="1"/>
    <col min="8452" max="8452" width="19.5703125" style="1" customWidth="1"/>
    <col min="8453" max="8453" width="3.28515625" style="1" customWidth="1"/>
    <col min="8454" max="8454" width="19.42578125" style="1" customWidth="1"/>
    <col min="8455" max="8455" width="3.28515625" style="1" customWidth="1"/>
    <col min="8456" max="8456" width="19.42578125" style="1" customWidth="1"/>
    <col min="8457" max="8457" width="1.7109375" style="1" customWidth="1"/>
    <col min="8458" max="8702" width="11.42578125" style="1"/>
    <col min="8703" max="8703" width="2.7109375" style="1" customWidth="1"/>
    <col min="8704" max="8704" width="19.5703125" style="1" customWidth="1"/>
    <col min="8705" max="8705" width="3.28515625" style="1" customWidth="1"/>
    <col min="8706" max="8706" width="19.5703125" style="1" customWidth="1"/>
    <col min="8707" max="8707" width="3.28515625" style="1" customWidth="1"/>
    <col min="8708" max="8708" width="19.5703125" style="1" customWidth="1"/>
    <col min="8709" max="8709" width="3.28515625" style="1" customWidth="1"/>
    <col min="8710" max="8710" width="19.42578125" style="1" customWidth="1"/>
    <col min="8711" max="8711" width="3.28515625" style="1" customWidth="1"/>
    <col min="8712" max="8712" width="19.42578125" style="1" customWidth="1"/>
    <col min="8713" max="8713" width="1.7109375" style="1" customWidth="1"/>
    <col min="8714" max="8958" width="11.42578125" style="1"/>
    <col min="8959" max="8959" width="2.7109375" style="1" customWidth="1"/>
    <col min="8960" max="8960" width="19.5703125" style="1" customWidth="1"/>
    <col min="8961" max="8961" width="3.28515625" style="1" customWidth="1"/>
    <col min="8962" max="8962" width="19.5703125" style="1" customWidth="1"/>
    <col min="8963" max="8963" width="3.28515625" style="1" customWidth="1"/>
    <col min="8964" max="8964" width="19.5703125" style="1" customWidth="1"/>
    <col min="8965" max="8965" width="3.28515625" style="1" customWidth="1"/>
    <col min="8966" max="8966" width="19.42578125" style="1" customWidth="1"/>
    <col min="8967" max="8967" width="3.28515625" style="1" customWidth="1"/>
    <col min="8968" max="8968" width="19.42578125" style="1" customWidth="1"/>
    <col min="8969" max="8969" width="1.7109375" style="1" customWidth="1"/>
    <col min="8970" max="9214" width="11.42578125" style="1"/>
    <col min="9215" max="9215" width="2.7109375" style="1" customWidth="1"/>
    <col min="9216" max="9216" width="19.5703125" style="1" customWidth="1"/>
    <col min="9217" max="9217" width="3.28515625" style="1" customWidth="1"/>
    <col min="9218" max="9218" width="19.5703125" style="1" customWidth="1"/>
    <col min="9219" max="9219" width="3.28515625" style="1" customWidth="1"/>
    <col min="9220" max="9220" width="19.5703125" style="1" customWidth="1"/>
    <col min="9221" max="9221" width="3.28515625" style="1" customWidth="1"/>
    <col min="9222" max="9222" width="19.42578125" style="1" customWidth="1"/>
    <col min="9223" max="9223" width="3.28515625" style="1" customWidth="1"/>
    <col min="9224" max="9224" width="19.42578125" style="1" customWidth="1"/>
    <col min="9225" max="9225" width="1.7109375" style="1" customWidth="1"/>
    <col min="9226" max="9470" width="11.42578125" style="1"/>
    <col min="9471" max="9471" width="2.7109375" style="1" customWidth="1"/>
    <col min="9472" max="9472" width="19.5703125" style="1" customWidth="1"/>
    <col min="9473" max="9473" width="3.28515625" style="1" customWidth="1"/>
    <col min="9474" max="9474" width="19.5703125" style="1" customWidth="1"/>
    <col min="9475" max="9475" width="3.28515625" style="1" customWidth="1"/>
    <col min="9476" max="9476" width="19.5703125" style="1" customWidth="1"/>
    <col min="9477" max="9477" width="3.28515625" style="1" customWidth="1"/>
    <col min="9478" max="9478" width="19.42578125" style="1" customWidth="1"/>
    <col min="9479" max="9479" width="3.28515625" style="1" customWidth="1"/>
    <col min="9480" max="9480" width="19.42578125" style="1" customWidth="1"/>
    <col min="9481" max="9481" width="1.7109375" style="1" customWidth="1"/>
    <col min="9482" max="9726" width="11.42578125" style="1"/>
    <col min="9727" max="9727" width="2.7109375" style="1" customWidth="1"/>
    <col min="9728" max="9728" width="19.5703125" style="1" customWidth="1"/>
    <col min="9729" max="9729" width="3.28515625" style="1" customWidth="1"/>
    <col min="9730" max="9730" width="19.5703125" style="1" customWidth="1"/>
    <col min="9731" max="9731" width="3.28515625" style="1" customWidth="1"/>
    <col min="9732" max="9732" width="19.5703125" style="1" customWidth="1"/>
    <col min="9733" max="9733" width="3.28515625" style="1" customWidth="1"/>
    <col min="9734" max="9734" width="19.42578125" style="1" customWidth="1"/>
    <col min="9735" max="9735" width="3.28515625" style="1" customWidth="1"/>
    <col min="9736" max="9736" width="19.42578125" style="1" customWidth="1"/>
    <col min="9737" max="9737" width="1.7109375" style="1" customWidth="1"/>
    <col min="9738" max="9982" width="11.42578125" style="1"/>
    <col min="9983" max="9983" width="2.7109375" style="1" customWidth="1"/>
    <col min="9984" max="9984" width="19.5703125" style="1" customWidth="1"/>
    <col min="9985" max="9985" width="3.28515625" style="1" customWidth="1"/>
    <col min="9986" max="9986" width="19.5703125" style="1" customWidth="1"/>
    <col min="9987" max="9987" width="3.28515625" style="1" customWidth="1"/>
    <col min="9988" max="9988" width="19.5703125" style="1" customWidth="1"/>
    <col min="9989" max="9989" width="3.28515625" style="1" customWidth="1"/>
    <col min="9990" max="9990" width="19.42578125" style="1" customWidth="1"/>
    <col min="9991" max="9991" width="3.28515625" style="1" customWidth="1"/>
    <col min="9992" max="9992" width="19.42578125" style="1" customWidth="1"/>
    <col min="9993" max="9993" width="1.7109375" style="1" customWidth="1"/>
    <col min="9994" max="10238" width="11.42578125" style="1"/>
    <col min="10239" max="10239" width="2.7109375" style="1" customWidth="1"/>
    <col min="10240" max="10240" width="19.5703125" style="1" customWidth="1"/>
    <col min="10241" max="10241" width="3.28515625" style="1" customWidth="1"/>
    <col min="10242" max="10242" width="19.5703125" style="1" customWidth="1"/>
    <col min="10243" max="10243" width="3.28515625" style="1" customWidth="1"/>
    <col min="10244" max="10244" width="19.5703125" style="1" customWidth="1"/>
    <col min="10245" max="10245" width="3.28515625" style="1" customWidth="1"/>
    <col min="10246" max="10246" width="19.42578125" style="1" customWidth="1"/>
    <col min="10247" max="10247" width="3.28515625" style="1" customWidth="1"/>
    <col min="10248" max="10248" width="19.42578125" style="1" customWidth="1"/>
    <col min="10249" max="10249" width="1.7109375" style="1" customWidth="1"/>
    <col min="10250" max="10494" width="11.42578125" style="1"/>
    <col min="10495" max="10495" width="2.7109375" style="1" customWidth="1"/>
    <col min="10496" max="10496" width="19.5703125" style="1" customWidth="1"/>
    <col min="10497" max="10497" width="3.28515625" style="1" customWidth="1"/>
    <col min="10498" max="10498" width="19.5703125" style="1" customWidth="1"/>
    <col min="10499" max="10499" width="3.28515625" style="1" customWidth="1"/>
    <col min="10500" max="10500" width="19.5703125" style="1" customWidth="1"/>
    <col min="10501" max="10501" width="3.28515625" style="1" customWidth="1"/>
    <col min="10502" max="10502" width="19.42578125" style="1" customWidth="1"/>
    <col min="10503" max="10503" width="3.28515625" style="1" customWidth="1"/>
    <col min="10504" max="10504" width="19.42578125" style="1" customWidth="1"/>
    <col min="10505" max="10505" width="1.7109375" style="1" customWidth="1"/>
    <col min="10506" max="10750" width="11.42578125" style="1"/>
    <col min="10751" max="10751" width="2.7109375" style="1" customWidth="1"/>
    <col min="10752" max="10752" width="19.5703125" style="1" customWidth="1"/>
    <col min="10753" max="10753" width="3.28515625" style="1" customWidth="1"/>
    <col min="10754" max="10754" width="19.5703125" style="1" customWidth="1"/>
    <col min="10755" max="10755" width="3.28515625" style="1" customWidth="1"/>
    <col min="10756" max="10756" width="19.5703125" style="1" customWidth="1"/>
    <col min="10757" max="10757" width="3.28515625" style="1" customWidth="1"/>
    <col min="10758" max="10758" width="19.42578125" style="1" customWidth="1"/>
    <col min="10759" max="10759" width="3.28515625" style="1" customWidth="1"/>
    <col min="10760" max="10760" width="19.42578125" style="1" customWidth="1"/>
    <col min="10761" max="10761" width="1.7109375" style="1" customWidth="1"/>
    <col min="10762" max="11006" width="11.42578125" style="1"/>
    <col min="11007" max="11007" width="2.7109375" style="1" customWidth="1"/>
    <col min="11008" max="11008" width="19.5703125" style="1" customWidth="1"/>
    <col min="11009" max="11009" width="3.28515625" style="1" customWidth="1"/>
    <col min="11010" max="11010" width="19.5703125" style="1" customWidth="1"/>
    <col min="11011" max="11011" width="3.28515625" style="1" customWidth="1"/>
    <col min="11012" max="11012" width="19.5703125" style="1" customWidth="1"/>
    <col min="11013" max="11013" width="3.28515625" style="1" customWidth="1"/>
    <col min="11014" max="11014" width="19.42578125" style="1" customWidth="1"/>
    <col min="11015" max="11015" width="3.28515625" style="1" customWidth="1"/>
    <col min="11016" max="11016" width="19.42578125" style="1" customWidth="1"/>
    <col min="11017" max="11017" width="1.7109375" style="1" customWidth="1"/>
    <col min="11018" max="11262" width="11.42578125" style="1"/>
    <col min="11263" max="11263" width="2.7109375" style="1" customWidth="1"/>
    <col min="11264" max="11264" width="19.5703125" style="1" customWidth="1"/>
    <col min="11265" max="11265" width="3.28515625" style="1" customWidth="1"/>
    <col min="11266" max="11266" width="19.5703125" style="1" customWidth="1"/>
    <col min="11267" max="11267" width="3.28515625" style="1" customWidth="1"/>
    <col min="11268" max="11268" width="19.5703125" style="1" customWidth="1"/>
    <col min="11269" max="11269" width="3.28515625" style="1" customWidth="1"/>
    <col min="11270" max="11270" width="19.42578125" style="1" customWidth="1"/>
    <col min="11271" max="11271" width="3.28515625" style="1" customWidth="1"/>
    <col min="11272" max="11272" width="19.42578125" style="1" customWidth="1"/>
    <col min="11273" max="11273" width="1.7109375" style="1" customWidth="1"/>
    <col min="11274" max="11518" width="11.42578125" style="1"/>
    <col min="11519" max="11519" width="2.7109375" style="1" customWidth="1"/>
    <col min="11520" max="11520" width="19.5703125" style="1" customWidth="1"/>
    <col min="11521" max="11521" width="3.28515625" style="1" customWidth="1"/>
    <col min="11522" max="11522" width="19.5703125" style="1" customWidth="1"/>
    <col min="11523" max="11523" width="3.28515625" style="1" customWidth="1"/>
    <col min="11524" max="11524" width="19.5703125" style="1" customWidth="1"/>
    <col min="11525" max="11525" width="3.28515625" style="1" customWidth="1"/>
    <col min="11526" max="11526" width="19.42578125" style="1" customWidth="1"/>
    <col min="11527" max="11527" width="3.28515625" style="1" customWidth="1"/>
    <col min="11528" max="11528" width="19.42578125" style="1" customWidth="1"/>
    <col min="11529" max="11529" width="1.7109375" style="1" customWidth="1"/>
    <col min="11530" max="11774" width="11.42578125" style="1"/>
    <col min="11775" max="11775" width="2.7109375" style="1" customWidth="1"/>
    <col min="11776" max="11776" width="19.5703125" style="1" customWidth="1"/>
    <col min="11777" max="11777" width="3.28515625" style="1" customWidth="1"/>
    <col min="11778" max="11778" width="19.5703125" style="1" customWidth="1"/>
    <col min="11779" max="11779" width="3.28515625" style="1" customWidth="1"/>
    <col min="11780" max="11780" width="19.5703125" style="1" customWidth="1"/>
    <col min="11781" max="11781" width="3.28515625" style="1" customWidth="1"/>
    <col min="11782" max="11782" width="19.42578125" style="1" customWidth="1"/>
    <col min="11783" max="11783" width="3.28515625" style="1" customWidth="1"/>
    <col min="11784" max="11784" width="19.42578125" style="1" customWidth="1"/>
    <col min="11785" max="11785" width="1.7109375" style="1" customWidth="1"/>
    <col min="11786" max="12030" width="11.42578125" style="1"/>
    <col min="12031" max="12031" width="2.7109375" style="1" customWidth="1"/>
    <col min="12032" max="12032" width="19.5703125" style="1" customWidth="1"/>
    <col min="12033" max="12033" width="3.28515625" style="1" customWidth="1"/>
    <col min="12034" max="12034" width="19.5703125" style="1" customWidth="1"/>
    <col min="12035" max="12035" width="3.28515625" style="1" customWidth="1"/>
    <col min="12036" max="12036" width="19.5703125" style="1" customWidth="1"/>
    <col min="12037" max="12037" width="3.28515625" style="1" customWidth="1"/>
    <col min="12038" max="12038" width="19.42578125" style="1" customWidth="1"/>
    <col min="12039" max="12039" width="3.28515625" style="1" customWidth="1"/>
    <col min="12040" max="12040" width="19.42578125" style="1" customWidth="1"/>
    <col min="12041" max="12041" width="1.7109375" style="1" customWidth="1"/>
    <col min="12042" max="12286" width="11.42578125" style="1"/>
    <col min="12287" max="12287" width="2.7109375" style="1" customWidth="1"/>
    <col min="12288" max="12288" width="19.5703125" style="1" customWidth="1"/>
    <col min="12289" max="12289" width="3.28515625" style="1" customWidth="1"/>
    <col min="12290" max="12290" width="19.5703125" style="1" customWidth="1"/>
    <col min="12291" max="12291" width="3.28515625" style="1" customWidth="1"/>
    <col min="12292" max="12292" width="19.5703125" style="1" customWidth="1"/>
    <col min="12293" max="12293" width="3.28515625" style="1" customWidth="1"/>
    <col min="12294" max="12294" width="19.42578125" style="1" customWidth="1"/>
    <col min="12295" max="12295" width="3.28515625" style="1" customWidth="1"/>
    <col min="12296" max="12296" width="19.42578125" style="1" customWidth="1"/>
    <col min="12297" max="12297" width="1.7109375" style="1" customWidth="1"/>
    <col min="12298" max="12542" width="11.42578125" style="1"/>
    <col min="12543" max="12543" width="2.7109375" style="1" customWidth="1"/>
    <col min="12544" max="12544" width="19.5703125" style="1" customWidth="1"/>
    <col min="12545" max="12545" width="3.28515625" style="1" customWidth="1"/>
    <col min="12546" max="12546" width="19.5703125" style="1" customWidth="1"/>
    <col min="12547" max="12547" width="3.28515625" style="1" customWidth="1"/>
    <col min="12548" max="12548" width="19.5703125" style="1" customWidth="1"/>
    <col min="12549" max="12549" width="3.28515625" style="1" customWidth="1"/>
    <col min="12550" max="12550" width="19.42578125" style="1" customWidth="1"/>
    <col min="12551" max="12551" width="3.28515625" style="1" customWidth="1"/>
    <col min="12552" max="12552" width="19.42578125" style="1" customWidth="1"/>
    <col min="12553" max="12553" width="1.7109375" style="1" customWidth="1"/>
    <col min="12554" max="12798" width="11.42578125" style="1"/>
    <col min="12799" max="12799" width="2.7109375" style="1" customWidth="1"/>
    <col min="12800" max="12800" width="19.5703125" style="1" customWidth="1"/>
    <col min="12801" max="12801" width="3.28515625" style="1" customWidth="1"/>
    <col min="12802" max="12802" width="19.5703125" style="1" customWidth="1"/>
    <col min="12803" max="12803" width="3.28515625" style="1" customWidth="1"/>
    <col min="12804" max="12804" width="19.5703125" style="1" customWidth="1"/>
    <col min="12805" max="12805" width="3.28515625" style="1" customWidth="1"/>
    <col min="12806" max="12806" width="19.42578125" style="1" customWidth="1"/>
    <col min="12807" max="12807" width="3.28515625" style="1" customWidth="1"/>
    <col min="12808" max="12808" width="19.42578125" style="1" customWidth="1"/>
    <col min="12809" max="12809" width="1.7109375" style="1" customWidth="1"/>
    <col min="12810" max="13054" width="11.42578125" style="1"/>
    <col min="13055" max="13055" width="2.7109375" style="1" customWidth="1"/>
    <col min="13056" max="13056" width="19.5703125" style="1" customWidth="1"/>
    <col min="13057" max="13057" width="3.28515625" style="1" customWidth="1"/>
    <col min="13058" max="13058" width="19.5703125" style="1" customWidth="1"/>
    <col min="13059" max="13059" width="3.28515625" style="1" customWidth="1"/>
    <col min="13060" max="13060" width="19.5703125" style="1" customWidth="1"/>
    <col min="13061" max="13061" width="3.28515625" style="1" customWidth="1"/>
    <col min="13062" max="13062" width="19.42578125" style="1" customWidth="1"/>
    <col min="13063" max="13063" width="3.28515625" style="1" customWidth="1"/>
    <col min="13064" max="13064" width="19.42578125" style="1" customWidth="1"/>
    <col min="13065" max="13065" width="1.7109375" style="1" customWidth="1"/>
    <col min="13066" max="13310" width="11.42578125" style="1"/>
    <col min="13311" max="13311" width="2.7109375" style="1" customWidth="1"/>
    <col min="13312" max="13312" width="19.5703125" style="1" customWidth="1"/>
    <col min="13313" max="13313" width="3.28515625" style="1" customWidth="1"/>
    <col min="13314" max="13314" width="19.5703125" style="1" customWidth="1"/>
    <col min="13315" max="13315" width="3.28515625" style="1" customWidth="1"/>
    <col min="13316" max="13316" width="19.5703125" style="1" customWidth="1"/>
    <col min="13317" max="13317" width="3.28515625" style="1" customWidth="1"/>
    <col min="13318" max="13318" width="19.42578125" style="1" customWidth="1"/>
    <col min="13319" max="13319" width="3.28515625" style="1" customWidth="1"/>
    <col min="13320" max="13320" width="19.42578125" style="1" customWidth="1"/>
    <col min="13321" max="13321" width="1.7109375" style="1" customWidth="1"/>
    <col min="13322" max="13566" width="11.42578125" style="1"/>
    <col min="13567" max="13567" width="2.7109375" style="1" customWidth="1"/>
    <col min="13568" max="13568" width="19.5703125" style="1" customWidth="1"/>
    <col min="13569" max="13569" width="3.28515625" style="1" customWidth="1"/>
    <col min="13570" max="13570" width="19.5703125" style="1" customWidth="1"/>
    <col min="13571" max="13571" width="3.28515625" style="1" customWidth="1"/>
    <col min="13572" max="13572" width="19.5703125" style="1" customWidth="1"/>
    <col min="13573" max="13573" width="3.28515625" style="1" customWidth="1"/>
    <col min="13574" max="13574" width="19.42578125" style="1" customWidth="1"/>
    <col min="13575" max="13575" width="3.28515625" style="1" customWidth="1"/>
    <col min="13576" max="13576" width="19.42578125" style="1" customWidth="1"/>
    <col min="13577" max="13577" width="1.7109375" style="1" customWidth="1"/>
    <col min="13578" max="13822" width="11.42578125" style="1"/>
    <col min="13823" max="13823" width="2.7109375" style="1" customWidth="1"/>
    <col min="13824" max="13824" width="19.5703125" style="1" customWidth="1"/>
    <col min="13825" max="13825" width="3.28515625" style="1" customWidth="1"/>
    <col min="13826" max="13826" width="19.5703125" style="1" customWidth="1"/>
    <col min="13827" max="13827" width="3.28515625" style="1" customWidth="1"/>
    <col min="13828" max="13828" width="19.5703125" style="1" customWidth="1"/>
    <col min="13829" max="13829" width="3.28515625" style="1" customWidth="1"/>
    <col min="13830" max="13830" width="19.42578125" style="1" customWidth="1"/>
    <col min="13831" max="13831" width="3.28515625" style="1" customWidth="1"/>
    <col min="13832" max="13832" width="19.42578125" style="1" customWidth="1"/>
    <col min="13833" max="13833" width="1.7109375" style="1" customWidth="1"/>
    <col min="13834" max="14078" width="11.42578125" style="1"/>
    <col min="14079" max="14079" width="2.7109375" style="1" customWidth="1"/>
    <col min="14080" max="14080" width="19.5703125" style="1" customWidth="1"/>
    <col min="14081" max="14081" width="3.28515625" style="1" customWidth="1"/>
    <col min="14082" max="14082" width="19.5703125" style="1" customWidth="1"/>
    <col min="14083" max="14083" width="3.28515625" style="1" customWidth="1"/>
    <col min="14084" max="14084" width="19.5703125" style="1" customWidth="1"/>
    <col min="14085" max="14085" width="3.28515625" style="1" customWidth="1"/>
    <col min="14086" max="14086" width="19.42578125" style="1" customWidth="1"/>
    <col min="14087" max="14087" width="3.28515625" style="1" customWidth="1"/>
    <col min="14088" max="14088" width="19.42578125" style="1" customWidth="1"/>
    <col min="14089" max="14089" width="1.7109375" style="1" customWidth="1"/>
    <col min="14090" max="14334" width="11.42578125" style="1"/>
    <col min="14335" max="14335" width="2.7109375" style="1" customWidth="1"/>
    <col min="14336" max="14336" width="19.5703125" style="1" customWidth="1"/>
    <col min="14337" max="14337" width="3.28515625" style="1" customWidth="1"/>
    <col min="14338" max="14338" width="19.5703125" style="1" customWidth="1"/>
    <col min="14339" max="14339" width="3.28515625" style="1" customWidth="1"/>
    <col min="14340" max="14340" width="19.5703125" style="1" customWidth="1"/>
    <col min="14341" max="14341" width="3.28515625" style="1" customWidth="1"/>
    <col min="14342" max="14342" width="19.42578125" style="1" customWidth="1"/>
    <col min="14343" max="14343" width="3.28515625" style="1" customWidth="1"/>
    <col min="14344" max="14344" width="19.42578125" style="1" customWidth="1"/>
    <col min="14345" max="14345" width="1.7109375" style="1" customWidth="1"/>
    <col min="14346" max="14590" width="11.42578125" style="1"/>
    <col min="14591" max="14591" width="2.7109375" style="1" customWidth="1"/>
    <col min="14592" max="14592" width="19.5703125" style="1" customWidth="1"/>
    <col min="14593" max="14593" width="3.28515625" style="1" customWidth="1"/>
    <col min="14594" max="14594" width="19.5703125" style="1" customWidth="1"/>
    <col min="14595" max="14595" width="3.28515625" style="1" customWidth="1"/>
    <col min="14596" max="14596" width="19.5703125" style="1" customWidth="1"/>
    <col min="14597" max="14597" width="3.28515625" style="1" customWidth="1"/>
    <col min="14598" max="14598" width="19.42578125" style="1" customWidth="1"/>
    <col min="14599" max="14599" width="3.28515625" style="1" customWidth="1"/>
    <col min="14600" max="14600" width="19.42578125" style="1" customWidth="1"/>
    <col min="14601" max="14601" width="1.7109375" style="1" customWidth="1"/>
    <col min="14602" max="14846" width="11.42578125" style="1"/>
    <col min="14847" max="14847" width="2.7109375" style="1" customWidth="1"/>
    <col min="14848" max="14848" width="19.5703125" style="1" customWidth="1"/>
    <col min="14849" max="14849" width="3.28515625" style="1" customWidth="1"/>
    <col min="14850" max="14850" width="19.5703125" style="1" customWidth="1"/>
    <col min="14851" max="14851" width="3.28515625" style="1" customWidth="1"/>
    <col min="14852" max="14852" width="19.5703125" style="1" customWidth="1"/>
    <col min="14853" max="14853" width="3.28515625" style="1" customWidth="1"/>
    <col min="14854" max="14854" width="19.42578125" style="1" customWidth="1"/>
    <col min="14855" max="14855" width="3.28515625" style="1" customWidth="1"/>
    <col min="14856" max="14856" width="19.42578125" style="1" customWidth="1"/>
    <col min="14857" max="14857" width="1.7109375" style="1" customWidth="1"/>
    <col min="14858" max="15102" width="11.42578125" style="1"/>
    <col min="15103" max="15103" width="2.7109375" style="1" customWidth="1"/>
    <col min="15104" max="15104" width="19.5703125" style="1" customWidth="1"/>
    <col min="15105" max="15105" width="3.28515625" style="1" customWidth="1"/>
    <col min="15106" max="15106" width="19.5703125" style="1" customWidth="1"/>
    <col min="15107" max="15107" width="3.28515625" style="1" customWidth="1"/>
    <col min="15108" max="15108" width="19.5703125" style="1" customWidth="1"/>
    <col min="15109" max="15109" width="3.28515625" style="1" customWidth="1"/>
    <col min="15110" max="15110" width="19.42578125" style="1" customWidth="1"/>
    <col min="15111" max="15111" width="3.28515625" style="1" customWidth="1"/>
    <col min="15112" max="15112" width="19.42578125" style="1" customWidth="1"/>
    <col min="15113" max="15113" width="1.7109375" style="1" customWidth="1"/>
    <col min="15114" max="15358" width="11.42578125" style="1"/>
    <col min="15359" max="15359" width="2.7109375" style="1" customWidth="1"/>
    <col min="15360" max="15360" width="19.5703125" style="1" customWidth="1"/>
    <col min="15361" max="15361" width="3.28515625" style="1" customWidth="1"/>
    <col min="15362" max="15362" width="19.5703125" style="1" customWidth="1"/>
    <col min="15363" max="15363" width="3.28515625" style="1" customWidth="1"/>
    <col min="15364" max="15364" width="19.5703125" style="1" customWidth="1"/>
    <col min="15365" max="15365" width="3.28515625" style="1" customWidth="1"/>
    <col min="15366" max="15366" width="19.42578125" style="1" customWidth="1"/>
    <col min="15367" max="15367" width="3.28515625" style="1" customWidth="1"/>
    <col min="15368" max="15368" width="19.42578125" style="1" customWidth="1"/>
    <col min="15369" max="15369" width="1.7109375" style="1" customWidth="1"/>
    <col min="15370" max="15614" width="11.42578125" style="1"/>
    <col min="15615" max="15615" width="2.7109375" style="1" customWidth="1"/>
    <col min="15616" max="15616" width="19.5703125" style="1" customWidth="1"/>
    <col min="15617" max="15617" width="3.28515625" style="1" customWidth="1"/>
    <col min="15618" max="15618" width="19.5703125" style="1" customWidth="1"/>
    <col min="15619" max="15619" width="3.28515625" style="1" customWidth="1"/>
    <col min="15620" max="15620" width="19.5703125" style="1" customWidth="1"/>
    <col min="15621" max="15621" width="3.28515625" style="1" customWidth="1"/>
    <col min="15622" max="15622" width="19.42578125" style="1" customWidth="1"/>
    <col min="15623" max="15623" width="3.28515625" style="1" customWidth="1"/>
    <col min="15624" max="15624" width="19.42578125" style="1" customWidth="1"/>
    <col min="15625" max="15625" width="1.7109375" style="1" customWidth="1"/>
    <col min="15626" max="15870" width="11.42578125" style="1"/>
    <col min="15871" max="15871" width="2.7109375" style="1" customWidth="1"/>
    <col min="15872" max="15872" width="19.5703125" style="1" customWidth="1"/>
    <col min="15873" max="15873" width="3.28515625" style="1" customWidth="1"/>
    <col min="15874" max="15874" width="19.5703125" style="1" customWidth="1"/>
    <col min="15875" max="15875" width="3.28515625" style="1" customWidth="1"/>
    <col min="15876" max="15876" width="19.5703125" style="1" customWidth="1"/>
    <col min="15877" max="15877" width="3.28515625" style="1" customWidth="1"/>
    <col min="15878" max="15878" width="19.42578125" style="1" customWidth="1"/>
    <col min="15879" max="15879" width="3.28515625" style="1" customWidth="1"/>
    <col min="15880" max="15880" width="19.42578125" style="1" customWidth="1"/>
    <col min="15881" max="15881" width="1.7109375" style="1" customWidth="1"/>
    <col min="15882" max="16126" width="11.42578125" style="1"/>
    <col min="16127" max="16127" width="2.7109375" style="1" customWidth="1"/>
    <col min="16128" max="16128" width="19.5703125" style="1" customWidth="1"/>
    <col min="16129" max="16129" width="3.28515625" style="1" customWidth="1"/>
    <col min="16130" max="16130" width="19.5703125" style="1" customWidth="1"/>
    <col min="16131" max="16131" width="3.28515625" style="1" customWidth="1"/>
    <col min="16132" max="16132" width="19.5703125" style="1" customWidth="1"/>
    <col min="16133" max="16133" width="3.28515625" style="1" customWidth="1"/>
    <col min="16134" max="16134" width="19.42578125" style="1" customWidth="1"/>
    <col min="16135" max="16135" width="3.28515625" style="1" customWidth="1"/>
    <col min="16136" max="16136" width="19.42578125" style="1" customWidth="1"/>
    <col min="16137" max="16137" width="1.7109375" style="1" customWidth="1"/>
    <col min="16138" max="16384" width="11.42578125" style="1"/>
  </cols>
  <sheetData>
    <row r="1" spans="1:26" ht="73.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24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150"/>
      <c r="M2" s="156"/>
      <c r="N2" s="156"/>
      <c r="O2" s="156"/>
      <c r="P2" s="156"/>
      <c r="Q2" s="156"/>
      <c r="R2" s="156"/>
      <c r="S2" s="156"/>
      <c r="T2" s="156"/>
      <c r="U2" s="150"/>
      <c r="V2" s="150"/>
      <c r="W2" s="150"/>
      <c r="X2" s="150"/>
      <c r="Y2" s="150"/>
      <c r="Z2" s="150"/>
    </row>
    <row r="3" spans="1:26" ht="37.5" customHeight="1">
      <c r="A3" s="7"/>
      <c r="B3" s="165"/>
      <c r="C3" s="165"/>
      <c r="D3" s="165"/>
      <c r="E3" s="165"/>
      <c r="F3" s="165"/>
      <c r="G3" s="165"/>
      <c r="H3" s="165"/>
      <c r="I3" s="165"/>
      <c r="J3" s="165"/>
      <c r="K3" s="7"/>
      <c r="L3" s="150"/>
      <c r="M3" s="156"/>
      <c r="N3" s="156"/>
      <c r="O3" s="156"/>
      <c r="P3" s="156"/>
      <c r="Q3" s="156"/>
      <c r="R3" s="156"/>
      <c r="S3" s="156"/>
      <c r="T3" s="156"/>
      <c r="U3" s="150"/>
      <c r="V3" s="150"/>
      <c r="W3" s="150"/>
      <c r="X3" s="150"/>
      <c r="Y3" s="150"/>
      <c r="Z3" s="150"/>
    </row>
    <row r="4" spans="1:26" ht="27.75" customHeight="1" thickBot="1">
      <c r="A4" s="7"/>
      <c r="B4" s="9"/>
      <c r="C4" s="9"/>
      <c r="D4" s="9"/>
      <c r="E4" s="9"/>
      <c r="F4" s="9"/>
      <c r="G4" s="9"/>
      <c r="H4" s="9"/>
      <c r="I4" s="9"/>
      <c r="J4" s="9"/>
      <c r="K4" s="7"/>
      <c r="L4" s="150"/>
      <c r="M4" s="156"/>
      <c r="N4" s="156"/>
      <c r="O4" s="156"/>
      <c r="P4" s="156"/>
      <c r="Q4" s="156"/>
      <c r="R4" s="156"/>
      <c r="S4" s="156"/>
      <c r="T4" s="156"/>
      <c r="U4" s="150"/>
      <c r="V4" s="150"/>
      <c r="W4" s="150"/>
      <c r="X4" s="150"/>
      <c r="Y4" s="150"/>
      <c r="Z4" s="150"/>
    </row>
    <row r="5" spans="1:26" s="2" customFormat="1" ht="18.75">
      <c r="A5" s="10" t="s">
        <v>0</v>
      </c>
      <c r="B5" s="11" t="s">
        <v>70</v>
      </c>
      <c r="C5" s="12"/>
      <c r="D5" s="12"/>
      <c r="E5" s="12"/>
      <c r="F5" s="12"/>
      <c r="G5" s="12"/>
      <c r="H5" s="12"/>
      <c r="I5" s="12"/>
      <c r="J5" s="12"/>
      <c r="K5" s="13"/>
      <c r="L5" s="151"/>
      <c r="M5" s="155"/>
      <c r="N5" s="155"/>
      <c r="O5" s="155"/>
      <c r="P5" s="155"/>
      <c r="Q5" s="155"/>
      <c r="R5" s="155"/>
      <c r="S5" s="155"/>
      <c r="T5" s="155"/>
      <c r="U5" s="151"/>
      <c r="V5" s="151"/>
      <c r="W5" s="151"/>
      <c r="X5" s="151"/>
      <c r="Y5" s="151"/>
      <c r="Z5" s="151"/>
    </row>
    <row r="6" spans="1:26" s="2" customFormat="1" ht="17.25" customHeight="1">
      <c r="A6" s="14"/>
      <c r="B6" s="15"/>
      <c r="C6" s="15"/>
      <c r="D6" s="15"/>
      <c r="E6" s="15"/>
      <c r="F6" s="15"/>
      <c r="G6" s="16"/>
      <c r="H6" s="16"/>
      <c r="I6" s="16"/>
      <c r="J6" s="16"/>
      <c r="K6" s="17"/>
      <c r="L6" s="151"/>
      <c r="M6" s="155"/>
      <c r="N6" s="155"/>
      <c r="O6" s="155"/>
      <c r="P6" s="155"/>
      <c r="Q6" s="155"/>
      <c r="R6" s="155"/>
      <c r="S6" s="155"/>
      <c r="T6" s="155"/>
      <c r="U6" s="151"/>
      <c r="V6" s="151"/>
      <c r="W6" s="151"/>
      <c r="X6" s="151"/>
      <c r="Y6" s="151"/>
      <c r="Z6" s="151"/>
    </row>
    <row r="7" spans="1:26" s="2" customFormat="1" ht="15" customHeight="1">
      <c r="A7" s="14"/>
      <c r="B7" s="101" t="s">
        <v>41</v>
      </c>
      <c r="C7" s="102"/>
      <c r="D7" s="102"/>
      <c r="E7" s="102"/>
      <c r="F7" s="103"/>
      <c r="G7" s="103"/>
      <c r="H7" s="103"/>
      <c r="I7" s="103"/>
      <c r="J7" s="103"/>
      <c r="K7" s="17"/>
      <c r="L7" s="151"/>
      <c r="M7" s="155"/>
      <c r="N7" s="155"/>
      <c r="O7" s="155"/>
      <c r="P7" s="155"/>
      <c r="Q7" s="155"/>
      <c r="R7" s="155"/>
      <c r="S7" s="155"/>
      <c r="T7" s="155"/>
      <c r="U7" s="151"/>
      <c r="V7" s="151"/>
      <c r="W7" s="151"/>
      <c r="X7" s="151"/>
      <c r="Y7" s="151"/>
      <c r="Z7" s="151"/>
    </row>
    <row r="8" spans="1:26" s="2" customFormat="1" ht="9.75" customHeight="1">
      <c r="A8" s="14"/>
      <c r="B8" s="104"/>
      <c r="C8" s="104"/>
      <c r="D8" s="104"/>
      <c r="E8" s="104"/>
      <c r="F8" s="104"/>
      <c r="G8" s="105"/>
      <c r="H8" s="105"/>
      <c r="I8" s="105"/>
      <c r="J8" s="105"/>
      <c r="K8" s="17"/>
      <c r="L8" s="151"/>
      <c r="M8" s="155"/>
      <c r="N8" s="155"/>
      <c r="O8" s="155"/>
      <c r="P8" s="155"/>
      <c r="Q8" s="155"/>
      <c r="R8" s="155"/>
      <c r="S8" s="155"/>
      <c r="T8" s="155"/>
      <c r="U8" s="151"/>
      <c r="V8" s="151"/>
      <c r="W8" s="151"/>
      <c r="X8" s="151"/>
      <c r="Y8" s="151"/>
      <c r="Z8" s="151"/>
    </row>
    <row r="9" spans="1:26" s="2" customFormat="1" ht="24" customHeight="1">
      <c r="A9" s="14"/>
      <c r="B9" s="166" t="s">
        <v>64</v>
      </c>
      <c r="C9" s="166"/>
      <c r="D9" s="166"/>
      <c r="E9" s="106"/>
      <c r="F9" s="107"/>
      <c r="G9" s="107"/>
      <c r="H9" s="107"/>
      <c r="I9" s="107"/>
      <c r="J9" s="108" t="s">
        <v>17</v>
      </c>
      <c r="K9" s="17"/>
      <c r="L9" s="151"/>
      <c r="M9" s="155"/>
      <c r="N9" s="155"/>
      <c r="O9" s="155"/>
      <c r="P9" s="155"/>
      <c r="Q9" s="155"/>
      <c r="R9" s="155"/>
      <c r="S9" s="155"/>
      <c r="T9" s="155"/>
      <c r="U9" s="151"/>
      <c r="V9" s="151"/>
      <c r="W9" s="151"/>
      <c r="X9" s="151"/>
      <c r="Y9" s="151"/>
      <c r="Z9" s="151"/>
    </row>
    <row r="10" spans="1:26" s="2" customFormat="1" ht="24" customHeight="1">
      <c r="A10" s="14"/>
      <c r="B10" s="167" t="s">
        <v>65</v>
      </c>
      <c r="C10" s="167"/>
      <c r="D10" s="167"/>
      <c r="E10" s="109"/>
      <c r="F10" s="110"/>
      <c r="G10" s="110"/>
      <c r="H10" s="110"/>
      <c r="I10" s="110"/>
      <c r="J10" s="108" t="s">
        <v>18</v>
      </c>
      <c r="K10" s="17"/>
      <c r="L10" s="151"/>
      <c r="M10" s="155"/>
      <c r="N10" s="155"/>
      <c r="O10" s="155"/>
      <c r="P10" s="155"/>
      <c r="Q10" s="155"/>
      <c r="R10" s="155"/>
      <c r="S10" s="155"/>
      <c r="T10" s="155"/>
      <c r="U10" s="151"/>
      <c r="V10" s="151"/>
      <c r="W10" s="151"/>
      <c r="X10" s="151"/>
      <c r="Y10" s="151"/>
      <c r="Z10" s="151"/>
    </row>
    <row r="11" spans="1:26" s="2" customFormat="1" ht="24" customHeight="1">
      <c r="A11" s="14"/>
      <c r="B11" s="166" t="s">
        <v>66</v>
      </c>
      <c r="C11" s="166"/>
      <c r="D11" s="166"/>
      <c r="E11" s="106"/>
      <c r="F11" s="107"/>
      <c r="G11" s="107"/>
      <c r="H11" s="107"/>
      <c r="I11" s="107"/>
      <c r="J11" s="108" t="s">
        <v>42</v>
      </c>
      <c r="K11" s="17"/>
      <c r="L11" s="151"/>
      <c r="M11" s="155"/>
      <c r="N11" s="155"/>
      <c r="O11" s="155"/>
      <c r="P11" s="155"/>
      <c r="Q11" s="155"/>
      <c r="R11" s="155"/>
      <c r="S11" s="155"/>
      <c r="T11" s="155"/>
      <c r="U11" s="151"/>
      <c r="V11" s="151"/>
      <c r="W11" s="151"/>
      <c r="X11" s="151"/>
      <c r="Y11" s="151"/>
      <c r="Z11" s="151"/>
    </row>
    <row r="12" spans="1:26" s="2" customFormat="1" ht="9.75" customHeight="1">
      <c r="A12" s="14"/>
      <c r="B12" s="111"/>
      <c r="C12" s="111"/>
      <c r="D12" s="111"/>
      <c r="E12" s="111"/>
      <c r="F12" s="111"/>
      <c r="G12" s="112"/>
      <c r="H12" s="112"/>
      <c r="I12" s="112"/>
      <c r="J12" s="113"/>
      <c r="K12" s="17"/>
      <c r="L12" s="151"/>
      <c r="M12" s="155"/>
      <c r="N12" s="155"/>
      <c r="O12" s="155"/>
      <c r="P12" s="155"/>
      <c r="Q12" s="155"/>
      <c r="R12" s="155"/>
      <c r="S12" s="155"/>
      <c r="T12" s="155"/>
      <c r="U12" s="151"/>
      <c r="V12" s="151"/>
      <c r="W12" s="151"/>
      <c r="X12" s="151"/>
      <c r="Y12" s="151"/>
      <c r="Z12" s="151"/>
    </row>
    <row r="13" spans="1:26" s="2" customFormat="1" ht="19.5" customHeight="1">
      <c r="A13" s="14"/>
      <c r="B13" s="15"/>
      <c r="C13" s="15"/>
      <c r="D13" s="15"/>
      <c r="E13" s="15"/>
      <c r="F13" s="15"/>
      <c r="G13" s="16"/>
      <c r="H13" s="16"/>
      <c r="I13" s="16"/>
      <c r="J13" s="16"/>
      <c r="K13" s="17"/>
      <c r="L13" s="151"/>
      <c r="M13" s="155"/>
      <c r="N13" s="155"/>
      <c r="O13" s="155"/>
      <c r="P13" s="155"/>
      <c r="Q13" s="155"/>
      <c r="R13" s="155"/>
      <c r="S13" s="155"/>
      <c r="T13" s="155"/>
      <c r="U13" s="151"/>
      <c r="V13" s="151"/>
      <c r="W13" s="151"/>
      <c r="X13" s="151"/>
      <c r="Y13" s="151"/>
      <c r="Z13" s="151"/>
    </row>
    <row r="14" spans="1:26" s="2" customFormat="1" ht="15.75">
      <c r="A14" s="14"/>
      <c r="B14" s="114" t="s">
        <v>1</v>
      </c>
      <c r="C14" s="115"/>
      <c r="D14" s="115"/>
      <c r="E14" s="115"/>
      <c r="F14" s="115"/>
      <c r="G14" s="116"/>
      <c r="H14" s="116"/>
      <c r="I14" s="116"/>
      <c r="J14" s="116"/>
      <c r="K14" s="17"/>
      <c r="L14" s="151"/>
      <c r="M14" s="155"/>
      <c r="N14" s="155"/>
      <c r="O14" s="155"/>
      <c r="P14" s="155"/>
      <c r="Q14" s="155"/>
      <c r="R14" s="155"/>
      <c r="S14" s="155"/>
      <c r="T14" s="155"/>
      <c r="U14" s="151"/>
      <c r="V14" s="151"/>
      <c r="W14" s="151"/>
      <c r="X14" s="151"/>
      <c r="Y14" s="151"/>
      <c r="Z14" s="151"/>
    </row>
    <row r="15" spans="1:26" s="2" customFormat="1" ht="9.75" customHeight="1">
      <c r="A15" s="14"/>
      <c r="B15" s="15"/>
      <c r="C15" s="15"/>
      <c r="D15" s="15"/>
      <c r="E15" s="15"/>
      <c r="F15" s="15"/>
      <c r="G15" s="16"/>
      <c r="H15" s="16"/>
      <c r="I15" s="16"/>
      <c r="J15" s="16"/>
      <c r="K15" s="17"/>
      <c r="L15" s="151"/>
      <c r="M15" s="155"/>
      <c r="N15" s="155"/>
      <c r="O15" s="155"/>
      <c r="P15" s="155"/>
      <c r="Q15" s="155"/>
      <c r="R15" s="155"/>
      <c r="S15" s="155"/>
      <c r="T15" s="155"/>
      <c r="U15" s="151"/>
      <c r="V15" s="151"/>
      <c r="W15" s="151"/>
      <c r="X15" s="151"/>
      <c r="Y15" s="151"/>
      <c r="Z15" s="151"/>
    </row>
    <row r="16" spans="1:26" s="2" customFormat="1" ht="24" customHeight="1">
      <c r="A16" s="14"/>
      <c r="B16" s="117" t="s">
        <v>68</v>
      </c>
      <c r="C16" s="118"/>
      <c r="D16" s="118"/>
      <c r="E16" s="119"/>
      <c r="F16" s="120"/>
      <c r="G16" s="120"/>
      <c r="H16" s="120"/>
      <c r="I16" s="120"/>
      <c r="J16" s="121"/>
      <c r="K16" s="17"/>
      <c r="L16" s="152"/>
      <c r="M16" s="155"/>
      <c r="N16" s="155"/>
      <c r="O16" s="155"/>
      <c r="P16" s="155"/>
      <c r="Q16" s="155"/>
      <c r="R16" s="155"/>
      <c r="S16" s="155"/>
      <c r="T16" s="155"/>
      <c r="U16" s="151"/>
      <c r="V16" s="151"/>
      <c r="W16" s="151"/>
      <c r="X16" s="151"/>
      <c r="Y16" s="151"/>
      <c r="Z16" s="151"/>
    </row>
    <row r="17" spans="1:26" s="2" customFormat="1" ht="24" customHeight="1">
      <c r="A17" s="14"/>
      <c r="B17" s="28" t="s">
        <v>31</v>
      </c>
      <c r="C17" s="118"/>
      <c r="D17" s="30"/>
      <c r="E17" s="30"/>
      <c r="F17" s="31"/>
      <c r="G17" s="31"/>
      <c r="H17" s="31"/>
      <c r="I17" s="31"/>
      <c r="J17" s="31"/>
      <c r="K17" s="122"/>
      <c r="L17" s="152"/>
      <c r="M17" s="155"/>
      <c r="N17" s="155"/>
      <c r="O17" s="155"/>
      <c r="P17" s="155"/>
      <c r="Q17" s="155"/>
      <c r="R17" s="155"/>
      <c r="S17" s="155"/>
      <c r="T17" s="155"/>
      <c r="U17" s="151"/>
      <c r="V17" s="151"/>
      <c r="W17" s="151"/>
      <c r="X17" s="151"/>
      <c r="Y17" s="151"/>
      <c r="Z17" s="151"/>
    </row>
    <row r="18" spans="1:26" s="2" customFormat="1" ht="24" customHeight="1">
      <c r="A18" s="14"/>
      <c r="B18" s="123" t="s">
        <v>43</v>
      </c>
      <c r="C18" s="124"/>
      <c r="D18" s="125"/>
      <c r="E18" s="125"/>
      <c r="F18" s="126"/>
      <c r="G18" s="127"/>
      <c r="H18" s="127"/>
      <c r="I18" s="33"/>
      <c r="J18" s="144"/>
      <c r="K18" s="17"/>
      <c r="L18" s="152"/>
      <c r="M18" s="155"/>
      <c r="N18" s="155"/>
      <c r="O18" s="155"/>
      <c r="P18" s="155"/>
      <c r="Q18" s="155"/>
      <c r="R18" s="155"/>
      <c r="S18" s="155"/>
      <c r="T18" s="155"/>
      <c r="U18" s="151"/>
      <c r="V18" s="151"/>
      <c r="W18" s="151"/>
      <c r="X18" s="151"/>
      <c r="Y18" s="151"/>
      <c r="Z18" s="151"/>
    </row>
    <row r="19" spans="1:26" s="2" customFormat="1" ht="24" customHeight="1">
      <c r="A19" s="14"/>
      <c r="B19" s="123" t="s">
        <v>44</v>
      </c>
      <c r="C19" s="124"/>
      <c r="D19" s="125"/>
      <c r="E19" s="125"/>
      <c r="F19" s="126"/>
      <c r="G19" s="127"/>
      <c r="H19" s="127"/>
      <c r="I19" s="33"/>
      <c r="J19" s="145"/>
      <c r="K19" s="17"/>
      <c r="L19" s="152"/>
      <c r="M19" s="155"/>
      <c r="N19" s="155"/>
      <c r="O19" s="155"/>
      <c r="P19" s="155"/>
      <c r="Q19" s="155"/>
      <c r="R19" s="155"/>
      <c r="S19" s="155"/>
      <c r="T19" s="155"/>
      <c r="U19" s="151"/>
      <c r="V19" s="151"/>
      <c r="W19" s="151"/>
      <c r="X19" s="151"/>
      <c r="Y19" s="151"/>
      <c r="Z19" s="151"/>
    </row>
    <row r="20" spans="1:26" s="2" customFormat="1" ht="24" customHeight="1">
      <c r="A20" s="14"/>
      <c r="B20" s="123" t="s">
        <v>45</v>
      </c>
      <c r="C20" s="124"/>
      <c r="D20" s="125"/>
      <c r="E20" s="125"/>
      <c r="F20" s="126"/>
      <c r="G20" s="127"/>
      <c r="H20" s="127"/>
      <c r="I20" s="33"/>
      <c r="J20" s="146"/>
      <c r="K20" s="17"/>
      <c r="L20" s="152"/>
      <c r="M20" s="155"/>
      <c r="N20" s="155"/>
      <c r="O20" s="155"/>
      <c r="P20" s="155"/>
      <c r="Q20" s="155"/>
      <c r="R20" s="155"/>
      <c r="S20" s="155"/>
      <c r="T20" s="155"/>
      <c r="U20" s="151"/>
      <c r="V20" s="151"/>
      <c r="W20" s="151"/>
      <c r="X20" s="151"/>
      <c r="Y20" s="151"/>
      <c r="Z20" s="151"/>
    </row>
    <row r="21" spans="1:26" s="2" customFormat="1" ht="24" customHeight="1">
      <c r="A21" s="14"/>
      <c r="B21" s="123" t="s">
        <v>46</v>
      </c>
      <c r="C21" s="124"/>
      <c r="D21" s="125"/>
      <c r="E21" s="125"/>
      <c r="F21" s="126"/>
      <c r="G21" s="127"/>
      <c r="H21" s="127"/>
      <c r="I21" s="33"/>
      <c r="J21" s="146"/>
      <c r="K21" s="17"/>
      <c r="L21" s="152"/>
      <c r="M21" s="155"/>
      <c r="N21" s="155"/>
      <c r="O21" s="155"/>
      <c r="P21" s="155"/>
      <c r="Q21" s="155"/>
      <c r="R21" s="155"/>
      <c r="S21" s="155"/>
      <c r="T21" s="155"/>
      <c r="U21" s="151"/>
      <c r="V21" s="151"/>
      <c r="W21" s="151"/>
      <c r="X21" s="151"/>
      <c r="Y21" s="151"/>
      <c r="Z21" s="151"/>
    </row>
    <row r="22" spans="1:26" s="4" customFormat="1" ht="24" customHeight="1" thickBot="1">
      <c r="A22" s="128"/>
      <c r="B22" s="173" t="s">
        <v>20</v>
      </c>
      <c r="C22" s="173"/>
      <c r="D22" s="173"/>
      <c r="E22" s="173"/>
      <c r="F22" s="173"/>
      <c r="G22" s="173"/>
      <c r="H22" s="173"/>
      <c r="I22" s="129"/>
      <c r="J22" s="130">
        <f>SUM(J18:J21)</f>
        <v>0</v>
      </c>
      <c r="K22" s="122"/>
      <c r="L22" s="152"/>
      <c r="M22" s="156"/>
      <c r="N22" s="156"/>
      <c r="O22" s="156"/>
      <c r="P22" s="156"/>
      <c r="Q22" s="156"/>
      <c r="R22" s="156"/>
      <c r="S22" s="156"/>
      <c r="T22" s="156"/>
      <c r="U22" s="151"/>
      <c r="V22" s="151"/>
      <c r="W22" s="151"/>
      <c r="X22" s="151"/>
      <c r="Y22" s="151"/>
      <c r="Z22" s="151"/>
    </row>
    <row r="23" spans="1:26" s="4" customFormat="1" ht="10.5" customHeight="1">
      <c r="A23" s="128"/>
      <c r="B23" s="32"/>
      <c r="C23" s="32"/>
      <c r="D23" s="32"/>
      <c r="E23" s="32"/>
      <c r="F23" s="32"/>
      <c r="G23" s="32"/>
      <c r="H23" s="32"/>
      <c r="I23" s="32"/>
      <c r="J23" s="32"/>
      <c r="K23" s="122"/>
      <c r="L23" s="152"/>
      <c r="M23" s="156"/>
      <c r="N23" s="156"/>
      <c r="O23" s="156"/>
      <c r="P23" s="156"/>
      <c r="Q23" s="156"/>
      <c r="R23" s="156"/>
      <c r="S23" s="156"/>
      <c r="T23" s="156"/>
      <c r="U23" s="151"/>
      <c r="V23" s="151"/>
      <c r="W23" s="151"/>
      <c r="X23" s="151"/>
      <c r="Y23" s="151"/>
      <c r="Z23" s="151"/>
    </row>
    <row r="24" spans="1:26" s="2" customFormat="1" ht="24" customHeight="1">
      <c r="A24" s="14"/>
      <c r="B24" s="28" t="s">
        <v>32</v>
      </c>
      <c r="C24" s="118"/>
      <c r="D24" s="30"/>
      <c r="E24" s="30"/>
      <c r="F24" s="31"/>
      <c r="G24" s="33"/>
      <c r="H24" s="33"/>
      <c r="I24" s="33"/>
      <c r="J24" s="131" t="s">
        <v>2</v>
      </c>
      <c r="K24" s="17"/>
      <c r="L24" s="153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s="2" customFormat="1" ht="24" customHeight="1">
      <c r="A25" s="14"/>
      <c r="B25" s="123" t="s">
        <v>47</v>
      </c>
      <c r="C25" s="124"/>
      <c r="D25" s="125"/>
      <c r="E25" s="125"/>
      <c r="F25" s="126"/>
      <c r="G25" s="127"/>
      <c r="H25" s="127"/>
      <c r="I25" s="33"/>
      <c r="J25" s="147"/>
      <c r="K25" s="17"/>
      <c r="L25" s="153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s="2" customFormat="1" ht="24" customHeight="1">
      <c r="A26" s="14"/>
      <c r="B26" s="123" t="s">
        <v>48</v>
      </c>
      <c r="C26" s="124"/>
      <c r="D26" s="125"/>
      <c r="E26" s="125"/>
      <c r="F26" s="126"/>
      <c r="G26" s="127"/>
      <c r="H26" s="127"/>
      <c r="I26" s="33"/>
      <c r="J26" s="145"/>
      <c r="K26" s="17"/>
      <c r="L26" s="152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s="2" customFormat="1" ht="24" customHeight="1">
      <c r="A27" s="14"/>
      <c r="B27" s="123" t="s">
        <v>49</v>
      </c>
      <c r="C27" s="124"/>
      <c r="D27" s="125"/>
      <c r="E27" s="125"/>
      <c r="F27" s="126"/>
      <c r="G27" s="127"/>
      <c r="H27" s="127"/>
      <c r="I27" s="33"/>
      <c r="J27" s="146"/>
      <c r="K27" s="17"/>
      <c r="L27" s="152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s="2" customFormat="1" ht="24" customHeight="1">
      <c r="A28" s="14"/>
      <c r="B28" s="123" t="s">
        <v>50</v>
      </c>
      <c r="C28" s="124"/>
      <c r="D28" s="125"/>
      <c r="E28" s="125"/>
      <c r="F28" s="126"/>
      <c r="G28" s="127"/>
      <c r="H28" s="127"/>
      <c r="I28" s="33"/>
      <c r="J28" s="146"/>
      <c r="K28" s="17"/>
      <c r="L28" s="152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s="2" customFormat="1" ht="24" customHeight="1" thickBot="1">
      <c r="A29" s="14"/>
      <c r="B29" s="172" t="s">
        <v>21</v>
      </c>
      <c r="C29" s="172"/>
      <c r="D29" s="172"/>
      <c r="E29" s="172"/>
      <c r="F29" s="172"/>
      <c r="G29" s="172"/>
      <c r="H29" s="172"/>
      <c r="I29" s="33"/>
      <c r="J29" s="130">
        <f>SUM(J25:J28)</f>
        <v>0</v>
      </c>
      <c r="K29" s="17"/>
      <c r="L29" s="152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s="4" customFormat="1" ht="10.5" customHeight="1">
      <c r="A30" s="128"/>
      <c r="B30" s="32"/>
      <c r="C30" s="32"/>
      <c r="D30" s="32"/>
      <c r="E30" s="32"/>
      <c r="F30" s="32"/>
      <c r="G30" s="32"/>
      <c r="H30" s="32"/>
      <c r="I30" s="32"/>
      <c r="J30" s="32"/>
      <c r="K30" s="122"/>
      <c r="L30" s="152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s="2" customFormat="1" ht="24" customHeight="1">
      <c r="A31" s="14"/>
      <c r="B31" s="28" t="s">
        <v>33</v>
      </c>
      <c r="C31" s="118"/>
      <c r="D31" s="30"/>
      <c r="E31" s="30"/>
      <c r="F31" s="31"/>
      <c r="G31" s="33"/>
      <c r="H31" s="33"/>
      <c r="I31" s="33"/>
      <c r="J31" s="131" t="s">
        <v>2</v>
      </c>
      <c r="K31" s="17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s="2" customFormat="1" ht="24" customHeight="1">
      <c r="A32" s="14"/>
      <c r="B32" s="123" t="s">
        <v>51</v>
      </c>
      <c r="C32" s="124"/>
      <c r="D32" s="125"/>
      <c r="E32" s="125"/>
      <c r="F32" s="126"/>
      <c r="G32" s="127"/>
      <c r="H32" s="127"/>
      <c r="I32" s="33"/>
      <c r="J32" s="144"/>
      <c r="K32" s="17"/>
      <c r="L32" s="152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s="2" customFormat="1" ht="24" customHeight="1">
      <c r="A33" s="14"/>
      <c r="B33" s="123" t="s">
        <v>52</v>
      </c>
      <c r="C33" s="124"/>
      <c r="D33" s="125"/>
      <c r="E33" s="125"/>
      <c r="F33" s="126"/>
      <c r="G33" s="127"/>
      <c r="H33" s="127"/>
      <c r="I33" s="33"/>
      <c r="J33" s="145"/>
      <c r="K33" s="17"/>
      <c r="L33" s="152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s="2" customFormat="1" ht="24" customHeight="1">
      <c r="A34" s="14"/>
      <c r="B34" s="123" t="s">
        <v>53</v>
      </c>
      <c r="C34" s="124"/>
      <c r="D34" s="125"/>
      <c r="E34" s="125"/>
      <c r="F34" s="126"/>
      <c r="G34" s="127"/>
      <c r="H34" s="127"/>
      <c r="I34" s="33"/>
      <c r="J34" s="146"/>
      <c r="K34" s="17"/>
      <c r="L34" s="152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s="2" customFormat="1" ht="24" customHeight="1">
      <c r="A35" s="14"/>
      <c r="B35" s="123" t="s">
        <v>54</v>
      </c>
      <c r="C35" s="124"/>
      <c r="D35" s="125"/>
      <c r="E35" s="125"/>
      <c r="F35" s="126"/>
      <c r="G35" s="127"/>
      <c r="H35" s="127"/>
      <c r="I35" s="33"/>
      <c r="J35" s="146"/>
      <c r="K35" s="17"/>
      <c r="L35" s="152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s="4" customFormat="1" ht="24" customHeight="1" thickBot="1">
      <c r="A36" s="128"/>
      <c r="B36" s="172" t="s">
        <v>55</v>
      </c>
      <c r="C36" s="172"/>
      <c r="D36" s="172"/>
      <c r="E36" s="172"/>
      <c r="F36" s="172"/>
      <c r="G36" s="172"/>
      <c r="H36" s="172"/>
      <c r="I36" s="129"/>
      <c r="J36" s="130">
        <f>SUM(J32:J35)</f>
        <v>0</v>
      </c>
      <c r="K36" s="122"/>
      <c r="L36" s="152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s="2" customFormat="1" ht="9.75" customHeight="1">
      <c r="A37" s="14"/>
      <c r="B37" s="32"/>
      <c r="C37" s="32"/>
      <c r="D37" s="32"/>
      <c r="E37" s="32"/>
      <c r="F37" s="32"/>
      <c r="G37" s="32"/>
      <c r="H37" s="32"/>
      <c r="I37" s="32"/>
      <c r="J37" s="32"/>
      <c r="K37" s="17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s="2" customFormat="1" ht="24" customHeight="1">
      <c r="A38" s="14"/>
      <c r="B38" s="168" t="s">
        <v>67</v>
      </c>
      <c r="C38" s="168"/>
      <c r="D38" s="168"/>
      <c r="E38" s="168"/>
      <c r="F38" s="168"/>
      <c r="G38" s="33"/>
      <c r="H38" s="33"/>
      <c r="I38" s="33"/>
      <c r="J38" s="131" t="s">
        <v>2</v>
      </c>
      <c r="K38" s="17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s="2" customFormat="1" ht="24" customHeight="1">
      <c r="A39" s="14"/>
      <c r="B39" s="123" t="s">
        <v>57</v>
      </c>
      <c r="C39" s="124"/>
      <c r="D39" s="125"/>
      <c r="E39" s="125"/>
      <c r="F39" s="126"/>
      <c r="G39" s="127"/>
      <c r="H39" s="127"/>
      <c r="I39" s="33"/>
      <c r="J39" s="144"/>
      <c r="K39" s="17"/>
      <c r="L39" s="152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s="2" customFormat="1" ht="24" customHeight="1">
      <c r="A40" s="14"/>
      <c r="B40" s="123" t="s">
        <v>58</v>
      </c>
      <c r="C40" s="124"/>
      <c r="D40" s="125"/>
      <c r="E40" s="125"/>
      <c r="F40" s="126"/>
      <c r="G40" s="127"/>
      <c r="H40" s="127"/>
      <c r="I40" s="33"/>
      <c r="J40" s="145"/>
      <c r="K40" s="17"/>
      <c r="L40" s="152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s="2" customFormat="1" ht="24" customHeight="1">
      <c r="A41" s="14"/>
      <c r="B41" s="123" t="s">
        <v>59</v>
      </c>
      <c r="C41" s="124"/>
      <c r="D41" s="125"/>
      <c r="E41" s="125"/>
      <c r="F41" s="126"/>
      <c r="G41" s="127"/>
      <c r="H41" s="127"/>
      <c r="I41" s="33"/>
      <c r="J41" s="146"/>
      <c r="K41" s="17"/>
      <c r="L41" s="152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s="4" customFormat="1" ht="24" customHeight="1" thickBot="1">
      <c r="A42" s="128"/>
      <c r="B42" s="172" t="s">
        <v>60</v>
      </c>
      <c r="C42" s="172"/>
      <c r="D42" s="172"/>
      <c r="E42" s="172"/>
      <c r="F42" s="172"/>
      <c r="G42" s="172"/>
      <c r="H42" s="172"/>
      <c r="I42" s="129"/>
      <c r="J42" s="130">
        <f>SUM(J38:J41)</f>
        <v>0</v>
      </c>
      <c r="K42" s="122"/>
      <c r="L42" s="152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s="2" customFormat="1" ht="9.75" customHeight="1">
      <c r="A43" s="14"/>
      <c r="B43" s="132"/>
      <c r="C43" s="132"/>
      <c r="D43" s="132"/>
      <c r="E43" s="132"/>
      <c r="F43" s="132"/>
      <c r="G43" s="33"/>
      <c r="H43" s="33"/>
      <c r="I43" s="33"/>
      <c r="J43" s="61"/>
      <c r="K43" s="17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s="2" customFormat="1" ht="21.75" customHeight="1">
      <c r="A44" s="14"/>
      <c r="B44" s="133"/>
      <c r="C44" s="133"/>
      <c r="D44" s="133"/>
      <c r="E44" s="133"/>
      <c r="F44" s="133"/>
      <c r="G44" s="133"/>
      <c r="H44" s="133"/>
      <c r="I44" s="133"/>
      <c r="J44" s="134" t="s">
        <v>3</v>
      </c>
      <c r="K44" s="17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ht="24" customHeight="1">
      <c r="A45" s="37"/>
      <c r="B45" s="171" t="s">
        <v>62</v>
      </c>
      <c r="C45" s="171"/>
      <c r="D45" s="171"/>
      <c r="E45" s="171"/>
      <c r="F45" s="171"/>
      <c r="G45" s="171"/>
      <c r="H45" s="171"/>
      <c r="I45" s="135"/>
      <c r="J45" s="136">
        <f>J22+J29+J36+J42</f>
        <v>0</v>
      </c>
      <c r="K45" s="45"/>
      <c r="L45" s="151"/>
      <c r="M45" s="151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spans="1:26" ht="9.75" customHeight="1">
      <c r="A46" s="37"/>
      <c r="B46" s="137"/>
      <c r="C46" s="60"/>
      <c r="D46" s="7"/>
      <c r="E46" s="135"/>
      <c r="F46" s="135"/>
      <c r="G46" s="135"/>
      <c r="H46" s="135"/>
      <c r="I46" s="135"/>
      <c r="J46" s="138"/>
      <c r="K46" s="45"/>
      <c r="L46" s="151"/>
      <c r="M46" s="151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spans="1:26" ht="4.5" customHeight="1">
      <c r="A47" s="37"/>
      <c r="B47" s="38"/>
      <c r="C47" s="39"/>
      <c r="D47" s="40"/>
      <c r="E47" s="41"/>
      <c r="F47" s="41"/>
      <c r="G47" s="41"/>
      <c r="H47" s="41"/>
      <c r="I47" s="41"/>
      <c r="J47" s="42"/>
      <c r="K47" s="43"/>
      <c r="L47" s="151"/>
      <c r="M47" s="151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6" ht="9.75" customHeight="1">
      <c r="A48" s="37"/>
      <c r="B48" s="38"/>
      <c r="C48" s="39"/>
      <c r="D48" s="40"/>
      <c r="E48" s="41"/>
      <c r="F48" s="41"/>
      <c r="G48" s="41"/>
      <c r="H48" s="41"/>
      <c r="I48" s="41"/>
      <c r="J48" s="42"/>
      <c r="K48" s="43"/>
      <c r="L48" s="151"/>
      <c r="M48" s="151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spans="1:26" ht="20.25" customHeight="1">
      <c r="A49" s="37"/>
      <c r="B49" s="114" t="s">
        <v>30</v>
      </c>
      <c r="C49" s="115"/>
      <c r="D49" s="115"/>
      <c r="E49" s="115"/>
      <c r="F49" s="115"/>
      <c r="G49" s="116"/>
      <c r="H49" s="116"/>
      <c r="I49" s="116"/>
      <c r="J49" s="139"/>
      <c r="K49" s="45"/>
      <c r="L49" s="151"/>
      <c r="M49" s="151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9.75" customHeight="1">
      <c r="A50" s="37"/>
      <c r="B50" s="140"/>
      <c r="C50" s="115"/>
      <c r="D50" s="115"/>
      <c r="E50" s="115"/>
      <c r="F50" s="115"/>
      <c r="G50" s="116"/>
      <c r="H50" s="116"/>
      <c r="I50" s="116"/>
      <c r="J50" s="116"/>
      <c r="K50" s="45"/>
      <c r="L50" s="151"/>
      <c r="M50" s="151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spans="1:26" ht="24" customHeight="1">
      <c r="A51" s="37"/>
      <c r="B51" s="169" t="s">
        <v>56</v>
      </c>
      <c r="C51" s="169"/>
      <c r="D51" s="169"/>
      <c r="E51" s="169"/>
      <c r="F51" s="171" t="s">
        <v>61</v>
      </c>
      <c r="G51" s="171"/>
      <c r="H51" s="171"/>
      <c r="I51" s="141"/>
      <c r="J51" s="136">
        <f>IF(J45="","",J45*35%)</f>
        <v>0</v>
      </c>
      <c r="K51" s="45"/>
      <c r="L51" s="151"/>
      <c r="M51" s="151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spans="1:26" ht="9.75" customHeight="1">
      <c r="A52" s="37"/>
      <c r="B52" s="132"/>
      <c r="C52" s="132"/>
      <c r="D52" s="132"/>
      <c r="E52" s="132"/>
      <c r="F52" s="132"/>
      <c r="G52" s="141"/>
      <c r="H52" s="141"/>
      <c r="I52" s="141"/>
      <c r="J52" s="68"/>
      <c r="K52" s="45"/>
      <c r="L52" s="151"/>
      <c r="M52" s="151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spans="1:26" ht="9.75" customHeight="1">
      <c r="A53" s="37"/>
      <c r="B53" s="132"/>
      <c r="C53" s="132"/>
      <c r="D53" s="132"/>
      <c r="E53" s="132"/>
      <c r="F53" s="132"/>
      <c r="G53" s="141"/>
      <c r="H53" s="141"/>
      <c r="I53" s="141"/>
      <c r="J53" s="68"/>
      <c r="K53" s="45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ht="24" customHeight="1" thickBot="1">
      <c r="A54" s="37"/>
      <c r="B54" s="132"/>
      <c r="C54" s="132"/>
      <c r="D54" s="171" t="s">
        <v>63</v>
      </c>
      <c r="E54" s="171"/>
      <c r="F54" s="171"/>
      <c r="G54" s="171"/>
      <c r="H54" s="171"/>
      <c r="I54" s="142"/>
      <c r="J54" s="56">
        <f>IF(J51="","",J45+J51)</f>
        <v>0</v>
      </c>
      <c r="K54" s="45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</row>
    <row r="55" spans="1:26" ht="12" customHeight="1" thickBot="1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9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spans="1:26" ht="8.25" customHeight="1" thickBo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spans="1:26" s="2" customFormat="1" ht="18.75">
      <c r="A57" s="10" t="s">
        <v>4</v>
      </c>
      <c r="B57" s="11" t="s">
        <v>5</v>
      </c>
      <c r="C57" s="12"/>
      <c r="D57" s="12"/>
      <c r="E57" s="12"/>
      <c r="F57" s="12"/>
      <c r="G57" s="12"/>
      <c r="H57" s="12"/>
      <c r="I57" s="12"/>
      <c r="J57" s="12"/>
      <c r="K57" s="13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 s="2" customFormat="1" ht="12">
      <c r="A58" s="14"/>
      <c r="B58" s="15"/>
      <c r="C58" s="15"/>
      <c r="D58" s="15"/>
      <c r="E58" s="15"/>
      <c r="F58" s="15"/>
      <c r="G58" s="16"/>
      <c r="H58" s="16"/>
      <c r="I58" s="16"/>
      <c r="J58" s="16"/>
      <c r="K58" s="17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 s="2" customFormat="1" ht="34.5">
      <c r="A59" s="14"/>
      <c r="B59" s="61" t="s">
        <v>71</v>
      </c>
      <c r="C59" s="33"/>
      <c r="D59" s="61" t="s">
        <v>37</v>
      </c>
      <c r="E59" s="33"/>
      <c r="F59" s="61" t="s">
        <v>39</v>
      </c>
      <c r="G59" s="62"/>
      <c r="H59" s="62"/>
      <c r="I59" s="62"/>
      <c r="J59" s="62" t="s">
        <v>38</v>
      </c>
      <c r="K59" s="17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 s="2" customFormat="1" ht="20.25" customHeight="1" thickBot="1">
      <c r="A60" s="14"/>
      <c r="B60" s="64">
        <f>IF(J54="","",J54)</f>
        <v>0</v>
      </c>
      <c r="C60" s="33"/>
      <c r="D60" s="148"/>
      <c r="E60" s="33"/>
      <c r="F60" s="66">
        <f>D60/12</f>
        <v>0</v>
      </c>
      <c r="G60" s="67" t="s">
        <v>40</v>
      </c>
      <c r="H60" s="67"/>
      <c r="I60" s="67"/>
      <c r="J60" s="64" t="e">
        <f>IF(D60&lt;12,B60*1/F60,B60)</f>
        <v>#DIV/0!</v>
      </c>
      <c r="K60" s="17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 s="2" customFormat="1" ht="11.25" customHeight="1">
      <c r="A61" s="14"/>
      <c r="B61" s="68"/>
      <c r="C61" s="65"/>
      <c r="D61" s="69"/>
      <c r="E61" s="65"/>
      <c r="F61" s="68"/>
      <c r="G61" s="70"/>
      <c r="H61" s="70"/>
      <c r="I61" s="70"/>
      <c r="J61" s="16"/>
      <c r="K61" s="17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 s="2" customFormat="1" ht="14.1" customHeight="1">
      <c r="A62" s="14"/>
      <c r="B62" s="71" t="s">
        <v>7</v>
      </c>
      <c r="C62" s="70"/>
      <c r="D62" s="16"/>
      <c r="E62" s="70"/>
      <c r="F62" s="16"/>
      <c r="G62" s="70"/>
      <c r="H62" s="70"/>
      <c r="I62" s="70"/>
      <c r="J62" s="16"/>
      <c r="K62" s="17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 s="2" customFormat="1" ht="14.1" customHeight="1">
      <c r="A63" s="14"/>
      <c r="B63" s="72" t="s">
        <v>6</v>
      </c>
      <c r="C63" s="72"/>
      <c r="D63" s="72" t="s">
        <v>8</v>
      </c>
      <c r="E63" s="72"/>
      <c r="F63" s="72" t="s">
        <v>9</v>
      </c>
      <c r="G63" s="70"/>
      <c r="H63" s="70"/>
      <c r="I63" s="70"/>
      <c r="J63" s="16"/>
      <c r="K63" s="17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 s="2" customFormat="1" ht="20.25" customHeight="1">
      <c r="A64" s="14"/>
      <c r="B64" s="64" t="e">
        <f>IF(J60&gt;198721," ",J60)</f>
        <v>#DIV/0!</v>
      </c>
      <c r="C64" s="65" t="s">
        <v>10</v>
      </c>
      <c r="D64" s="73">
        <v>0.42399999999999999</v>
      </c>
      <c r="E64" s="65" t="s">
        <v>3</v>
      </c>
      <c r="F64" s="64" t="e">
        <f>IF(B64=" "," ",B64*D64)</f>
        <v>#DIV/0!</v>
      </c>
      <c r="G64" s="70"/>
      <c r="H64" s="70"/>
      <c r="I64" s="70"/>
      <c r="J64" s="16"/>
      <c r="K64" s="17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 s="2" customFormat="1" ht="11.25" customHeight="1">
      <c r="A65" s="14"/>
      <c r="B65" s="74"/>
      <c r="C65" s="70"/>
      <c r="D65" s="16"/>
      <c r="E65" s="16"/>
      <c r="F65" s="16"/>
      <c r="G65" s="70"/>
      <c r="H65" s="70"/>
      <c r="I65" s="70"/>
      <c r="J65" s="16"/>
      <c r="K65" s="17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 s="2" customFormat="1" ht="14.1" customHeight="1">
      <c r="A66" s="14"/>
      <c r="B66" s="71" t="s">
        <v>11</v>
      </c>
      <c r="C66" s="70"/>
      <c r="D66" s="16"/>
      <c r="E66" s="70"/>
      <c r="F66" s="16"/>
      <c r="G66" s="70"/>
      <c r="H66" s="70"/>
      <c r="I66" s="70"/>
      <c r="J66" s="16"/>
      <c r="K66" s="17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 s="2" customFormat="1" ht="14.1" customHeight="1">
      <c r="A67" s="14"/>
      <c r="B67" s="72" t="s">
        <v>12</v>
      </c>
      <c r="C67" s="72"/>
      <c r="D67" s="72" t="s">
        <v>8</v>
      </c>
      <c r="E67" s="72"/>
      <c r="F67" s="72" t="s">
        <v>9</v>
      </c>
      <c r="G67" s="70"/>
      <c r="H67" s="70"/>
      <c r="I67" s="70"/>
      <c r="J67" s="16"/>
      <c r="K67" s="17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 s="2" customFormat="1" ht="20.25" customHeight="1">
      <c r="A68" s="14"/>
      <c r="B68" s="64" t="e">
        <f>IF(J60&gt;198721,198721,0)</f>
        <v>#DIV/0!</v>
      </c>
      <c r="C68" s="65" t="s">
        <v>10</v>
      </c>
      <c r="D68" s="73">
        <v>0.42399999999999999</v>
      </c>
      <c r="E68" s="65" t="s">
        <v>3</v>
      </c>
      <c r="F68" s="64" t="e">
        <f>IF(J60&gt;198721,84257.7,0)</f>
        <v>#DIV/0!</v>
      </c>
      <c r="G68" s="70"/>
      <c r="H68" s="70"/>
      <c r="I68" s="70"/>
      <c r="J68" s="76"/>
      <c r="K68" s="17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 s="2" customFormat="1" ht="12" thickBot="1">
      <c r="A69" s="77"/>
      <c r="B69" s="78"/>
      <c r="C69" s="79"/>
      <c r="D69" s="78"/>
      <c r="E69" s="79"/>
      <c r="F69" s="78"/>
      <c r="G69" s="79"/>
      <c r="H69" s="79"/>
      <c r="I69" s="79"/>
      <c r="J69" s="78"/>
      <c r="K69" s="80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 ht="8.25" customHeight="1" thickBo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s="2" customFormat="1" ht="18.75">
      <c r="A71" s="10" t="s">
        <v>13</v>
      </c>
      <c r="B71" s="11" t="s">
        <v>14</v>
      </c>
      <c r="C71" s="12"/>
      <c r="D71" s="12"/>
      <c r="E71" s="12"/>
      <c r="F71" s="12"/>
      <c r="G71" s="12"/>
      <c r="H71" s="12"/>
      <c r="I71" s="12"/>
      <c r="J71" s="12"/>
      <c r="K71" s="8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 s="2" customFormat="1" ht="41.25" customHeight="1">
      <c r="A72" s="14"/>
      <c r="B72" s="174" t="s">
        <v>22</v>
      </c>
      <c r="C72" s="70"/>
      <c r="D72" s="176" t="s">
        <v>72</v>
      </c>
      <c r="E72" s="70"/>
      <c r="F72" s="176" t="s">
        <v>8</v>
      </c>
      <c r="G72" s="70"/>
      <c r="H72" s="82" t="s">
        <v>15</v>
      </c>
      <c r="I72" s="33"/>
      <c r="J72" s="33"/>
      <c r="K72" s="17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 s="2" customFormat="1" ht="15.75" customHeight="1">
      <c r="A73" s="14"/>
      <c r="B73" s="175"/>
      <c r="C73" s="70"/>
      <c r="D73" s="177"/>
      <c r="E73" s="70"/>
      <c r="F73" s="177"/>
      <c r="G73" s="70"/>
      <c r="H73" s="83" t="s">
        <v>35</v>
      </c>
      <c r="I73" s="33"/>
      <c r="J73" s="33"/>
      <c r="K73" s="17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 s="2" customFormat="1" ht="20.25" customHeight="1" thickBot="1">
      <c r="A74" s="14"/>
      <c r="B74" s="143">
        <f>F60</f>
        <v>0</v>
      </c>
      <c r="C74" s="65" t="s">
        <v>10</v>
      </c>
      <c r="D74" s="85" t="e">
        <f>IF(F64&lt;84257.7,B64,B68)</f>
        <v>#DIV/0!</v>
      </c>
      <c r="E74" s="65" t="s">
        <v>10</v>
      </c>
      <c r="F74" s="73">
        <v>0.42399999999999999</v>
      </c>
      <c r="G74" s="65" t="s">
        <v>3</v>
      </c>
      <c r="H74" s="86" t="e">
        <f>IF(J60="","",D74*F74*B74)</f>
        <v>#DIV/0!</v>
      </c>
      <c r="I74" s="33"/>
      <c r="J74" s="33"/>
      <c r="K74" s="17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 s="2" customFormat="1" ht="9" customHeight="1" thickBot="1">
      <c r="A75" s="77"/>
      <c r="B75" s="88"/>
      <c r="C75" s="89"/>
      <c r="D75" s="90"/>
      <c r="E75" s="91"/>
      <c r="F75" s="92"/>
      <c r="G75" s="91"/>
      <c r="H75" s="91"/>
      <c r="I75" s="91"/>
      <c r="J75" s="93"/>
      <c r="K75" s="80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 s="2" customFormat="1" ht="9" customHeight="1">
      <c r="A76" s="94"/>
      <c r="B76" s="95"/>
      <c r="C76" s="96"/>
      <c r="D76" s="97"/>
      <c r="E76" s="98"/>
      <c r="F76" s="99"/>
      <c r="G76" s="98"/>
      <c r="H76" s="98"/>
      <c r="I76" s="98"/>
      <c r="J76" s="100"/>
      <c r="K76" s="94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 s="2" customFormat="1" ht="17.25" customHeight="1">
      <c r="A77" s="170" t="s">
        <v>16</v>
      </c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spans="1:26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spans="1:26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6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spans="1:26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spans="1:26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spans="1:26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spans="1:26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spans="1:26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spans="1:26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spans="1:26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spans="1:26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</row>
    <row r="93" spans="1:26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</row>
    <row r="94" spans="1:26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</row>
    <row r="95" spans="1:26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</row>
    <row r="96" spans="1:26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</row>
    <row r="97" spans="1:26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</row>
    <row r="98" spans="1:26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</row>
    <row r="99" spans="1:26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</row>
    <row r="100" spans="1:26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  <row r="101" spans="1:26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</row>
    <row r="102" spans="1:26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</row>
    <row r="103" spans="1:26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</row>
    <row r="104" spans="1:26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spans="1:26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</row>
    <row r="106" spans="1:26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</row>
    <row r="107" spans="1:26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</row>
    <row r="108" spans="1:26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</row>
    <row r="109" spans="1:26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</row>
    <row r="110" spans="1:26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</row>
    <row r="111" spans="1:26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</row>
    <row r="112" spans="1:26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</row>
    <row r="113" spans="1:26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spans="1:26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</row>
    <row r="115" spans="1:26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</row>
    <row r="116" spans="1:26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</row>
    <row r="117" spans="1:26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</row>
    <row r="119" spans="1:26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spans="1:26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</row>
    <row r="122" spans="1:26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</row>
  </sheetData>
  <sheetProtection algorithmName="SHA-512" hashValue="FI+I3Up8Jxfv01NCDBEcxYtYb8yA9Cp6JymuqGMsepTXZJEuzGuqbv+YjC6f+y8KOggchcWEGDuJPKm+dE4ZaA==" saltValue="CsTGxd6CV+vu3yaUGvNGlQ==" spinCount="100000" sheet="1" selectLockedCells="1"/>
  <mergeCells count="18">
    <mergeCell ref="B22:H22"/>
    <mergeCell ref="B29:H29"/>
    <mergeCell ref="B36:H36"/>
    <mergeCell ref="B72:B73"/>
    <mergeCell ref="D72:D73"/>
    <mergeCell ref="F72:F73"/>
    <mergeCell ref="B38:F38"/>
    <mergeCell ref="B51:E51"/>
    <mergeCell ref="A77:K77"/>
    <mergeCell ref="F51:H51"/>
    <mergeCell ref="D54:H54"/>
    <mergeCell ref="B42:H42"/>
    <mergeCell ref="B45:H45"/>
    <mergeCell ref="A1:K1"/>
    <mergeCell ref="B3:J3"/>
    <mergeCell ref="B9:D9"/>
    <mergeCell ref="B10:D10"/>
    <mergeCell ref="B11:D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firstPageNumber="0" orientation="portrait" horizontalDpi="300" verticalDpi="300" r:id="rId1"/>
  <headerFooter alignWithMargins="0">
    <oddFooter>&amp;L&amp;8CB - SERVICE AFC - CAF DE LA GIRONDE</oddFooter>
  </headerFooter>
  <rowBreaks count="1" manualBreakCount="1">
    <brk id="5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F42B-3100-4396-9C81-C08095D65D3F}">
  <dimension ref="A1:AA87"/>
  <sheetViews>
    <sheetView showGridLines="0" zoomScaleNormal="100" zoomScaleSheetLayoutView="90" workbookViewId="0">
      <selection activeCell="O24" sqref="O24"/>
    </sheetView>
  </sheetViews>
  <sheetFormatPr baseColWidth="10" defaultRowHeight="11.25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12" width="2.7109375" style="1" customWidth="1"/>
    <col min="13" max="255" width="11.42578125" style="1"/>
    <col min="256" max="256" width="2.7109375" style="1" customWidth="1"/>
    <col min="257" max="257" width="19.5703125" style="1" customWidth="1"/>
    <col min="258" max="258" width="3.28515625" style="1" customWidth="1"/>
    <col min="259" max="259" width="19.5703125" style="1" customWidth="1"/>
    <col min="260" max="260" width="3.28515625" style="1" customWidth="1"/>
    <col min="261" max="261" width="19.5703125" style="1" customWidth="1"/>
    <col min="262" max="262" width="3.28515625" style="1" customWidth="1"/>
    <col min="263" max="263" width="19.42578125" style="1" customWidth="1"/>
    <col min="264" max="264" width="3.28515625" style="1" customWidth="1"/>
    <col min="265" max="265" width="19.42578125" style="1" customWidth="1"/>
    <col min="266" max="266" width="1.7109375" style="1" customWidth="1"/>
    <col min="267" max="511" width="11.42578125" style="1"/>
    <col min="512" max="512" width="2.7109375" style="1" customWidth="1"/>
    <col min="513" max="513" width="19.5703125" style="1" customWidth="1"/>
    <col min="514" max="514" width="3.28515625" style="1" customWidth="1"/>
    <col min="515" max="515" width="19.5703125" style="1" customWidth="1"/>
    <col min="516" max="516" width="3.28515625" style="1" customWidth="1"/>
    <col min="517" max="517" width="19.5703125" style="1" customWidth="1"/>
    <col min="518" max="518" width="3.28515625" style="1" customWidth="1"/>
    <col min="519" max="519" width="19.42578125" style="1" customWidth="1"/>
    <col min="520" max="520" width="3.28515625" style="1" customWidth="1"/>
    <col min="521" max="521" width="19.42578125" style="1" customWidth="1"/>
    <col min="522" max="522" width="1.7109375" style="1" customWidth="1"/>
    <col min="523" max="767" width="11.42578125" style="1"/>
    <col min="768" max="768" width="2.7109375" style="1" customWidth="1"/>
    <col min="769" max="769" width="19.5703125" style="1" customWidth="1"/>
    <col min="770" max="770" width="3.28515625" style="1" customWidth="1"/>
    <col min="771" max="771" width="19.5703125" style="1" customWidth="1"/>
    <col min="772" max="772" width="3.28515625" style="1" customWidth="1"/>
    <col min="773" max="773" width="19.5703125" style="1" customWidth="1"/>
    <col min="774" max="774" width="3.28515625" style="1" customWidth="1"/>
    <col min="775" max="775" width="19.42578125" style="1" customWidth="1"/>
    <col min="776" max="776" width="3.28515625" style="1" customWidth="1"/>
    <col min="777" max="777" width="19.42578125" style="1" customWidth="1"/>
    <col min="778" max="778" width="1.7109375" style="1" customWidth="1"/>
    <col min="779" max="1023" width="11.42578125" style="1"/>
    <col min="1024" max="1024" width="2.7109375" style="1" customWidth="1"/>
    <col min="1025" max="1025" width="19.5703125" style="1" customWidth="1"/>
    <col min="1026" max="1026" width="3.28515625" style="1" customWidth="1"/>
    <col min="1027" max="1027" width="19.5703125" style="1" customWidth="1"/>
    <col min="1028" max="1028" width="3.28515625" style="1" customWidth="1"/>
    <col min="1029" max="1029" width="19.5703125" style="1" customWidth="1"/>
    <col min="1030" max="1030" width="3.28515625" style="1" customWidth="1"/>
    <col min="1031" max="1031" width="19.42578125" style="1" customWidth="1"/>
    <col min="1032" max="1032" width="3.28515625" style="1" customWidth="1"/>
    <col min="1033" max="1033" width="19.42578125" style="1" customWidth="1"/>
    <col min="1034" max="1034" width="1.7109375" style="1" customWidth="1"/>
    <col min="1035" max="1279" width="11.42578125" style="1"/>
    <col min="1280" max="1280" width="2.7109375" style="1" customWidth="1"/>
    <col min="1281" max="1281" width="19.5703125" style="1" customWidth="1"/>
    <col min="1282" max="1282" width="3.28515625" style="1" customWidth="1"/>
    <col min="1283" max="1283" width="19.5703125" style="1" customWidth="1"/>
    <col min="1284" max="1284" width="3.28515625" style="1" customWidth="1"/>
    <col min="1285" max="1285" width="19.5703125" style="1" customWidth="1"/>
    <col min="1286" max="1286" width="3.28515625" style="1" customWidth="1"/>
    <col min="1287" max="1287" width="19.42578125" style="1" customWidth="1"/>
    <col min="1288" max="1288" width="3.28515625" style="1" customWidth="1"/>
    <col min="1289" max="1289" width="19.42578125" style="1" customWidth="1"/>
    <col min="1290" max="1290" width="1.7109375" style="1" customWidth="1"/>
    <col min="1291" max="1535" width="11.42578125" style="1"/>
    <col min="1536" max="1536" width="2.7109375" style="1" customWidth="1"/>
    <col min="1537" max="1537" width="19.5703125" style="1" customWidth="1"/>
    <col min="1538" max="1538" width="3.28515625" style="1" customWidth="1"/>
    <col min="1539" max="1539" width="19.5703125" style="1" customWidth="1"/>
    <col min="1540" max="1540" width="3.28515625" style="1" customWidth="1"/>
    <col min="1541" max="1541" width="19.5703125" style="1" customWidth="1"/>
    <col min="1542" max="1542" width="3.28515625" style="1" customWidth="1"/>
    <col min="1543" max="1543" width="19.42578125" style="1" customWidth="1"/>
    <col min="1544" max="1544" width="3.28515625" style="1" customWidth="1"/>
    <col min="1545" max="1545" width="19.42578125" style="1" customWidth="1"/>
    <col min="1546" max="1546" width="1.7109375" style="1" customWidth="1"/>
    <col min="1547" max="1791" width="11.42578125" style="1"/>
    <col min="1792" max="1792" width="2.7109375" style="1" customWidth="1"/>
    <col min="1793" max="1793" width="19.5703125" style="1" customWidth="1"/>
    <col min="1794" max="1794" width="3.28515625" style="1" customWidth="1"/>
    <col min="1795" max="1795" width="19.5703125" style="1" customWidth="1"/>
    <col min="1796" max="1796" width="3.28515625" style="1" customWidth="1"/>
    <col min="1797" max="1797" width="19.5703125" style="1" customWidth="1"/>
    <col min="1798" max="1798" width="3.28515625" style="1" customWidth="1"/>
    <col min="1799" max="1799" width="19.42578125" style="1" customWidth="1"/>
    <col min="1800" max="1800" width="3.28515625" style="1" customWidth="1"/>
    <col min="1801" max="1801" width="19.42578125" style="1" customWidth="1"/>
    <col min="1802" max="1802" width="1.7109375" style="1" customWidth="1"/>
    <col min="1803" max="2047" width="11.42578125" style="1"/>
    <col min="2048" max="2048" width="2.7109375" style="1" customWidth="1"/>
    <col min="2049" max="2049" width="19.5703125" style="1" customWidth="1"/>
    <col min="2050" max="2050" width="3.28515625" style="1" customWidth="1"/>
    <col min="2051" max="2051" width="19.5703125" style="1" customWidth="1"/>
    <col min="2052" max="2052" width="3.28515625" style="1" customWidth="1"/>
    <col min="2053" max="2053" width="19.5703125" style="1" customWidth="1"/>
    <col min="2054" max="2054" width="3.28515625" style="1" customWidth="1"/>
    <col min="2055" max="2055" width="19.42578125" style="1" customWidth="1"/>
    <col min="2056" max="2056" width="3.28515625" style="1" customWidth="1"/>
    <col min="2057" max="2057" width="19.42578125" style="1" customWidth="1"/>
    <col min="2058" max="2058" width="1.7109375" style="1" customWidth="1"/>
    <col min="2059" max="2303" width="11.42578125" style="1"/>
    <col min="2304" max="2304" width="2.7109375" style="1" customWidth="1"/>
    <col min="2305" max="2305" width="19.5703125" style="1" customWidth="1"/>
    <col min="2306" max="2306" width="3.28515625" style="1" customWidth="1"/>
    <col min="2307" max="2307" width="19.5703125" style="1" customWidth="1"/>
    <col min="2308" max="2308" width="3.28515625" style="1" customWidth="1"/>
    <col min="2309" max="2309" width="19.5703125" style="1" customWidth="1"/>
    <col min="2310" max="2310" width="3.28515625" style="1" customWidth="1"/>
    <col min="2311" max="2311" width="19.42578125" style="1" customWidth="1"/>
    <col min="2312" max="2312" width="3.28515625" style="1" customWidth="1"/>
    <col min="2313" max="2313" width="19.42578125" style="1" customWidth="1"/>
    <col min="2314" max="2314" width="1.7109375" style="1" customWidth="1"/>
    <col min="2315" max="2559" width="11.42578125" style="1"/>
    <col min="2560" max="2560" width="2.7109375" style="1" customWidth="1"/>
    <col min="2561" max="2561" width="19.5703125" style="1" customWidth="1"/>
    <col min="2562" max="2562" width="3.28515625" style="1" customWidth="1"/>
    <col min="2563" max="2563" width="19.5703125" style="1" customWidth="1"/>
    <col min="2564" max="2564" width="3.28515625" style="1" customWidth="1"/>
    <col min="2565" max="2565" width="19.5703125" style="1" customWidth="1"/>
    <col min="2566" max="2566" width="3.28515625" style="1" customWidth="1"/>
    <col min="2567" max="2567" width="19.42578125" style="1" customWidth="1"/>
    <col min="2568" max="2568" width="3.28515625" style="1" customWidth="1"/>
    <col min="2569" max="2569" width="19.42578125" style="1" customWidth="1"/>
    <col min="2570" max="2570" width="1.7109375" style="1" customWidth="1"/>
    <col min="2571" max="2815" width="11.42578125" style="1"/>
    <col min="2816" max="2816" width="2.7109375" style="1" customWidth="1"/>
    <col min="2817" max="2817" width="19.5703125" style="1" customWidth="1"/>
    <col min="2818" max="2818" width="3.28515625" style="1" customWidth="1"/>
    <col min="2819" max="2819" width="19.5703125" style="1" customWidth="1"/>
    <col min="2820" max="2820" width="3.28515625" style="1" customWidth="1"/>
    <col min="2821" max="2821" width="19.5703125" style="1" customWidth="1"/>
    <col min="2822" max="2822" width="3.28515625" style="1" customWidth="1"/>
    <col min="2823" max="2823" width="19.42578125" style="1" customWidth="1"/>
    <col min="2824" max="2824" width="3.28515625" style="1" customWidth="1"/>
    <col min="2825" max="2825" width="19.42578125" style="1" customWidth="1"/>
    <col min="2826" max="2826" width="1.7109375" style="1" customWidth="1"/>
    <col min="2827" max="3071" width="11.42578125" style="1"/>
    <col min="3072" max="3072" width="2.7109375" style="1" customWidth="1"/>
    <col min="3073" max="3073" width="19.5703125" style="1" customWidth="1"/>
    <col min="3074" max="3074" width="3.28515625" style="1" customWidth="1"/>
    <col min="3075" max="3075" width="19.5703125" style="1" customWidth="1"/>
    <col min="3076" max="3076" width="3.28515625" style="1" customWidth="1"/>
    <col min="3077" max="3077" width="19.5703125" style="1" customWidth="1"/>
    <col min="3078" max="3078" width="3.28515625" style="1" customWidth="1"/>
    <col min="3079" max="3079" width="19.42578125" style="1" customWidth="1"/>
    <col min="3080" max="3080" width="3.28515625" style="1" customWidth="1"/>
    <col min="3081" max="3081" width="19.42578125" style="1" customWidth="1"/>
    <col min="3082" max="3082" width="1.7109375" style="1" customWidth="1"/>
    <col min="3083" max="3327" width="11.42578125" style="1"/>
    <col min="3328" max="3328" width="2.7109375" style="1" customWidth="1"/>
    <col min="3329" max="3329" width="19.5703125" style="1" customWidth="1"/>
    <col min="3330" max="3330" width="3.28515625" style="1" customWidth="1"/>
    <col min="3331" max="3331" width="19.5703125" style="1" customWidth="1"/>
    <col min="3332" max="3332" width="3.28515625" style="1" customWidth="1"/>
    <col min="3333" max="3333" width="19.5703125" style="1" customWidth="1"/>
    <col min="3334" max="3334" width="3.28515625" style="1" customWidth="1"/>
    <col min="3335" max="3335" width="19.42578125" style="1" customWidth="1"/>
    <col min="3336" max="3336" width="3.28515625" style="1" customWidth="1"/>
    <col min="3337" max="3337" width="19.42578125" style="1" customWidth="1"/>
    <col min="3338" max="3338" width="1.7109375" style="1" customWidth="1"/>
    <col min="3339" max="3583" width="11.42578125" style="1"/>
    <col min="3584" max="3584" width="2.7109375" style="1" customWidth="1"/>
    <col min="3585" max="3585" width="19.5703125" style="1" customWidth="1"/>
    <col min="3586" max="3586" width="3.28515625" style="1" customWidth="1"/>
    <col min="3587" max="3587" width="19.5703125" style="1" customWidth="1"/>
    <col min="3588" max="3588" width="3.28515625" style="1" customWidth="1"/>
    <col min="3589" max="3589" width="19.5703125" style="1" customWidth="1"/>
    <col min="3590" max="3590" width="3.28515625" style="1" customWidth="1"/>
    <col min="3591" max="3591" width="19.42578125" style="1" customWidth="1"/>
    <col min="3592" max="3592" width="3.28515625" style="1" customWidth="1"/>
    <col min="3593" max="3593" width="19.42578125" style="1" customWidth="1"/>
    <col min="3594" max="3594" width="1.7109375" style="1" customWidth="1"/>
    <col min="3595" max="3839" width="11.42578125" style="1"/>
    <col min="3840" max="3840" width="2.7109375" style="1" customWidth="1"/>
    <col min="3841" max="3841" width="19.5703125" style="1" customWidth="1"/>
    <col min="3842" max="3842" width="3.28515625" style="1" customWidth="1"/>
    <col min="3843" max="3843" width="19.5703125" style="1" customWidth="1"/>
    <col min="3844" max="3844" width="3.28515625" style="1" customWidth="1"/>
    <col min="3845" max="3845" width="19.5703125" style="1" customWidth="1"/>
    <col min="3846" max="3846" width="3.28515625" style="1" customWidth="1"/>
    <col min="3847" max="3847" width="19.42578125" style="1" customWidth="1"/>
    <col min="3848" max="3848" width="3.28515625" style="1" customWidth="1"/>
    <col min="3849" max="3849" width="19.42578125" style="1" customWidth="1"/>
    <col min="3850" max="3850" width="1.7109375" style="1" customWidth="1"/>
    <col min="3851" max="4095" width="11.42578125" style="1"/>
    <col min="4096" max="4096" width="2.7109375" style="1" customWidth="1"/>
    <col min="4097" max="4097" width="19.5703125" style="1" customWidth="1"/>
    <col min="4098" max="4098" width="3.28515625" style="1" customWidth="1"/>
    <col min="4099" max="4099" width="19.5703125" style="1" customWidth="1"/>
    <col min="4100" max="4100" width="3.28515625" style="1" customWidth="1"/>
    <col min="4101" max="4101" width="19.5703125" style="1" customWidth="1"/>
    <col min="4102" max="4102" width="3.28515625" style="1" customWidth="1"/>
    <col min="4103" max="4103" width="19.42578125" style="1" customWidth="1"/>
    <col min="4104" max="4104" width="3.28515625" style="1" customWidth="1"/>
    <col min="4105" max="4105" width="19.42578125" style="1" customWidth="1"/>
    <col min="4106" max="4106" width="1.7109375" style="1" customWidth="1"/>
    <col min="4107" max="4351" width="11.42578125" style="1"/>
    <col min="4352" max="4352" width="2.7109375" style="1" customWidth="1"/>
    <col min="4353" max="4353" width="19.5703125" style="1" customWidth="1"/>
    <col min="4354" max="4354" width="3.28515625" style="1" customWidth="1"/>
    <col min="4355" max="4355" width="19.5703125" style="1" customWidth="1"/>
    <col min="4356" max="4356" width="3.28515625" style="1" customWidth="1"/>
    <col min="4357" max="4357" width="19.5703125" style="1" customWidth="1"/>
    <col min="4358" max="4358" width="3.28515625" style="1" customWidth="1"/>
    <col min="4359" max="4359" width="19.42578125" style="1" customWidth="1"/>
    <col min="4360" max="4360" width="3.28515625" style="1" customWidth="1"/>
    <col min="4361" max="4361" width="19.42578125" style="1" customWidth="1"/>
    <col min="4362" max="4362" width="1.7109375" style="1" customWidth="1"/>
    <col min="4363" max="4607" width="11.42578125" style="1"/>
    <col min="4608" max="4608" width="2.7109375" style="1" customWidth="1"/>
    <col min="4609" max="4609" width="19.5703125" style="1" customWidth="1"/>
    <col min="4610" max="4610" width="3.28515625" style="1" customWidth="1"/>
    <col min="4611" max="4611" width="19.5703125" style="1" customWidth="1"/>
    <col min="4612" max="4612" width="3.28515625" style="1" customWidth="1"/>
    <col min="4613" max="4613" width="19.5703125" style="1" customWidth="1"/>
    <col min="4614" max="4614" width="3.28515625" style="1" customWidth="1"/>
    <col min="4615" max="4615" width="19.42578125" style="1" customWidth="1"/>
    <col min="4616" max="4616" width="3.28515625" style="1" customWidth="1"/>
    <col min="4617" max="4617" width="19.42578125" style="1" customWidth="1"/>
    <col min="4618" max="4618" width="1.7109375" style="1" customWidth="1"/>
    <col min="4619" max="4863" width="11.42578125" style="1"/>
    <col min="4864" max="4864" width="2.7109375" style="1" customWidth="1"/>
    <col min="4865" max="4865" width="19.5703125" style="1" customWidth="1"/>
    <col min="4866" max="4866" width="3.28515625" style="1" customWidth="1"/>
    <col min="4867" max="4867" width="19.5703125" style="1" customWidth="1"/>
    <col min="4868" max="4868" width="3.28515625" style="1" customWidth="1"/>
    <col min="4869" max="4869" width="19.5703125" style="1" customWidth="1"/>
    <col min="4870" max="4870" width="3.28515625" style="1" customWidth="1"/>
    <col min="4871" max="4871" width="19.42578125" style="1" customWidth="1"/>
    <col min="4872" max="4872" width="3.28515625" style="1" customWidth="1"/>
    <col min="4873" max="4873" width="19.42578125" style="1" customWidth="1"/>
    <col min="4874" max="4874" width="1.7109375" style="1" customWidth="1"/>
    <col min="4875" max="5119" width="11.42578125" style="1"/>
    <col min="5120" max="5120" width="2.7109375" style="1" customWidth="1"/>
    <col min="5121" max="5121" width="19.5703125" style="1" customWidth="1"/>
    <col min="5122" max="5122" width="3.28515625" style="1" customWidth="1"/>
    <col min="5123" max="5123" width="19.5703125" style="1" customWidth="1"/>
    <col min="5124" max="5124" width="3.28515625" style="1" customWidth="1"/>
    <col min="5125" max="5125" width="19.5703125" style="1" customWidth="1"/>
    <col min="5126" max="5126" width="3.28515625" style="1" customWidth="1"/>
    <col min="5127" max="5127" width="19.42578125" style="1" customWidth="1"/>
    <col min="5128" max="5128" width="3.28515625" style="1" customWidth="1"/>
    <col min="5129" max="5129" width="19.42578125" style="1" customWidth="1"/>
    <col min="5130" max="5130" width="1.7109375" style="1" customWidth="1"/>
    <col min="5131" max="5375" width="11.42578125" style="1"/>
    <col min="5376" max="5376" width="2.7109375" style="1" customWidth="1"/>
    <col min="5377" max="5377" width="19.5703125" style="1" customWidth="1"/>
    <col min="5378" max="5378" width="3.28515625" style="1" customWidth="1"/>
    <col min="5379" max="5379" width="19.5703125" style="1" customWidth="1"/>
    <col min="5380" max="5380" width="3.28515625" style="1" customWidth="1"/>
    <col min="5381" max="5381" width="19.5703125" style="1" customWidth="1"/>
    <col min="5382" max="5382" width="3.28515625" style="1" customWidth="1"/>
    <col min="5383" max="5383" width="19.42578125" style="1" customWidth="1"/>
    <col min="5384" max="5384" width="3.28515625" style="1" customWidth="1"/>
    <col min="5385" max="5385" width="19.42578125" style="1" customWidth="1"/>
    <col min="5386" max="5386" width="1.7109375" style="1" customWidth="1"/>
    <col min="5387" max="5631" width="11.42578125" style="1"/>
    <col min="5632" max="5632" width="2.7109375" style="1" customWidth="1"/>
    <col min="5633" max="5633" width="19.5703125" style="1" customWidth="1"/>
    <col min="5634" max="5634" width="3.28515625" style="1" customWidth="1"/>
    <col min="5635" max="5635" width="19.5703125" style="1" customWidth="1"/>
    <col min="5636" max="5636" width="3.28515625" style="1" customWidth="1"/>
    <col min="5637" max="5637" width="19.5703125" style="1" customWidth="1"/>
    <col min="5638" max="5638" width="3.28515625" style="1" customWidth="1"/>
    <col min="5639" max="5639" width="19.42578125" style="1" customWidth="1"/>
    <col min="5640" max="5640" width="3.28515625" style="1" customWidth="1"/>
    <col min="5641" max="5641" width="19.42578125" style="1" customWidth="1"/>
    <col min="5642" max="5642" width="1.7109375" style="1" customWidth="1"/>
    <col min="5643" max="5887" width="11.42578125" style="1"/>
    <col min="5888" max="5888" width="2.7109375" style="1" customWidth="1"/>
    <col min="5889" max="5889" width="19.5703125" style="1" customWidth="1"/>
    <col min="5890" max="5890" width="3.28515625" style="1" customWidth="1"/>
    <col min="5891" max="5891" width="19.5703125" style="1" customWidth="1"/>
    <col min="5892" max="5892" width="3.28515625" style="1" customWidth="1"/>
    <col min="5893" max="5893" width="19.5703125" style="1" customWidth="1"/>
    <col min="5894" max="5894" width="3.28515625" style="1" customWidth="1"/>
    <col min="5895" max="5895" width="19.42578125" style="1" customWidth="1"/>
    <col min="5896" max="5896" width="3.28515625" style="1" customWidth="1"/>
    <col min="5897" max="5897" width="19.42578125" style="1" customWidth="1"/>
    <col min="5898" max="5898" width="1.7109375" style="1" customWidth="1"/>
    <col min="5899" max="6143" width="11.42578125" style="1"/>
    <col min="6144" max="6144" width="2.7109375" style="1" customWidth="1"/>
    <col min="6145" max="6145" width="19.5703125" style="1" customWidth="1"/>
    <col min="6146" max="6146" width="3.28515625" style="1" customWidth="1"/>
    <col min="6147" max="6147" width="19.5703125" style="1" customWidth="1"/>
    <col min="6148" max="6148" width="3.28515625" style="1" customWidth="1"/>
    <col min="6149" max="6149" width="19.5703125" style="1" customWidth="1"/>
    <col min="6150" max="6150" width="3.28515625" style="1" customWidth="1"/>
    <col min="6151" max="6151" width="19.42578125" style="1" customWidth="1"/>
    <col min="6152" max="6152" width="3.28515625" style="1" customWidth="1"/>
    <col min="6153" max="6153" width="19.42578125" style="1" customWidth="1"/>
    <col min="6154" max="6154" width="1.7109375" style="1" customWidth="1"/>
    <col min="6155" max="6399" width="11.42578125" style="1"/>
    <col min="6400" max="6400" width="2.7109375" style="1" customWidth="1"/>
    <col min="6401" max="6401" width="19.5703125" style="1" customWidth="1"/>
    <col min="6402" max="6402" width="3.28515625" style="1" customWidth="1"/>
    <col min="6403" max="6403" width="19.5703125" style="1" customWidth="1"/>
    <col min="6404" max="6404" width="3.28515625" style="1" customWidth="1"/>
    <col min="6405" max="6405" width="19.5703125" style="1" customWidth="1"/>
    <col min="6406" max="6406" width="3.28515625" style="1" customWidth="1"/>
    <col min="6407" max="6407" width="19.42578125" style="1" customWidth="1"/>
    <col min="6408" max="6408" width="3.28515625" style="1" customWidth="1"/>
    <col min="6409" max="6409" width="19.42578125" style="1" customWidth="1"/>
    <col min="6410" max="6410" width="1.7109375" style="1" customWidth="1"/>
    <col min="6411" max="6655" width="11.42578125" style="1"/>
    <col min="6656" max="6656" width="2.7109375" style="1" customWidth="1"/>
    <col min="6657" max="6657" width="19.5703125" style="1" customWidth="1"/>
    <col min="6658" max="6658" width="3.28515625" style="1" customWidth="1"/>
    <col min="6659" max="6659" width="19.5703125" style="1" customWidth="1"/>
    <col min="6660" max="6660" width="3.28515625" style="1" customWidth="1"/>
    <col min="6661" max="6661" width="19.5703125" style="1" customWidth="1"/>
    <col min="6662" max="6662" width="3.28515625" style="1" customWidth="1"/>
    <col min="6663" max="6663" width="19.42578125" style="1" customWidth="1"/>
    <col min="6664" max="6664" width="3.28515625" style="1" customWidth="1"/>
    <col min="6665" max="6665" width="19.42578125" style="1" customWidth="1"/>
    <col min="6666" max="6666" width="1.7109375" style="1" customWidth="1"/>
    <col min="6667" max="6911" width="11.42578125" style="1"/>
    <col min="6912" max="6912" width="2.7109375" style="1" customWidth="1"/>
    <col min="6913" max="6913" width="19.5703125" style="1" customWidth="1"/>
    <col min="6914" max="6914" width="3.28515625" style="1" customWidth="1"/>
    <col min="6915" max="6915" width="19.5703125" style="1" customWidth="1"/>
    <col min="6916" max="6916" width="3.28515625" style="1" customWidth="1"/>
    <col min="6917" max="6917" width="19.5703125" style="1" customWidth="1"/>
    <col min="6918" max="6918" width="3.28515625" style="1" customWidth="1"/>
    <col min="6919" max="6919" width="19.42578125" style="1" customWidth="1"/>
    <col min="6920" max="6920" width="3.28515625" style="1" customWidth="1"/>
    <col min="6921" max="6921" width="19.42578125" style="1" customWidth="1"/>
    <col min="6922" max="6922" width="1.7109375" style="1" customWidth="1"/>
    <col min="6923" max="7167" width="11.42578125" style="1"/>
    <col min="7168" max="7168" width="2.7109375" style="1" customWidth="1"/>
    <col min="7169" max="7169" width="19.5703125" style="1" customWidth="1"/>
    <col min="7170" max="7170" width="3.28515625" style="1" customWidth="1"/>
    <col min="7171" max="7171" width="19.5703125" style="1" customWidth="1"/>
    <col min="7172" max="7172" width="3.28515625" style="1" customWidth="1"/>
    <col min="7173" max="7173" width="19.5703125" style="1" customWidth="1"/>
    <col min="7174" max="7174" width="3.28515625" style="1" customWidth="1"/>
    <col min="7175" max="7175" width="19.42578125" style="1" customWidth="1"/>
    <col min="7176" max="7176" width="3.28515625" style="1" customWidth="1"/>
    <col min="7177" max="7177" width="19.42578125" style="1" customWidth="1"/>
    <col min="7178" max="7178" width="1.7109375" style="1" customWidth="1"/>
    <col min="7179" max="7423" width="11.42578125" style="1"/>
    <col min="7424" max="7424" width="2.7109375" style="1" customWidth="1"/>
    <col min="7425" max="7425" width="19.5703125" style="1" customWidth="1"/>
    <col min="7426" max="7426" width="3.28515625" style="1" customWidth="1"/>
    <col min="7427" max="7427" width="19.5703125" style="1" customWidth="1"/>
    <col min="7428" max="7428" width="3.28515625" style="1" customWidth="1"/>
    <col min="7429" max="7429" width="19.5703125" style="1" customWidth="1"/>
    <col min="7430" max="7430" width="3.28515625" style="1" customWidth="1"/>
    <col min="7431" max="7431" width="19.42578125" style="1" customWidth="1"/>
    <col min="7432" max="7432" width="3.28515625" style="1" customWidth="1"/>
    <col min="7433" max="7433" width="19.42578125" style="1" customWidth="1"/>
    <col min="7434" max="7434" width="1.7109375" style="1" customWidth="1"/>
    <col min="7435" max="7679" width="11.42578125" style="1"/>
    <col min="7680" max="7680" width="2.7109375" style="1" customWidth="1"/>
    <col min="7681" max="7681" width="19.5703125" style="1" customWidth="1"/>
    <col min="7682" max="7682" width="3.28515625" style="1" customWidth="1"/>
    <col min="7683" max="7683" width="19.5703125" style="1" customWidth="1"/>
    <col min="7684" max="7684" width="3.28515625" style="1" customWidth="1"/>
    <col min="7685" max="7685" width="19.5703125" style="1" customWidth="1"/>
    <col min="7686" max="7686" width="3.28515625" style="1" customWidth="1"/>
    <col min="7687" max="7687" width="19.42578125" style="1" customWidth="1"/>
    <col min="7688" max="7688" width="3.28515625" style="1" customWidth="1"/>
    <col min="7689" max="7689" width="19.42578125" style="1" customWidth="1"/>
    <col min="7690" max="7690" width="1.7109375" style="1" customWidth="1"/>
    <col min="7691" max="7935" width="11.42578125" style="1"/>
    <col min="7936" max="7936" width="2.7109375" style="1" customWidth="1"/>
    <col min="7937" max="7937" width="19.5703125" style="1" customWidth="1"/>
    <col min="7938" max="7938" width="3.28515625" style="1" customWidth="1"/>
    <col min="7939" max="7939" width="19.5703125" style="1" customWidth="1"/>
    <col min="7940" max="7940" width="3.28515625" style="1" customWidth="1"/>
    <col min="7941" max="7941" width="19.5703125" style="1" customWidth="1"/>
    <col min="7942" max="7942" width="3.28515625" style="1" customWidth="1"/>
    <col min="7943" max="7943" width="19.42578125" style="1" customWidth="1"/>
    <col min="7944" max="7944" width="3.28515625" style="1" customWidth="1"/>
    <col min="7945" max="7945" width="19.42578125" style="1" customWidth="1"/>
    <col min="7946" max="7946" width="1.7109375" style="1" customWidth="1"/>
    <col min="7947" max="8191" width="11.42578125" style="1"/>
    <col min="8192" max="8192" width="2.7109375" style="1" customWidth="1"/>
    <col min="8193" max="8193" width="19.5703125" style="1" customWidth="1"/>
    <col min="8194" max="8194" width="3.28515625" style="1" customWidth="1"/>
    <col min="8195" max="8195" width="19.5703125" style="1" customWidth="1"/>
    <col min="8196" max="8196" width="3.28515625" style="1" customWidth="1"/>
    <col min="8197" max="8197" width="19.5703125" style="1" customWidth="1"/>
    <col min="8198" max="8198" width="3.28515625" style="1" customWidth="1"/>
    <col min="8199" max="8199" width="19.42578125" style="1" customWidth="1"/>
    <col min="8200" max="8200" width="3.28515625" style="1" customWidth="1"/>
    <col min="8201" max="8201" width="19.42578125" style="1" customWidth="1"/>
    <col min="8202" max="8202" width="1.7109375" style="1" customWidth="1"/>
    <col min="8203" max="8447" width="11.42578125" style="1"/>
    <col min="8448" max="8448" width="2.7109375" style="1" customWidth="1"/>
    <col min="8449" max="8449" width="19.5703125" style="1" customWidth="1"/>
    <col min="8450" max="8450" width="3.28515625" style="1" customWidth="1"/>
    <col min="8451" max="8451" width="19.5703125" style="1" customWidth="1"/>
    <col min="8452" max="8452" width="3.28515625" style="1" customWidth="1"/>
    <col min="8453" max="8453" width="19.5703125" style="1" customWidth="1"/>
    <col min="8454" max="8454" width="3.28515625" style="1" customWidth="1"/>
    <col min="8455" max="8455" width="19.42578125" style="1" customWidth="1"/>
    <col min="8456" max="8456" width="3.28515625" style="1" customWidth="1"/>
    <col min="8457" max="8457" width="19.42578125" style="1" customWidth="1"/>
    <col min="8458" max="8458" width="1.7109375" style="1" customWidth="1"/>
    <col min="8459" max="8703" width="11.42578125" style="1"/>
    <col min="8704" max="8704" width="2.7109375" style="1" customWidth="1"/>
    <col min="8705" max="8705" width="19.5703125" style="1" customWidth="1"/>
    <col min="8706" max="8706" width="3.28515625" style="1" customWidth="1"/>
    <col min="8707" max="8707" width="19.5703125" style="1" customWidth="1"/>
    <col min="8708" max="8708" width="3.28515625" style="1" customWidth="1"/>
    <col min="8709" max="8709" width="19.5703125" style="1" customWidth="1"/>
    <col min="8710" max="8710" width="3.28515625" style="1" customWidth="1"/>
    <col min="8711" max="8711" width="19.42578125" style="1" customWidth="1"/>
    <col min="8712" max="8712" width="3.28515625" style="1" customWidth="1"/>
    <col min="8713" max="8713" width="19.42578125" style="1" customWidth="1"/>
    <col min="8714" max="8714" width="1.7109375" style="1" customWidth="1"/>
    <col min="8715" max="8959" width="11.42578125" style="1"/>
    <col min="8960" max="8960" width="2.7109375" style="1" customWidth="1"/>
    <col min="8961" max="8961" width="19.5703125" style="1" customWidth="1"/>
    <col min="8962" max="8962" width="3.28515625" style="1" customWidth="1"/>
    <col min="8963" max="8963" width="19.5703125" style="1" customWidth="1"/>
    <col min="8964" max="8964" width="3.28515625" style="1" customWidth="1"/>
    <col min="8965" max="8965" width="19.5703125" style="1" customWidth="1"/>
    <col min="8966" max="8966" width="3.28515625" style="1" customWidth="1"/>
    <col min="8967" max="8967" width="19.42578125" style="1" customWidth="1"/>
    <col min="8968" max="8968" width="3.28515625" style="1" customWidth="1"/>
    <col min="8969" max="8969" width="19.42578125" style="1" customWidth="1"/>
    <col min="8970" max="8970" width="1.7109375" style="1" customWidth="1"/>
    <col min="8971" max="9215" width="11.42578125" style="1"/>
    <col min="9216" max="9216" width="2.7109375" style="1" customWidth="1"/>
    <col min="9217" max="9217" width="19.5703125" style="1" customWidth="1"/>
    <col min="9218" max="9218" width="3.28515625" style="1" customWidth="1"/>
    <col min="9219" max="9219" width="19.5703125" style="1" customWidth="1"/>
    <col min="9220" max="9220" width="3.28515625" style="1" customWidth="1"/>
    <col min="9221" max="9221" width="19.5703125" style="1" customWidth="1"/>
    <col min="9222" max="9222" width="3.28515625" style="1" customWidth="1"/>
    <col min="9223" max="9223" width="19.42578125" style="1" customWidth="1"/>
    <col min="9224" max="9224" width="3.28515625" style="1" customWidth="1"/>
    <col min="9225" max="9225" width="19.42578125" style="1" customWidth="1"/>
    <col min="9226" max="9226" width="1.7109375" style="1" customWidth="1"/>
    <col min="9227" max="9471" width="11.42578125" style="1"/>
    <col min="9472" max="9472" width="2.7109375" style="1" customWidth="1"/>
    <col min="9473" max="9473" width="19.5703125" style="1" customWidth="1"/>
    <col min="9474" max="9474" width="3.28515625" style="1" customWidth="1"/>
    <col min="9475" max="9475" width="19.5703125" style="1" customWidth="1"/>
    <col min="9476" max="9476" width="3.28515625" style="1" customWidth="1"/>
    <col min="9477" max="9477" width="19.5703125" style="1" customWidth="1"/>
    <col min="9478" max="9478" width="3.28515625" style="1" customWidth="1"/>
    <col min="9479" max="9479" width="19.42578125" style="1" customWidth="1"/>
    <col min="9480" max="9480" width="3.28515625" style="1" customWidth="1"/>
    <col min="9481" max="9481" width="19.42578125" style="1" customWidth="1"/>
    <col min="9482" max="9482" width="1.7109375" style="1" customWidth="1"/>
    <col min="9483" max="9727" width="11.42578125" style="1"/>
    <col min="9728" max="9728" width="2.7109375" style="1" customWidth="1"/>
    <col min="9729" max="9729" width="19.5703125" style="1" customWidth="1"/>
    <col min="9730" max="9730" width="3.28515625" style="1" customWidth="1"/>
    <col min="9731" max="9731" width="19.5703125" style="1" customWidth="1"/>
    <col min="9732" max="9732" width="3.28515625" style="1" customWidth="1"/>
    <col min="9733" max="9733" width="19.5703125" style="1" customWidth="1"/>
    <col min="9734" max="9734" width="3.28515625" style="1" customWidth="1"/>
    <col min="9735" max="9735" width="19.42578125" style="1" customWidth="1"/>
    <col min="9736" max="9736" width="3.28515625" style="1" customWidth="1"/>
    <col min="9737" max="9737" width="19.42578125" style="1" customWidth="1"/>
    <col min="9738" max="9738" width="1.7109375" style="1" customWidth="1"/>
    <col min="9739" max="9983" width="11.42578125" style="1"/>
    <col min="9984" max="9984" width="2.7109375" style="1" customWidth="1"/>
    <col min="9985" max="9985" width="19.5703125" style="1" customWidth="1"/>
    <col min="9986" max="9986" width="3.28515625" style="1" customWidth="1"/>
    <col min="9987" max="9987" width="19.5703125" style="1" customWidth="1"/>
    <col min="9988" max="9988" width="3.28515625" style="1" customWidth="1"/>
    <col min="9989" max="9989" width="19.5703125" style="1" customWidth="1"/>
    <col min="9990" max="9990" width="3.28515625" style="1" customWidth="1"/>
    <col min="9991" max="9991" width="19.42578125" style="1" customWidth="1"/>
    <col min="9992" max="9992" width="3.28515625" style="1" customWidth="1"/>
    <col min="9993" max="9993" width="19.42578125" style="1" customWidth="1"/>
    <col min="9994" max="9994" width="1.7109375" style="1" customWidth="1"/>
    <col min="9995" max="10239" width="11.42578125" style="1"/>
    <col min="10240" max="10240" width="2.7109375" style="1" customWidth="1"/>
    <col min="10241" max="10241" width="19.5703125" style="1" customWidth="1"/>
    <col min="10242" max="10242" width="3.28515625" style="1" customWidth="1"/>
    <col min="10243" max="10243" width="19.5703125" style="1" customWidth="1"/>
    <col min="10244" max="10244" width="3.28515625" style="1" customWidth="1"/>
    <col min="10245" max="10245" width="19.5703125" style="1" customWidth="1"/>
    <col min="10246" max="10246" width="3.28515625" style="1" customWidth="1"/>
    <col min="10247" max="10247" width="19.42578125" style="1" customWidth="1"/>
    <col min="10248" max="10248" width="3.28515625" style="1" customWidth="1"/>
    <col min="10249" max="10249" width="19.42578125" style="1" customWidth="1"/>
    <col min="10250" max="10250" width="1.7109375" style="1" customWidth="1"/>
    <col min="10251" max="10495" width="11.42578125" style="1"/>
    <col min="10496" max="10496" width="2.7109375" style="1" customWidth="1"/>
    <col min="10497" max="10497" width="19.5703125" style="1" customWidth="1"/>
    <col min="10498" max="10498" width="3.28515625" style="1" customWidth="1"/>
    <col min="10499" max="10499" width="19.5703125" style="1" customWidth="1"/>
    <col min="10500" max="10500" width="3.28515625" style="1" customWidth="1"/>
    <col min="10501" max="10501" width="19.5703125" style="1" customWidth="1"/>
    <col min="10502" max="10502" width="3.28515625" style="1" customWidth="1"/>
    <col min="10503" max="10503" width="19.42578125" style="1" customWidth="1"/>
    <col min="10504" max="10504" width="3.28515625" style="1" customWidth="1"/>
    <col min="10505" max="10505" width="19.42578125" style="1" customWidth="1"/>
    <col min="10506" max="10506" width="1.7109375" style="1" customWidth="1"/>
    <col min="10507" max="10751" width="11.42578125" style="1"/>
    <col min="10752" max="10752" width="2.7109375" style="1" customWidth="1"/>
    <col min="10753" max="10753" width="19.5703125" style="1" customWidth="1"/>
    <col min="10754" max="10754" width="3.28515625" style="1" customWidth="1"/>
    <col min="10755" max="10755" width="19.5703125" style="1" customWidth="1"/>
    <col min="10756" max="10756" width="3.28515625" style="1" customWidth="1"/>
    <col min="10757" max="10757" width="19.5703125" style="1" customWidth="1"/>
    <col min="10758" max="10758" width="3.28515625" style="1" customWidth="1"/>
    <col min="10759" max="10759" width="19.42578125" style="1" customWidth="1"/>
    <col min="10760" max="10760" width="3.28515625" style="1" customWidth="1"/>
    <col min="10761" max="10761" width="19.42578125" style="1" customWidth="1"/>
    <col min="10762" max="10762" width="1.7109375" style="1" customWidth="1"/>
    <col min="10763" max="11007" width="11.42578125" style="1"/>
    <col min="11008" max="11008" width="2.7109375" style="1" customWidth="1"/>
    <col min="11009" max="11009" width="19.5703125" style="1" customWidth="1"/>
    <col min="11010" max="11010" width="3.28515625" style="1" customWidth="1"/>
    <col min="11011" max="11011" width="19.5703125" style="1" customWidth="1"/>
    <col min="11012" max="11012" width="3.28515625" style="1" customWidth="1"/>
    <col min="11013" max="11013" width="19.5703125" style="1" customWidth="1"/>
    <col min="11014" max="11014" width="3.28515625" style="1" customWidth="1"/>
    <col min="11015" max="11015" width="19.42578125" style="1" customWidth="1"/>
    <col min="11016" max="11016" width="3.28515625" style="1" customWidth="1"/>
    <col min="11017" max="11017" width="19.42578125" style="1" customWidth="1"/>
    <col min="11018" max="11018" width="1.7109375" style="1" customWidth="1"/>
    <col min="11019" max="11263" width="11.42578125" style="1"/>
    <col min="11264" max="11264" width="2.7109375" style="1" customWidth="1"/>
    <col min="11265" max="11265" width="19.5703125" style="1" customWidth="1"/>
    <col min="11266" max="11266" width="3.28515625" style="1" customWidth="1"/>
    <col min="11267" max="11267" width="19.5703125" style="1" customWidth="1"/>
    <col min="11268" max="11268" width="3.28515625" style="1" customWidth="1"/>
    <col min="11269" max="11269" width="19.5703125" style="1" customWidth="1"/>
    <col min="11270" max="11270" width="3.28515625" style="1" customWidth="1"/>
    <col min="11271" max="11271" width="19.42578125" style="1" customWidth="1"/>
    <col min="11272" max="11272" width="3.28515625" style="1" customWidth="1"/>
    <col min="11273" max="11273" width="19.42578125" style="1" customWidth="1"/>
    <col min="11274" max="11274" width="1.7109375" style="1" customWidth="1"/>
    <col min="11275" max="11519" width="11.42578125" style="1"/>
    <col min="11520" max="11520" width="2.7109375" style="1" customWidth="1"/>
    <col min="11521" max="11521" width="19.5703125" style="1" customWidth="1"/>
    <col min="11522" max="11522" width="3.28515625" style="1" customWidth="1"/>
    <col min="11523" max="11523" width="19.5703125" style="1" customWidth="1"/>
    <col min="11524" max="11524" width="3.28515625" style="1" customWidth="1"/>
    <col min="11525" max="11525" width="19.5703125" style="1" customWidth="1"/>
    <col min="11526" max="11526" width="3.28515625" style="1" customWidth="1"/>
    <col min="11527" max="11527" width="19.42578125" style="1" customWidth="1"/>
    <col min="11528" max="11528" width="3.28515625" style="1" customWidth="1"/>
    <col min="11529" max="11529" width="19.42578125" style="1" customWidth="1"/>
    <col min="11530" max="11530" width="1.7109375" style="1" customWidth="1"/>
    <col min="11531" max="11775" width="11.42578125" style="1"/>
    <col min="11776" max="11776" width="2.7109375" style="1" customWidth="1"/>
    <col min="11777" max="11777" width="19.5703125" style="1" customWidth="1"/>
    <col min="11778" max="11778" width="3.28515625" style="1" customWidth="1"/>
    <col min="11779" max="11779" width="19.5703125" style="1" customWidth="1"/>
    <col min="11780" max="11780" width="3.28515625" style="1" customWidth="1"/>
    <col min="11781" max="11781" width="19.5703125" style="1" customWidth="1"/>
    <col min="11782" max="11782" width="3.28515625" style="1" customWidth="1"/>
    <col min="11783" max="11783" width="19.42578125" style="1" customWidth="1"/>
    <col min="11784" max="11784" width="3.28515625" style="1" customWidth="1"/>
    <col min="11785" max="11785" width="19.42578125" style="1" customWidth="1"/>
    <col min="11786" max="11786" width="1.7109375" style="1" customWidth="1"/>
    <col min="11787" max="12031" width="11.42578125" style="1"/>
    <col min="12032" max="12032" width="2.7109375" style="1" customWidth="1"/>
    <col min="12033" max="12033" width="19.5703125" style="1" customWidth="1"/>
    <col min="12034" max="12034" width="3.28515625" style="1" customWidth="1"/>
    <col min="12035" max="12035" width="19.5703125" style="1" customWidth="1"/>
    <col min="12036" max="12036" width="3.28515625" style="1" customWidth="1"/>
    <col min="12037" max="12037" width="19.5703125" style="1" customWidth="1"/>
    <col min="12038" max="12038" width="3.28515625" style="1" customWidth="1"/>
    <col min="12039" max="12039" width="19.42578125" style="1" customWidth="1"/>
    <col min="12040" max="12040" width="3.28515625" style="1" customWidth="1"/>
    <col min="12041" max="12041" width="19.42578125" style="1" customWidth="1"/>
    <col min="12042" max="12042" width="1.7109375" style="1" customWidth="1"/>
    <col min="12043" max="12287" width="11.42578125" style="1"/>
    <col min="12288" max="12288" width="2.7109375" style="1" customWidth="1"/>
    <col min="12289" max="12289" width="19.5703125" style="1" customWidth="1"/>
    <col min="12290" max="12290" width="3.28515625" style="1" customWidth="1"/>
    <col min="12291" max="12291" width="19.5703125" style="1" customWidth="1"/>
    <col min="12292" max="12292" width="3.28515625" style="1" customWidth="1"/>
    <col min="12293" max="12293" width="19.5703125" style="1" customWidth="1"/>
    <col min="12294" max="12294" width="3.28515625" style="1" customWidth="1"/>
    <col min="12295" max="12295" width="19.42578125" style="1" customWidth="1"/>
    <col min="12296" max="12296" width="3.28515625" style="1" customWidth="1"/>
    <col min="12297" max="12297" width="19.42578125" style="1" customWidth="1"/>
    <col min="12298" max="12298" width="1.7109375" style="1" customWidth="1"/>
    <col min="12299" max="12543" width="11.42578125" style="1"/>
    <col min="12544" max="12544" width="2.7109375" style="1" customWidth="1"/>
    <col min="12545" max="12545" width="19.5703125" style="1" customWidth="1"/>
    <col min="12546" max="12546" width="3.28515625" style="1" customWidth="1"/>
    <col min="12547" max="12547" width="19.5703125" style="1" customWidth="1"/>
    <col min="12548" max="12548" width="3.28515625" style="1" customWidth="1"/>
    <col min="12549" max="12549" width="19.5703125" style="1" customWidth="1"/>
    <col min="12550" max="12550" width="3.28515625" style="1" customWidth="1"/>
    <col min="12551" max="12551" width="19.42578125" style="1" customWidth="1"/>
    <col min="12552" max="12552" width="3.28515625" style="1" customWidth="1"/>
    <col min="12553" max="12553" width="19.42578125" style="1" customWidth="1"/>
    <col min="12554" max="12554" width="1.7109375" style="1" customWidth="1"/>
    <col min="12555" max="12799" width="11.42578125" style="1"/>
    <col min="12800" max="12800" width="2.7109375" style="1" customWidth="1"/>
    <col min="12801" max="12801" width="19.5703125" style="1" customWidth="1"/>
    <col min="12802" max="12802" width="3.28515625" style="1" customWidth="1"/>
    <col min="12803" max="12803" width="19.5703125" style="1" customWidth="1"/>
    <col min="12804" max="12804" width="3.28515625" style="1" customWidth="1"/>
    <col min="12805" max="12805" width="19.5703125" style="1" customWidth="1"/>
    <col min="12806" max="12806" width="3.28515625" style="1" customWidth="1"/>
    <col min="12807" max="12807" width="19.42578125" style="1" customWidth="1"/>
    <col min="12808" max="12808" width="3.28515625" style="1" customWidth="1"/>
    <col min="12809" max="12809" width="19.42578125" style="1" customWidth="1"/>
    <col min="12810" max="12810" width="1.7109375" style="1" customWidth="1"/>
    <col min="12811" max="13055" width="11.42578125" style="1"/>
    <col min="13056" max="13056" width="2.7109375" style="1" customWidth="1"/>
    <col min="13057" max="13057" width="19.5703125" style="1" customWidth="1"/>
    <col min="13058" max="13058" width="3.28515625" style="1" customWidth="1"/>
    <col min="13059" max="13059" width="19.5703125" style="1" customWidth="1"/>
    <col min="13060" max="13060" width="3.28515625" style="1" customWidth="1"/>
    <col min="13061" max="13061" width="19.5703125" style="1" customWidth="1"/>
    <col min="13062" max="13062" width="3.28515625" style="1" customWidth="1"/>
    <col min="13063" max="13063" width="19.42578125" style="1" customWidth="1"/>
    <col min="13064" max="13064" width="3.28515625" style="1" customWidth="1"/>
    <col min="13065" max="13065" width="19.42578125" style="1" customWidth="1"/>
    <col min="13066" max="13066" width="1.7109375" style="1" customWidth="1"/>
    <col min="13067" max="13311" width="11.42578125" style="1"/>
    <col min="13312" max="13312" width="2.7109375" style="1" customWidth="1"/>
    <col min="13313" max="13313" width="19.5703125" style="1" customWidth="1"/>
    <col min="13314" max="13314" width="3.28515625" style="1" customWidth="1"/>
    <col min="13315" max="13315" width="19.5703125" style="1" customWidth="1"/>
    <col min="13316" max="13316" width="3.28515625" style="1" customWidth="1"/>
    <col min="13317" max="13317" width="19.5703125" style="1" customWidth="1"/>
    <col min="13318" max="13318" width="3.28515625" style="1" customWidth="1"/>
    <col min="13319" max="13319" width="19.42578125" style="1" customWidth="1"/>
    <col min="13320" max="13320" width="3.28515625" style="1" customWidth="1"/>
    <col min="13321" max="13321" width="19.42578125" style="1" customWidth="1"/>
    <col min="13322" max="13322" width="1.7109375" style="1" customWidth="1"/>
    <col min="13323" max="13567" width="11.42578125" style="1"/>
    <col min="13568" max="13568" width="2.7109375" style="1" customWidth="1"/>
    <col min="13569" max="13569" width="19.5703125" style="1" customWidth="1"/>
    <col min="13570" max="13570" width="3.28515625" style="1" customWidth="1"/>
    <col min="13571" max="13571" width="19.5703125" style="1" customWidth="1"/>
    <col min="13572" max="13572" width="3.28515625" style="1" customWidth="1"/>
    <col min="13573" max="13573" width="19.5703125" style="1" customWidth="1"/>
    <col min="13574" max="13574" width="3.28515625" style="1" customWidth="1"/>
    <col min="13575" max="13575" width="19.42578125" style="1" customWidth="1"/>
    <col min="13576" max="13576" width="3.28515625" style="1" customWidth="1"/>
    <col min="13577" max="13577" width="19.42578125" style="1" customWidth="1"/>
    <col min="13578" max="13578" width="1.7109375" style="1" customWidth="1"/>
    <col min="13579" max="13823" width="11.42578125" style="1"/>
    <col min="13824" max="13824" width="2.7109375" style="1" customWidth="1"/>
    <col min="13825" max="13825" width="19.5703125" style="1" customWidth="1"/>
    <col min="13826" max="13826" width="3.28515625" style="1" customWidth="1"/>
    <col min="13827" max="13827" width="19.5703125" style="1" customWidth="1"/>
    <col min="13828" max="13828" width="3.28515625" style="1" customWidth="1"/>
    <col min="13829" max="13829" width="19.5703125" style="1" customWidth="1"/>
    <col min="13830" max="13830" width="3.28515625" style="1" customWidth="1"/>
    <col min="13831" max="13831" width="19.42578125" style="1" customWidth="1"/>
    <col min="13832" max="13832" width="3.28515625" style="1" customWidth="1"/>
    <col min="13833" max="13833" width="19.42578125" style="1" customWidth="1"/>
    <col min="13834" max="13834" width="1.7109375" style="1" customWidth="1"/>
    <col min="13835" max="14079" width="11.42578125" style="1"/>
    <col min="14080" max="14080" width="2.7109375" style="1" customWidth="1"/>
    <col min="14081" max="14081" width="19.5703125" style="1" customWidth="1"/>
    <col min="14082" max="14082" width="3.28515625" style="1" customWidth="1"/>
    <col min="14083" max="14083" width="19.5703125" style="1" customWidth="1"/>
    <col min="14084" max="14084" width="3.28515625" style="1" customWidth="1"/>
    <col min="14085" max="14085" width="19.5703125" style="1" customWidth="1"/>
    <col min="14086" max="14086" width="3.28515625" style="1" customWidth="1"/>
    <col min="14087" max="14087" width="19.42578125" style="1" customWidth="1"/>
    <col min="14088" max="14088" width="3.28515625" style="1" customWidth="1"/>
    <col min="14089" max="14089" width="19.42578125" style="1" customWidth="1"/>
    <col min="14090" max="14090" width="1.7109375" style="1" customWidth="1"/>
    <col min="14091" max="14335" width="11.42578125" style="1"/>
    <col min="14336" max="14336" width="2.7109375" style="1" customWidth="1"/>
    <col min="14337" max="14337" width="19.5703125" style="1" customWidth="1"/>
    <col min="14338" max="14338" width="3.28515625" style="1" customWidth="1"/>
    <col min="14339" max="14339" width="19.5703125" style="1" customWidth="1"/>
    <col min="14340" max="14340" width="3.28515625" style="1" customWidth="1"/>
    <col min="14341" max="14341" width="19.5703125" style="1" customWidth="1"/>
    <col min="14342" max="14342" width="3.28515625" style="1" customWidth="1"/>
    <col min="14343" max="14343" width="19.42578125" style="1" customWidth="1"/>
    <col min="14344" max="14344" width="3.28515625" style="1" customWidth="1"/>
    <col min="14345" max="14345" width="19.42578125" style="1" customWidth="1"/>
    <col min="14346" max="14346" width="1.7109375" style="1" customWidth="1"/>
    <col min="14347" max="14591" width="11.42578125" style="1"/>
    <col min="14592" max="14592" width="2.7109375" style="1" customWidth="1"/>
    <col min="14593" max="14593" width="19.5703125" style="1" customWidth="1"/>
    <col min="14594" max="14594" width="3.28515625" style="1" customWidth="1"/>
    <col min="14595" max="14595" width="19.5703125" style="1" customWidth="1"/>
    <col min="14596" max="14596" width="3.28515625" style="1" customWidth="1"/>
    <col min="14597" max="14597" width="19.5703125" style="1" customWidth="1"/>
    <col min="14598" max="14598" width="3.28515625" style="1" customWidth="1"/>
    <col min="14599" max="14599" width="19.42578125" style="1" customWidth="1"/>
    <col min="14600" max="14600" width="3.28515625" style="1" customWidth="1"/>
    <col min="14601" max="14601" width="19.42578125" style="1" customWidth="1"/>
    <col min="14602" max="14602" width="1.7109375" style="1" customWidth="1"/>
    <col min="14603" max="14847" width="11.42578125" style="1"/>
    <col min="14848" max="14848" width="2.7109375" style="1" customWidth="1"/>
    <col min="14849" max="14849" width="19.5703125" style="1" customWidth="1"/>
    <col min="14850" max="14850" width="3.28515625" style="1" customWidth="1"/>
    <col min="14851" max="14851" width="19.5703125" style="1" customWidth="1"/>
    <col min="14852" max="14852" width="3.28515625" style="1" customWidth="1"/>
    <col min="14853" max="14853" width="19.5703125" style="1" customWidth="1"/>
    <col min="14854" max="14854" width="3.28515625" style="1" customWidth="1"/>
    <col min="14855" max="14855" width="19.42578125" style="1" customWidth="1"/>
    <col min="14856" max="14856" width="3.28515625" style="1" customWidth="1"/>
    <col min="14857" max="14857" width="19.42578125" style="1" customWidth="1"/>
    <col min="14858" max="14858" width="1.7109375" style="1" customWidth="1"/>
    <col min="14859" max="15103" width="11.42578125" style="1"/>
    <col min="15104" max="15104" width="2.7109375" style="1" customWidth="1"/>
    <col min="15105" max="15105" width="19.5703125" style="1" customWidth="1"/>
    <col min="15106" max="15106" width="3.28515625" style="1" customWidth="1"/>
    <col min="15107" max="15107" width="19.5703125" style="1" customWidth="1"/>
    <col min="15108" max="15108" width="3.28515625" style="1" customWidth="1"/>
    <col min="15109" max="15109" width="19.5703125" style="1" customWidth="1"/>
    <col min="15110" max="15110" width="3.28515625" style="1" customWidth="1"/>
    <col min="15111" max="15111" width="19.42578125" style="1" customWidth="1"/>
    <col min="15112" max="15112" width="3.28515625" style="1" customWidth="1"/>
    <col min="15113" max="15113" width="19.42578125" style="1" customWidth="1"/>
    <col min="15114" max="15114" width="1.7109375" style="1" customWidth="1"/>
    <col min="15115" max="15359" width="11.42578125" style="1"/>
    <col min="15360" max="15360" width="2.7109375" style="1" customWidth="1"/>
    <col min="15361" max="15361" width="19.5703125" style="1" customWidth="1"/>
    <col min="15362" max="15362" width="3.28515625" style="1" customWidth="1"/>
    <col min="15363" max="15363" width="19.5703125" style="1" customWidth="1"/>
    <col min="15364" max="15364" width="3.28515625" style="1" customWidth="1"/>
    <col min="15365" max="15365" width="19.5703125" style="1" customWidth="1"/>
    <col min="15366" max="15366" width="3.28515625" style="1" customWidth="1"/>
    <col min="15367" max="15367" width="19.42578125" style="1" customWidth="1"/>
    <col min="15368" max="15368" width="3.28515625" style="1" customWidth="1"/>
    <col min="15369" max="15369" width="19.42578125" style="1" customWidth="1"/>
    <col min="15370" max="15370" width="1.7109375" style="1" customWidth="1"/>
    <col min="15371" max="15615" width="11.42578125" style="1"/>
    <col min="15616" max="15616" width="2.7109375" style="1" customWidth="1"/>
    <col min="15617" max="15617" width="19.5703125" style="1" customWidth="1"/>
    <col min="15618" max="15618" width="3.28515625" style="1" customWidth="1"/>
    <col min="15619" max="15619" width="19.5703125" style="1" customWidth="1"/>
    <col min="15620" max="15620" width="3.28515625" style="1" customWidth="1"/>
    <col min="15621" max="15621" width="19.5703125" style="1" customWidth="1"/>
    <col min="15622" max="15622" width="3.28515625" style="1" customWidth="1"/>
    <col min="15623" max="15623" width="19.42578125" style="1" customWidth="1"/>
    <col min="15624" max="15624" width="3.28515625" style="1" customWidth="1"/>
    <col min="15625" max="15625" width="19.42578125" style="1" customWidth="1"/>
    <col min="15626" max="15626" width="1.7109375" style="1" customWidth="1"/>
    <col min="15627" max="15871" width="11.42578125" style="1"/>
    <col min="15872" max="15872" width="2.7109375" style="1" customWidth="1"/>
    <col min="15873" max="15873" width="19.5703125" style="1" customWidth="1"/>
    <col min="15874" max="15874" width="3.28515625" style="1" customWidth="1"/>
    <col min="15875" max="15875" width="19.5703125" style="1" customWidth="1"/>
    <col min="15876" max="15876" width="3.28515625" style="1" customWidth="1"/>
    <col min="15877" max="15877" width="19.5703125" style="1" customWidth="1"/>
    <col min="15878" max="15878" width="3.28515625" style="1" customWidth="1"/>
    <col min="15879" max="15879" width="19.42578125" style="1" customWidth="1"/>
    <col min="15880" max="15880" width="3.28515625" style="1" customWidth="1"/>
    <col min="15881" max="15881" width="19.42578125" style="1" customWidth="1"/>
    <col min="15882" max="15882" width="1.7109375" style="1" customWidth="1"/>
    <col min="15883" max="16127" width="11.42578125" style="1"/>
    <col min="16128" max="16128" width="2.7109375" style="1" customWidth="1"/>
    <col min="16129" max="16129" width="19.5703125" style="1" customWidth="1"/>
    <col min="16130" max="16130" width="3.28515625" style="1" customWidth="1"/>
    <col min="16131" max="16131" width="19.5703125" style="1" customWidth="1"/>
    <col min="16132" max="16132" width="3.28515625" style="1" customWidth="1"/>
    <col min="16133" max="16133" width="19.5703125" style="1" customWidth="1"/>
    <col min="16134" max="16134" width="3.28515625" style="1" customWidth="1"/>
    <col min="16135" max="16135" width="19.42578125" style="1" customWidth="1"/>
    <col min="16136" max="16136" width="3.28515625" style="1" customWidth="1"/>
    <col min="16137" max="16137" width="19.42578125" style="1" customWidth="1"/>
    <col min="16138" max="16138" width="1.7109375" style="1" customWidth="1"/>
    <col min="16139" max="16384" width="11.42578125" style="1"/>
  </cols>
  <sheetData>
    <row r="1" spans="1:27" ht="73.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7" ht="24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150"/>
      <c r="M2" s="156"/>
      <c r="N2" s="156"/>
      <c r="O2" s="156"/>
      <c r="P2" s="156"/>
      <c r="Q2" s="156"/>
      <c r="R2" s="156"/>
      <c r="S2" s="156"/>
      <c r="T2" s="156"/>
      <c r="U2" s="150"/>
      <c r="V2" s="150"/>
      <c r="W2" s="150"/>
      <c r="X2" s="150"/>
      <c r="Y2" s="150"/>
      <c r="Z2" s="150"/>
      <c r="AA2" s="150"/>
    </row>
    <row r="3" spans="1:27" ht="37.5" customHeight="1">
      <c r="A3" s="7"/>
      <c r="B3" s="165"/>
      <c r="C3" s="165"/>
      <c r="D3" s="165"/>
      <c r="E3" s="165"/>
      <c r="F3" s="165"/>
      <c r="G3" s="165"/>
      <c r="H3" s="165"/>
      <c r="I3" s="8"/>
      <c r="J3" s="8"/>
      <c r="K3" s="7"/>
      <c r="L3" s="150"/>
      <c r="M3" s="156"/>
      <c r="N3" s="156"/>
      <c r="O3" s="156"/>
      <c r="P3" s="156"/>
      <c r="Q3" s="156"/>
      <c r="R3" s="156"/>
      <c r="S3" s="156"/>
      <c r="T3" s="156"/>
      <c r="U3" s="150"/>
      <c r="V3" s="150"/>
      <c r="W3" s="150"/>
      <c r="X3" s="150"/>
      <c r="Y3" s="150"/>
      <c r="Z3" s="150"/>
      <c r="AA3" s="150"/>
    </row>
    <row r="4" spans="1:27" ht="27.75" customHeight="1" thickBot="1">
      <c r="A4" s="7"/>
      <c r="B4" s="9"/>
      <c r="C4" s="9"/>
      <c r="D4" s="9"/>
      <c r="E4" s="9"/>
      <c r="F4" s="9"/>
      <c r="G4" s="9"/>
      <c r="H4" s="9"/>
      <c r="I4" s="9"/>
      <c r="J4" s="9"/>
      <c r="K4" s="7"/>
      <c r="L4" s="150"/>
      <c r="M4" s="156"/>
      <c r="N4" s="156"/>
      <c r="O4" s="156"/>
      <c r="P4" s="156"/>
      <c r="Q4" s="156"/>
      <c r="R4" s="156"/>
      <c r="S4" s="156"/>
      <c r="T4" s="156"/>
      <c r="U4" s="150"/>
      <c r="V4" s="150"/>
      <c r="W4" s="150"/>
      <c r="X4" s="150"/>
      <c r="Y4" s="150"/>
      <c r="Z4" s="150"/>
      <c r="AA4" s="150"/>
    </row>
    <row r="5" spans="1:27" s="2" customFormat="1" ht="18.75">
      <c r="A5" s="10" t="s">
        <v>0</v>
      </c>
      <c r="B5" s="11" t="s">
        <v>26</v>
      </c>
      <c r="C5" s="12"/>
      <c r="D5" s="12"/>
      <c r="E5" s="12"/>
      <c r="F5" s="12"/>
      <c r="G5" s="12"/>
      <c r="H5" s="12"/>
      <c r="I5" s="12"/>
      <c r="J5" s="12"/>
      <c r="K5" s="13"/>
      <c r="L5" s="151"/>
      <c r="M5" s="155"/>
      <c r="N5" s="155"/>
      <c r="O5" s="155"/>
      <c r="P5" s="155"/>
      <c r="Q5" s="155"/>
      <c r="R5" s="155"/>
      <c r="S5" s="155"/>
      <c r="T5" s="155"/>
      <c r="U5" s="151"/>
      <c r="V5" s="151"/>
      <c r="W5" s="151"/>
      <c r="X5" s="151"/>
      <c r="Y5" s="151"/>
      <c r="Z5" s="151"/>
      <c r="AA5" s="151"/>
    </row>
    <row r="6" spans="1:27" s="2" customFormat="1" ht="9.75" customHeight="1">
      <c r="A6" s="14"/>
      <c r="B6" s="15"/>
      <c r="C6" s="15"/>
      <c r="D6" s="15"/>
      <c r="E6" s="15"/>
      <c r="F6" s="15"/>
      <c r="G6" s="16"/>
      <c r="H6" s="16"/>
      <c r="I6" s="16"/>
      <c r="J6" s="16"/>
      <c r="K6" s="17"/>
      <c r="L6" s="151"/>
      <c r="M6" s="155"/>
      <c r="N6" s="155"/>
      <c r="O6" s="155"/>
      <c r="P6" s="155"/>
      <c r="Q6" s="155"/>
      <c r="R6" s="155"/>
      <c r="S6" s="155"/>
      <c r="T6" s="155"/>
      <c r="U6" s="151"/>
      <c r="V6" s="151"/>
      <c r="W6" s="151"/>
      <c r="X6" s="151"/>
      <c r="Y6" s="151"/>
      <c r="Z6" s="151"/>
      <c r="AA6" s="151"/>
    </row>
    <row r="7" spans="1:27" s="2" customFormat="1" ht="15.75">
      <c r="A7" s="14"/>
      <c r="B7" s="18" t="s">
        <v>24</v>
      </c>
      <c r="C7" s="19"/>
      <c r="D7" s="19"/>
      <c r="E7" s="19"/>
      <c r="F7" s="19"/>
      <c r="G7" s="20"/>
      <c r="H7" s="20"/>
      <c r="I7" s="20"/>
      <c r="J7" s="20"/>
      <c r="K7" s="17"/>
      <c r="L7" s="151"/>
      <c r="M7" s="155"/>
      <c r="N7" s="155"/>
      <c r="O7" s="155"/>
      <c r="P7" s="155"/>
      <c r="Q7" s="155"/>
      <c r="R7" s="155"/>
      <c r="S7" s="155"/>
      <c r="T7" s="155"/>
      <c r="U7" s="151"/>
      <c r="V7" s="151"/>
      <c r="W7" s="151"/>
      <c r="X7" s="151"/>
      <c r="Y7" s="151"/>
      <c r="Z7" s="151"/>
      <c r="AA7" s="151"/>
    </row>
    <row r="8" spans="1:27" s="2" customFormat="1" ht="9.75" customHeight="1">
      <c r="A8" s="14"/>
      <c r="B8" s="21"/>
      <c r="C8" s="21"/>
      <c r="D8" s="21"/>
      <c r="E8" s="21"/>
      <c r="F8" s="21"/>
      <c r="G8" s="22"/>
      <c r="H8" s="22"/>
      <c r="I8" s="22"/>
      <c r="J8" s="22"/>
      <c r="K8" s="17"/>
      <c r="L8" s="151"/>
      <c r="M8" s="155"/>
      <c r="N8" s="155"/>
      <c r="O8" s="155"/>
      <c r="P8" s="155"/>
      <c r="Q8" s="155"/>
      <c r="R8" s="155"/>
      <c r="S8" s="155"/>
      <c r="T8" s="155"/>
      <c r="U8" s="151"/>
      <c r="V8" s="151"/>
      <c r="W8" s="151"/>
      <c r="X8" s="151"/>
      <c r="Y8" s="151"/>
      <c r="Z8" s="151"/>
      <c r="AA8" s="151"/>
    </row>
    <row r="9" spans="1:27" s="2" customFormat="1" ht="24" customHeight="1">
      <c r="A9" s="14"/>
      <c r="B9" s="23" t="s">
        <v>69</v>
      </c>
      <c r="C9" s="24"/>
      <c r="D9" s="24"/>
      <c r="E9" s="25"/>
      <c r="F9" s="26"/>
      <c r="G9" s="26"/>
      <c r="H9" s="26"/>
      <c r="I9" s="22"/>
      <c r="J9" s="27"/>
      <c r="K9" s="17"/>
      <c r="L9" s="151"/>
      <c r="M9" s="155"/>
      <c r="N9" s="155"/>
      <c r="O9" s="155"/>
      <c r="P9" s="155"/>
      <c r="Q9" s="155"/>
      <c r="R9" s="155"/>
      <c r="S9" s="155"/>
      <c r="T9" s="155"/>
      <c r="U9" s="151"/>
      <c r="V9" s="151"/>
      <c r="W9" s="151"/>
      <c r="X9" s="151"/>
      <c r="Y9" s="151"/>
      <c r="Z9" s="151"/>
      <c r="AA9" s="151"/>
    </row>
    <row r="10" spans="1:27" s="2" customFormat="1" ht="24" customHeight="1" thickBot="1">
      <c r="A10" s="14"/>
      <c r="B10" s="28" t="s">
        <v>34</v>
      </c>
      <c r="C10" s="29"/>
      <c r="D10" s="30"/>
      <c r="E10" s="30" t="s">
        <v>19</v>
      </c>
      <c r="F10" s="31" t="s">
        <v>23</v>
      </c>
      <c r="G10" s="32"/>
      <c r="H10" s="32"/>
      <c r="I10" s="22"/>
      <c r="J10" s="149"/>
      <c r="K10" s="17"/>
      <c r="L10" s="151"/>
      <c r="M10" s="155"/>
      <c r="N10" s="155"/>
      <c r="O10" s="155"/>
      <c r="P10" s="155"/>
      <c r="Q10" s="155"/>
      <c r="R10" s="155"/>
      <c r="S10" s="155"/>
      <c r="T10" s="155"/>
      <c r="U10" s="151"/>
      <c r="V10" s="151"/>
      <c r="W10" s="151"/>
      <c r="X10" s="151"/>
      <c r="Y10" s="151"/>
      <c r="Z10" s="151"/>
      <c r="AA10" s="151"/>
    </row>
    <row r="11" spans="1:27" s="2" customFormat="1" ht="15" customHeight="1">
      <c r="A11" s="14"/>
      <c r="B11" s="33"/>
      <c r="C11" s="33"/>
      <c r="D11" s="33"/>
      <c r="E11" s="33"/>
      <c r="F11" s="33"/>
      <c r="G11" s="33"/>
      <c r="H11" s="33"/>
      <c r="I11" s="34"/>
      <c r="J11" s="35"/>
      <c r="K11" s="17"/>
      <c r="L11" s="151"/>
      <c r="M11" s="155"/>
      <c r="N11" s="155"/>
      <c r="O11" s="155"/>
      <c r="P11" s="155"/>
      <c r="Q11" s="155"/>
      <c r="R11" s="155"/>
      <c r="S11" s="155"/>
      <c r="T11" s="155"/>
      <c r="U11" s="151"/>
      <c r="V11" s="151"/>
      <c r="W11" s="151"/>
      <c r="X11" s="151"/>
      <c r="Y11" s="151"/>
      <c r="Z11" s="151"/>
      <c r="AA11" s="151"/>
    </row>
    <row r="12" spans="1:27" ht="9.75" customHeight="1">
      <c r="A12" s="37"/>
      <c r="B12" s="158"/>
      <c r="C12" s="159"/>
      <c r="D12" s="160"/>
      <c r="E12" s="161"/>
      <c r="F12" s="161"/>
      <c r="G12" s="161"/>
      <c r="H12" s="162"/>
      <c r="I12" s="163"/>
      <c r="J12" s="36"/>
      <c r="K12" s="45"/>
      <c r="L12" s="150"/>
      <c r="M12" s="155"/>
      <c r="N12" s="155"/>
      <c r="O12" s="155"/>
      <c r="P12" s="155"/>
      <c r="Q12" s="155"/>
      <c r="R12" s="155"/>
      <c r="S12" s="155"/>
      <c r="T12" s="155"/>
      <c r="U12" s="150"/>
      <c r="V12" s="150"/>
      <c r="W12" s="150"/>
      <c r="X12" s="150"/>
      <c r="Y12" s="150"/>
      <c r="Z12" s="150"/>
      <c r="AA12" s="150"/>
    </row>
    <row r="13" spans="1:27" ht="20.25" customHeight="1">
      <c r="A13" s="37"/>
      <c r="B13" s="18" t="s">
        <v>30</v>
      </c>
      <c r="C13" s="19"/>
      <c r="D13" s="19"/>
      <c r="E13" s="19"/>
      <c r="F13" s="19"/>
      <c r="G13" s="20"/>
      <c r="H13" s="20"/>
      <c r="I13" s="20"/>
      <c r="J13" s="44" t="s">
        <v>2</v>
      </c>
      <c r="K13" s="45"/>
      <c r="L13" s="150"/>
      <c r="M13" s="155"/>
      <c r="N13" s="155"/>
      <c r="O13" s="155"/>
      <c r="P13" s="155"/>
      <c r="Q13" s="155"/>
      <c r="R13" s="155"/>
      <c r="S13" s="155"/>
      <c r="T13" s="155"/>
      <c r="U13" s="150"/>
      <c r="V13" s="150"/>
      <c r="W13" s="150"/>
      <c r="X13" s="150"/>
      <c r="Y13" s="150"/>
      <c r="Z13" s="150"/>
      <c r="AA13" s="150"/>
    </row>
    <row r="14" spans="1:27" s="3" customFormat="1" ht="9.75" customHeight="1">
      <c r="A14" s="46"/>
      <c r="B14" s="47"/>
      <c r="C14" s="19"/>
      <c r="D14" s="19"/>
      <c r="E14" s="19"/>
      <c r="F14" s="19"/>
      <c r="G14" s="20"/>
      <c r="H14" s="20"/>
      <c r="I14" s="20"/>
      <c r="J14" s="48"/>
      <c r="K14" s="43"/>
      <c r="L14" s="150"/>
      <c r="M14" s="155"/>
      <c r="N14" s="155"/>
      <c r="O14" s="155"/>
      <c r="P14" s="155"/>
      <c r="Q14" s="155"/>
      <c r="R14" s="155"/>
      <c r="S14" s="155"/>
      <c r="T14" s="155"/>
      <c r="U14" s="150"/>
      <c r="V14" s="150"/>
      <c r="W14" s="150"/>
      <c r="X14" s="150"/>
      <c r="Y14" s="150"/>
      <c r="Z14" s="150"/>
      <c r="AA14" s="150"/>
    </row>
    <row r="15" spans="1:27" ht="24" customHeight="1">
      <c r="A15" s="37"/>
      <c r="B15" s="169" t="s">
        <v>25</v>
      </c>
      <c r="C15" s="169"/>
      <c r="D15" s="169"/>
      <c r="E15" s="169"/>
      <c r="F15" s="169"/>
      <c r="G15" s="49"/>
      <c r="H15" s="50"/>
      <c r="I15" s="51"/>
      <c r="J15" s="52" t="str">
        <f>IF(J10="","",J10*60%)</f>
        <v/>
      </c>
      <c r="K15" s="45"/>
      <c r="L15" s="150"/>
      <c r="M15" s="155"/>
      <c r="N15" s="155"/>
      <c r="O15" s="155"/>
      <c r="P15" s="155"/>
      <c r="Q15" s="155"/>
      <c r="R15" s="155"/>
      <c r="S15" s="155"/>
      <c r="T15" s="155"/>
      <c r="U15" s="150"/>
      <c r="V15" s="150"/>
      <c r="W15" s="150"/>
      <c r="X15" s="150"/>
      <c r="Y15" s="150"/>
      <c r="Z15" s="150"/>
      <c r="AA15" s="150"/>
    </row>
    <row r="16" spans="1:27" ht="9.75" customHeight="1">
      <c r="A16" s="37"/>
      <c r="B16" s="53"/>
      <c r="C16" s="53"/>
      <c r="D16" s="53"/>
      <c r="E16" s="53"/>
      <c r="F16" s="53"/>
      <c r="G16" s="49"/>
      <c r="H16" s="50"/>
      <c r="I16" s="51"/>
      <c r="J16" s="54"/>
      <c r="K16" s="45"/>
      <c r="L16" s="150"/>
      <c r="M16" s="155"/>
      <c r="N16" s="155"/>
      <c r="O16" s="155"/>
      <c r="P16" s="155"/>
      <c r="Q16" s="155"/>
      <c r="R16" s="155"/>
      <c r="S16" s="155"/>
      <c r="T16" s="155"/>
      <c r="U16" s="150"/>
      <c r="V16" s="150"/>
      <c r="W16" s="150"/>
      <c r="X16" s="150"/>
      <c r="Y16" s="150"/>
      <c r="Z16" s="150"/>
      <c r="AA16" s="150"/>
    </row>
    <row r="17" spans="1:27" ht="9.75" customHeight="1">
      <c r="A17" s="37"/>
      <c r="B17" s="53"/>
      <c r="C17" s="53"/>
      <c r="D17" s="53"/>
      <c r="E17" s="53"/>
      <c r="F17" s="53"/>
      <c r="G17" s="49"/>
      <c r="H17" s="50"/>
      <c r="I17" s="51"/>
      <c r="J17" s="44" t="s">
        <v>3</v>
      </c>
      <c r="K17" s="45"/>
      <c r="L17" s="150"/>
      <c r="M17" s="155"/>
      <c r="N17" s="155"/>
      <c r="O17" s="155"/>
      <c r="P17" s="155"/>
      <c r="Q17" s="155"/>
      <c r="R17" s="155"/>
      <c r="S17" s="155"/>
      <c r="T17" s="155"/>
      <c r="U17" s="150"/>
      <c r="V17" s="150"/>
      <c r="W17" s="150"/>
      <c r="X17" s="150"/>
      <c r="Y17" s="150"/>
      <c r="Z17" s="150"/>
      <c r="AA17" s="150"/>
    </row>
    <row r="18" spans="1:27" ht="9.75" customHeight="1">
      <c r="A18" s="37"/>
      <c r="B18" s="53"/>
      <c r="C18" s="53"/>
      <c r="D18" s="53"/>
      <c r="E18" s="53"/>
      <c r="F18" s="53"/>
      <c r="G18" s="49"/>
      <c r="H18" s="50"/>
      <c r="I18" s="51"/>
      <c r="J18" s="54"/>
      <c r="K18" s="45"/>
      <c r="L18" s="150"/>
      <c r="M18" s="155"/>
      <c r="N18" s="155"/>
      <c r="O18" s="155"/>
      <c r="P18" s="155"/>
      <c r="Q18" s="155"/>
      <c r="R18" s="155"/>
      <c r="S18" s="155"/>
      <c r="T18" s="155"/>
      <c r="U18" s="150"/>
      <c r="V18" s="150"/>
      <c r="W18" s="150"/>
      <c r="X18" s="150"/>
      <c r="Y18" s="150"/>
      <c r="Z18" s="150"/>
      <c r="AA18" s="150"/>
    </row>
    <row r="19" spans="1:27" ht="24" customHeight="1" thickBot="1">
      <c r="A19" s="37"/>
      <c r="B19" s="53"/>
      <c r="C19" s="53"/>
      <c r="D19" s="53"/>
      <c r="E19" s="53"/>
      <c r="F19" s="53"/>
      <c r="G19" s="49"/>
      <c r="H19" s="55" t="s">
        <v>27</v>
      </c>
      <c r="I19" s="51"/>
      <c r="J19" s="56" t="str">
        <f>IF(J15="","",J15+J10)</f>
        <v/>
      </c>
      <c r="K19" s="45"/>
      <c r="L19" s="150"/>
      <c r="M19" s="155"/>
      <c r="N19" s="155"/>
      <c r="O19" s="155"/>
      <c r="P19" s="155"/>
      <c r="Q19" s="155"/>
      <c r="R19" s="155"/>
      <c r="S19" s="155"/>
      <c r="T19" s="155"/>
      <c r="U19" s="150"/>
      <c r="V19" s="150"/>
      <c r="W19" s="150"/>
      <c r="X19" s="150"/>
      <c r="Y19" s="150"/>
      <c r="Z19" s="150"/>
      <c r="AA19" s="150"/>
    </row>
    <row r="20" spans="1:27" ht="12" customHeight="1" thickBo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150"/>
      <c r="M20" s="155"/>
      <c r="N20" s="155"/>
      <c r="O20" s="155"/>
      <c r="P20" s="155"/>
      <c r="Q20" s="155"/>
      <c r="R20" s="155"/>
      <c r="S20" s="155"/>
      <c r="T20" s="155"/>
      <c r="U20" s="150"/>
      <c r="V20" s="150"/>
      <c r="W20" s="150"/>
      <c r="X20" s="150"/>
      <c r="Y20" s="150"/>
      <c r="Z20" s="150"/>
      <c r="AA20" s="150"/>
    </row>
    <row r="21" spans="1:27" ht="8.25" customHeight="1" thickBo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</row>
    <row r="22" spans="1:27" s="2" customFormat="1" ht="18.75">
      <c r="A22" s="10" t="s">
        <v>4</v>
      </c>
      <c r="B22" s="11" t="s">
        <v>5</v>
      </c>
      <c r="C22" s="12"/>
      <c r="D22" s="12"/>
      <c r="E22" s="12"/>
      <c r="F22" s="12"/>
      <c r="G22" s="12"/>
      <c r="H22" s="12"/>
      <c r="I22" s="12"/>
      <c r="J22" s="12"/>
      <c r="K22" s="13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</row>
    <row r="23" spans="1:27" s="2" customFormat="1" ht="12">
      <c r="A23" s="14"/>
      <c r="B23" s="15"/>
      <c r="C23" s="15"/>
      <c r="D23" s="15"/>
      <c r="E23" s="15"/>
      <c r="F23" s="15"/>
      <c r="G23" s="16"/>
      <c r="H23" s="16"/>
      <c r="I23" s="16"/>
      <c r="J23" s="16"/>
      <c r="K23" s="17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</row>
    <row r="24" spans="1:27" s="2" customFormat="1" ht="34.5">
      <c r="A24" s="14"/>
      <c r="B24" s="61" t="s">
        <v>29</v>
      </c>
      <c r="C24" s="62"/>
      <c r="D24" s="61" t="s">
        <v>37</v>
      </c>
      <c r="E24" s="33"/>
      <c r="F24" s="63" t="s">
        <v>39</v>
      </c>
      <c r="G24" s="62"/>
      <c r="H24" s="62" t="s">
        <v>38</v>
      </c>
      <c r="I24" s="16"/>
      <c r="J24" s="16"/>
      <c r="K24" s="17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</row>
    <row r="25" spans="1:27" s="2" customFormat="1" ht="20.25" customHeight="1" thickBot="1">
      <c r="A25" s="14"/>
      <c r="B25" s="64">
        <f>IF(J19="",0,J19)</f>
        <v>0</v>
      </c>
      <c r="C25" s="65"/>
      <c r="D25" s="148"/>
      <c r="E25" s="33"/>
      <c r="F25" s="66" t="str">
        <f>IF(D25&gt;0,D25/12," ")</f>
        <v xml:space="preserve"> </v>
      </c>
      <c r="G25" s="67" t="s">
        <v>40</v>
      </c>
      <c r="H25" s="64" t="e">
        <f>IF(D25&lt;12,B25*1/F25,B25)</f>
        <v>#VALUE!</v>
      </c>
      <c r="I25" s="16"/>
      <c r="J25" s="16"/>
      <c r="K25" s="17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</row>
    <row r="26" spans="1:27" s="2" customFormat="1" ht="11.25" customHeight="1">
      <c r="A26" s="14"/>
      <c r="B26" s="68"/>
      <c r="C26" s="65"/>
      <c r="D26" s="69"/>
      <c r="E26" s="65"/>
      <c r="F26" s="68"/>
      <c r="G26" s="70"/>
      <c r="H26" s="16"/>
      <c r="I26" s="16"/>
      <c r="J26" s="16"/>
      <c r="K26" s="17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</row>
    <row r="27" spans="1:27" s="2" customFormat="1" ht="14.1" customHeight="1">
      <c r="A27" s="14"/>
      <c r="B27" s="71" t="s">
        <v>7</v>
      </c>
      <c r="C27" s="70"/>
      <c r="D27" s="16"/>
      <c r="E27" s="70"/>
      <c r="F27" s="16"/>
      <c r="G27" s="70"/>
      <c r="H27" s="16"/>
      <c r="I27" s="16"/>
      <c r="J27" s="16"/>
      <c r="K27" s="17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</row>
    <row r="28" spans="1:27" s="2" customFormat="1" ht="14.1" customHeight="1">
      <c r="A28" s="14"/>
      <c r="B28" s="72" t="s">
        <v>6</v>
      </c>
      <c r="C28" s="72"/>
      <c r="D28" s="72" t="s">
        <v>8</v>
      </c>
      <c r="E28" s="72"/>
      <c r="F28" s="72" t="s">
        <v>9</v>
      </c>
      <c r="G28" s="70"/>
      <c r="H28" s="16"/>
      <c r="I28" s="16"/>
      <c r="J28" s="16"/>
      <c r="K28" s="17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</row>
    <row r="29" spans="1:27" s="2" customFormat="1" ht="20.25" customHeight="1">
      <c r="A29" s="14"/>
      <c r="B29" s="64" t="e">
        <f>IF(H25&gt;=44323," ",H25)</f>
        <v>#VALUE!</v>
      </c>
      <c r="C29" s="65" t="s">
        <v>10</v>
      </c>
      <c r="D29" s="73">
        <v>0.63600000000000001</v>
      </c>
      <c r="E29" s="65" t="s">
        <v>3</v>
      </c>
      <c r="F29" s="64" t="e">
        <f>IF(B29=" "," ",B29*D29)</f>
        <v>#VALUE!</v>
      </c>
      <c r="G29" s="70"/>
      <c r="H29" s="16"/>
      <c r="I29" s="16"/>
      <c r="J29" s="16"/>
      <c r="K29" s="17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</row>
    <row r="30" spans="1:27" s="2" customFormat="1" ht="11.25" customHeight="1">
      <c r="A30" s="14"/>
      <c r="B30" s="74"/>
      <c r="C30" s="70"/>
      <c r="D30" s="16"/>
      <c r="E30" s="16"/>
      <c r="F30" s="16"/>
      <c r="G30" s="70"/>
      <c r="H30" s="16"/>
      <c r="I30" s="16"/>
      <c r="J30" s="16"/>
      <c r="K30" s="17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</row>
    <row r="31" spans="1:27" s="2" customFormat="1" ht="14.1" customHeight="1">
      <c r="A31" s="14"/>
      <c r="B31" s="71" t="s">
        <v>11</v>
      </c>
      <c r="C31" s="70"/>
      <c r="D31" s="16"/>
      <c r="E31" s="70"/>
      <c r="F31" s="16"/>
      <c r="G31" s="70"/>
      <c r="H31" s="16"/>
      <c r="I31" s="16"/>
      <c r="J31" s="16"/>
      <c r="K31" s="17"/>
      <c r="L31" s="157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</row>
    <row r="32" spans="1:27" s="2" customFormat="1" ht="14.1" customHeight="1">
      <c r="A32" s="14"/>
      <c r="B32" s="72" t="s">
        <v>12</v>
      </c>
      <c r="C32" s="72"/>
      <c r="D32" s="72" t="s">
        <v>8</v>
      </c>
      <c r="E32" s="72"/>
      <c r="F32" s="72" t="s">
        <v>9</v>
      </c>
      <c r="G32" s="70"/>
      <c r="H32" s="16"/>
      <c r="I32" s="16"/>
      <c r="J32" s="16"/>
      <c r="K32" s="17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</row>
    <row r="33" spans="1:27" s="2" customFormat="1" ht="20.25" customHeight="1">
      <c r="A33" s="14"/>
      <c r="B33" s="75" t="e">
        <f>IF(H25&lt;44323,0,44323)</f>
        <v>#VALUE!</v>
      </c>
      <c r="C33" s="65" t="s">
        <v>10</v>
      </c>
      <c r="D33" s="73">
        <v>0.63600000000000001</v>
      </c>
      <c r="E33" s="65" t="s">
        <v>3</v>
      </c>
      <c r="F33" s="64" t="e">
        <f>IF(H25&gt;44323,28189.43,0)</f>
        <v>#VALUE!</v>
      </c>
      <c r="G33" s="70"/>
      <c r="H33" s="76"/>
      <c r="I33" s="76"/>
      <c r="J33" s="76"/>
      <c r="K33" s="17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</row>
    <row r="34" spans="1:27" s="2" customFormat="1" ht="12" thickBot="1">
      <c r="A34" s="77"/>
      <c r="B34" s="78"/>
      <c r="C34" s="79"/>
      <c r="D34" s="78"/>
      <c r="E34" s="79"/>
      <c r="F34" s="78"/>
      <c r="G34" s="79"/>
      <c r="H34" s="78"/>
      <c r="I34" s="78"/>
      <c r="J34" s="78"/>
      <c r="K34" s="80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</row>
    <row r="35" spans="1:27" ht="8.25" customHeight="1" thickBo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</row>
    <row r="36" spans="1:27" s="2" customFormat="1" ht="18.75">
      <c r="A36" s="10" t="s">
        <v>13</v>
      </c>
      <c r="B36" s="11" t="s">
        <v>28</v>
      </c>
      <c r="C36" s="12"/>
      <c r="D36" s="12"/>
      <c r="E36" s="12"/>
      <c r="F36" s="12"/>
      <c r="G36" s="12"/>
      <c r="H36" s="12"/>
      <c r="I36" s="12"/>
      <c r="J36" s="12"/>
      <c r="K36" s="8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</row>
    <row r="37" spans="1:27" s="2" customFormat="1" ht="41.25" customHeight="1">
      <c r="A37" s="14"/>
      <c r="B37" s="174" t="s">
        <v>22</v>
      </c>
      <c r="C37" s="70"/>
      <c r="D37" s="176" t="s">
        <v>72</v>
      </c>
      <c r="E37" s="70"/>
      <c r="F37" s="176" t="s">
        <v>8</v>
      </c>
      <c r="G37" s="70"/>
      <c r="H37" s="82" t="s">
        <v>15</v>
      </c>
      <c r="I37" s="62"/>
      <c r="J37" s="62"/>
      <c r="K37" s="17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</row>
    <row r="38" spans="1:27" s="2" customFormat="1" ht="15.75" customHeight="1">
      <c r="A38" s="14"/>
      <c r="B38" s="175"/>
      <c r="C38" s="70"/>
      <c r="D38" s="177"/>
      <c r="E38" s="70"/>
      <c r="F38" s="177"/>
      <c r="G38" s="70"/>
      <c r="H38" s="83" t="s">
        <v>36</v>
      </c>
      <c r="I38" s="62"/>
      <c r="J38" s="62"/>
      <c r="K38" s="17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</row>
    <row r="39" spans="1:27" s="2" customFormat="1" ht="20.25" customHeight="1" thickBot="1">
      <c r="A39" s="14"/>
      <c r="B39" s="84" t="str">
        <f>F25</f>
        <v xml:space="preserve"> </v>
      </c>
      <c r="C39" s="65" t="s">
        <v>10</v>
      </c>
      <c r="D39" s="85" t="e">
        <f>IF(F29&lt;28189.43,B29,B33)</f>
        <v>#VALUE!</v>
      </c>
      <c r="E39" s="65" t="s">
        <v>10</v>
      </c>
      <c r="F39" s="73">
        <v>0.63600000000000001</v>
      </c>
      <c r="G39" s="65" t="s">
        <v>3</v>
      </c>
      <c r="H39" s="86" t="e">
        <f>IF(H25="","",D39*F39*B39)</f>
        <v>#VALUE!</v>
      </c>
      <c r="I39" s="87"/>
      <c r="J39" s="87"/>
      <c r="K39" s="17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</row>
    <row r="40" spans="1:27" s="2" customFormat="1" ht="9" customHeight="1" thickBot="1">
      <c r="A40" s="77"/>
      <c r="B40" s="88"/>
      <c r="C40" s="89"/>
      <c r="D40" s="90"/>
      <c r="E40" s="91"/>
      <c r="F40" s="92"/>
      <c r="G40" s="91"/>
      <c r="H40" s="93"/>
      <c r="I40" s="93"/>
      <c r="J40" s="93"/>
      <c r="K40" s="80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</row>
    <row r="41" spans="1:27" s="2" customFormat="1" ht="9" customHeight="1">
      <c r="A41" s="94"/>
      <c r="B41" s="95"/>
      <c r="C41" s="96"/>
      <c r="D41" s="97"/>
      <c r="E41" s="98"/>
      <c r="F41" s="99"/>
      <c r="G41" s="98"/>
      <c r="H41" s="100"/>
      <c r="I41" s="100"/>
      <c r="J41" s="100"/>
      <c r="K41" s="94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</row>
    <row r="42" spans="1:27" s="2" customFormat="1" ht="17.25" customHeight="1">
      <c r="A42" s="170" t="s">
        <v>16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</row>
    <row r="43" spans="1:27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</row>
    <row r="44" spans="1:27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</row>
    <row r="45" spans="1:27">
      <c r="A45" s="150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</row>
    <row r="46" spans="1:27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</row>
    <row r="47" spans="1:27">
      <c r="A47" s="150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</row>
    <row r="48" spans="1:27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</row>
    <row r="49" spans="1:27">
      <c r="A49" s="150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</row>
    <row r="50" spans="1:27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</row>
    <row r="51" spans="1:27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</row>
    <row r="52" spans="1:27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</row>
    <row r="53" spans="1:27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</row>
    <row r="54" spans="1:27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</row>
    <row r="55" spans="1:27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</row>
    <row r="56" spans="1:27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</row>
    <row r="57" spans="1:27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</row>
    <row r="58" spans="1:27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</row>
    <row r="59" spans="1:27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</row>
    <row r="60" spans="1:27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</row>
    <row r="61" spans="1:27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</row>
    <row r="62" spans="1:27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</row>
    <row r="63" spans="1:27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</row>
    <row r="64" spans="1:27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</row>
    <row r="65" spans="1:27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</row>
    <row r="66" spans="1:27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</row>
    <row r="67" spans="1:27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</row>
    <row r="68" spans="1:27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</row>
    <row r="69" spans="1:27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</row>
    <row r="70" spans="1:27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</row>
    <row r="71" spans="1:27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</row>
    <row r="72" spans="1:27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</row>
    <row r="73" spans="1:27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</row>
    <row r="74" spans="1:27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</row>
    <row r="75" spans="1:27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</row>
    <row r="76" spans="1:27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</row>
    <row r="77" spans="1:27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</row>
    <row r="78" spans="1:27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</row>
    <row r="79" spans="1:27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</row>
    <row r="80" spans="1:27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</row>
    <row r="81" spans="1:27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</row>
    <row r="82" spans="1:27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</row>
    <row r="83" spans="1:27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</row>
    <row r="84" spans="1:27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</row>
    <row r="85" spans="1:27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</row>
    <row r="86" spans="1:27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</row>
    <row r="87" spans="1:27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</row>
  </sheetData>
  <sheetProtection algorithmName="SHA-512" hashValue="unVYXio6k2VEgOJiZSrbqnb4EcNLHIN0BlNjwCG3ScBaH+BdOG8drMSnm/qDzV7askV5l7gzvJemSJA2gJ6fMg==" saltValue="TsPclZoln4vQxDNiIzsf0w==" spinCount="100000" sheet="1" selectLockedCells="1"/>
  <mergeCells count="7">
    <mergeCell ref="B15:F15"/>
    <mergeCell ref="A42:K42"/>
    <mergeCell ref="A1:K1"/>
    <mergeCell ref="B3:H3"/>
    <mergeCell ref="B37:B38"/>
    <mergeCell ref="D37:D38"/>
    <mergeCell ref="F37:F38"/>
  </mergeCells>
  <printOptions horizontalCentered="1"/>
  <pageMargins left="1" right="1" top="1" bottom="1" header="0.5" footer="0.5"/>
  <pageSetup paperSize="9" scale="69" firstPageNumber="0" orientation="portrait" horizontalDpi="300" verticalDpi="300" r:id="rId1"/>
  <headerFooter alignWithMargins="0">
    <oddFooter>&amp;L&amp;8CB - SERVICE AFC - CAF DE LA GIRONDE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PSO AGC</vt:lpstr>
      <vt:lpstr>CALCUL PSO ACF</vt:lpstr>
      <vt:lpstr>'CALCUL PSO ACF'!Impression_des_titres</vt:lpstr>
      <vt:lpstr>'CALCUL PSO AGC'!Impression_des_titres</vt:lpstr>
      <vt:lpstr>'CALCUL PSO AGC'!Zone_d_impression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Carole BETHFORT 331</cp:lastModifiedBy>
  <cp:lastPrinted>2026-06-03T12:22:58Z</cp:lastPrinted>
  <dcterms:created xsi:type="dcterms:W3CDTF">2023-10-06T06:01:07Z</dcterms:created>
  <dcterms:modified xsi:type="dcterms:W3CDTF">2026-07-08T11:37:41Z</dcterms:modified>
</cp:coreProperties>
</file>