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SP\AFC Contrôle\AFC\Support pédagogique\Réunion Partenaires 2023\Réunion Alsh 09-2023\"/>
    </mc:Choice>
  </mc:AlternateContent>
  <xr:revisionPtr revIDLastSave="0" documentId="13_ncr:1_{8F3F09EF-B847-4C3D-829D-F30E69C8CC7F}" xr6:coauthVersionLast="47" xr6:coauthVersionMax="47" xr10:uidLastSave="{00000000-0000-0000-0000-000000000000}"/>
  <bookViews>
    <workbookView xWindow="330" yWindow="-120" windowWidth="28590" windowHeight="15840" activeTab="1" xr2:uid="{801C1D1E-AAD8-464C-B0A2-8027D2C370FC}"/>
  </bookViews>
  <sheets>
    <sheet name="REGLE DE GESTION DE L'OUTIL " sheetId="25" r:id="rId1"/>
    <sheet name="ALSH PERISCOLAIRE" sheetId="18" r:id="rId2"/>
    <sheet name="ALSH ADOS" sheetId="26" r:id="rId3"/>
    <sheet name="ALSH EXTRASCOLAIRE (HR)" sheetId="27" r:id="rId4"/>
    <sheet name="ALSH EXTRASCOLAIRE (HF)" sheetId="28" r:id="rId5"/>
  </sheets>
  <definedNames>
    <definedName name="_xlnm.Print_Area" localSheetId="2">'ALSH ADOS'!$A$1:$I$40</definedName>
    <definedName name="_xlnm.Print_Area" localSheetId="4">'ALSH EXTRASCOLAIRE (HF)'!$A$1:$I$42</definedName>
    <definedName name="_xlnm.Print_Area" localSheetId="3">'ALSH EXTRASCOLAIRE (HR)'!$A$1:$I$41</definedName>
    <definedName name="_xlnm.Print_Area" localSheetId="1">'ALSH PERISCOLAIRE'!$A$1:$I$40</definedName>
    <definedName name="_xlnm.Print_Area" localSheetId="0">'REGLE DE GESTION DE L''OUTIL '!$A$2:$N$53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8" l="1"/>
  <c r="H16" i="18"/>
  <c r="H28" i="28"/>
  <c r="F28" i="28"/>
  <c r="E28" i="28"/>
  <c r="D28" i="28"/>
  <c r="H23" i="28"/>
  <c r="H25" i="28" s="1"/>
  <c r="F23" i="28"/>
  <c r="F25" i="28" s="1"/>
  <c r="E23" i="28"/>
  <c r="E25" i="28" s="1"/>
  <c r="D23" i="28"/>
  <c r="D25" i="28" s="1"/>
  <c r="H22" i="28"/>
  <c r="H24" i="28" s="1"/>
  <c r="F22" i="28"/>
  <c r="E22" i="28"/>
  <c r="D22" i="28"/>
  <c r="D24" i="28" s="1"/>
  <c r="H19" i="28"/>
  <c r="F19" i="28"/>
  <c r="E19" i="28"/>
  <c r="D19" i="28"/>
  <c r="H18" i="28"/>
  <c r="F18" i="28"/>
  <c r="E18" i="28"/>
  <c r="D18" i="28"/>
  <c r="D20" i="28" s="1"/>
  <c r="D21" i="28" s="1"/>
  <c r="D29" i="28" s="1"/>
  <c r="H27" i="27"/>
  <c r="F27" i="27"/>
  <c r="E27" i="27"/>
  <c r="D27" i="27"/>
  <c r="H22" i="27"/>
  <c r="H24" i="27" s="1"/>
  <c r="H29" i="27" s="1"/>
  <c r="F22" i="27"/>
  <c r="F24" i="27" s="1"/>
  <c r="E22" i="27"/>
  <c r="E24" i="27" s="1"/>
  <c r="D22" i="27"/>
  <c r="D24" i="27" s="1"/>
  <c r="H21" i="27"/>
  <c r="H23" i="27" s="1"/>
  <c r="F21" i="27"/>
  <c r="E21" i="27"/>
  <c r="D21" i="27"/>
  <c r="H18" i="27"/>
  <c r="F18" i="27"/>
  <c r="E18" i="27"/>
  <c r="D18" i="27"/>
  <c r="H17" i="27"/>
  <c r="F17" i="27"/>
  <c r="F19" i="27" s="1"/>
  <c r="F20" i="27" s="1"/>
  <c r="F28" i="27" s="1"/>
  <c r="E17" i="27"/>
  <c r="D17" i="27"/>
  <c r="D16" i="26"/>
  <c r="F16" i="26"/>
  <c r="H16" i="26"/>
  <c r="H26" i="26"/>
  <c r="F26" i="26"/>
  <c r="E26" i="26"/>
  <c r="D26" i="26"/>
  <c r="H21" i="26"/>
  <c r="H23" i="26" s="1"/>
  <c r="H28" i="26" s="1"/>
  <c r="F21" i="26"/>
  <c r="F23" i="26" s="1"/>
  <c r="F28" i="26" s="1"/>
  <c r="E21" i="26"/>
  <c r="E23" i="26" s="1"/>
  <c r="E28" i="26" s="1"/>
  <c r="D21" i="26"/>
  <c r="D23" i="26" s="1"/>
  <c r="H20" i="26"/>
  <c r="H22" i="26" s="1"/>
  <c r="F20" i="26"/>
  <c r="F22" i="26" s="1"/>
  <c r="E20" i="26"/>
  <c r="E22" i="26" s="1"/>
  <c r="D20" i="26"/>
  <c r="H17" i="26"/>
  <c r="F17" i="26"/>
  <c r="E17" i="26"/>
  <c r="D17" i="26"/>
  <c r="E16" i="26"/>
  <c r="F16" i="18"/>
  <c r="E16" i="18"/>
  <c r="D35" i="28" l="1"/>
  <c r="H30" i="28"/>
  <c r="E20" i="28"/>
  <c r="E21" i="28" s="1"/>
  <c r="E24" i="28"/>
  <c r="E30" i="28" s="1"/>
  <c r="E36" i="28" s="1"/>
  <c r="E40" i="28" s="1"/>
  <c r="F20" i="28"/>
  <c r="F21" i="28" s="1"/>
  <c r="F24" i="28"/>
  <c r="H20" i="28"/>
  <c r="H21" i="28" s="1"/>
  <c r="H29" i="28" s="1"/>
  <c r="F30" i="28"/>
  <c r="D39" i="28"/>
  <c r="D30" i="28"/>
  <c r="D36" i="28" s="1"/>
  <c r="D40" i="28" s="1"/>
  <c r="D19" i="27"/>
  <c r="D20" i="27" s="1"/>
  <c r="D28" i="27" s="1"/>
  <c r="D34" i="27" s="1"/>
  <c r="D23" i="27"/>
  <c r="D29" i="27" s="1"/>
  <c r="D35" i="27" s="1"/>
  <c r="D39" i="27" s="1"/>
  <c r="E19" i="27"/>
  <c r="E20" i="27" s="1"/>
  <c r="E28" i="27" s="1"/>
  <c r="F34" i="27" s="1"/>
  <c r="E23" i="27"/>
  <c r="E29" i="27" s="1"/>
  <c r="E35" i="27" s="1"/>
  <c r="E39" i="27" s="1"/>
  <c r="F23" i="27"/>
  <c r="F29" i="27" s="1"/>
  <c r="F35" i="27" s="1"/>
  <c r="F39" i="27" s="1"/>
  <c r="H19" i="27"/>
  <c r="H20" i="27" s="1"/>
  <c r="H28" i="27" s="1"/>
  <c r="D18" i="26"/>
  <c r="D19" i="26" s="1"/>
  <c r="D27" i="26" s="1"/>
  <c r="D33" i="26" s="1"/>
  <c r="D37" i="26" s="1"/>
  <c r="D22" i="26"/>
  <c r="D28" i="26" s="1"/>
  <c r="E18" i="26"/>
  <c r="E19" i="26" s="1"/>
  <c r="E27" i="26" s="1"/>
  <c r="H18" i="26"/>
  <c r="H19" i="26" s="1"/>
  <c r="H27" i="26" s="1"/>
  <c r="F18" i="26"/>
  <c r="F19" i="26" s="1"/>
  <c r="F27" i="26" s="1"/>
  <c r="D20" i="18"/>
  <c r="D21" i="18"/>
  <c r="E20" i="18"/>
  <c r="E21" i="18"/>
  <c r="E23" i="18" s="1"/>
  <c r="E29" i="28" l="1"/>
  <c r="E35" i="28" s="1"/>
  <c r="F29" i="28"/>
  <c r="F35" i="28" s="1"/>
  <c r="F39" i="28" s="1"/>
  <c r="D37" i="28"/>
  <c r="D41" i="28"/>
  <c r="F36" i="28"/>
  <c r="F40" i="28" s="1"/>
  <c r="H40" i="28" s="1"/>
  <c r="H39" i="27"/>
  <c r="D36" i="27"/>
  <c r="D38" i="27"/>
  <c r="D40" i="27" s="1"/>
  <c r="E34" i="27"/>
  <c r="E38" i="27"/>
  <c r="E36" i="27"/>
  <c r="F38" i="27"/>
  <c r="F40" i="27" s="1"/>
  <c r="F36" i="27"/>
  <c r="E33" i="26"/>
  <c r="E37" i="26" s="1"/>
  <c r="F33" i="26"/>
  <c r="F37" i="26" s="1"/>
  <c r="H37" i="26" s="1"/>
  <c r="D34" i="26"/>
  <c r="D38" i="26" s="1"/>
  <c r="E34" i="26"/>
  <c r="E38" i="26" s="1"/>
  <c r="F34" i="26"/>
  <c r="F38" i="26" s="1"/>
  <c r="H38" i="26" s="1"/>
  <c r="D39" i="26"/>
  <c r="E39" i="28" l="1"/>
  <c r="E37" i="28"/>
  <c r="E39" i="26"/>
  <c r="E35" i="26"/>
  <c r="E41" i="28"/>
  <c r="H39" i="28"/>
  <c r="H41" i="28" s="1"/>
  <c r="F37" i="28"/>
  <c r="F41" i="28"/>
  <c r="E40" i="27"/>
  <c r="H38" i="27"/>
  <c r="H40" i="27" s="1"/>
  <c r="F35" i="26"/>
  <c r="H39" i="26"/>
  <c r="F39" i="26"/>
  <c r="D35" i="26"/>
  <c r="F21" i="18"/>
  <c r="F23" i="18" s="1"/>
  <c r="H21" i="18"/>
  <c r="H23" i="18" s="1"/>
  <c r="E22" i="18"/>
  <c r="E28" i="18" s="1"/>
  <c r="F20" i="18"/>
  <c r="H20" i="18"/>
  <c r="E26" i="18"/>
  <c r="F26" i="18"/>
  <c r="H26" i="18"/>
  <c r="D26" i="18"/>
  <c r="D23" i="18"/>
  <c r="D22" i="18"/>
  <c r="E17" i="18"/>
  <c r="F17" i="18"/>
  <c r="H17" i="18"/>
  <c r="D17" i="18"/>
  <c r="D28" i="18" l="1"/>
  <c r="D34" i="18" s="1"/>
  <c r="D38" i="18" s="1"/>
  <c r="F22" i="18"/>
  <c r="F28" i="18" s="1"/>
  <c r="H22" i="18"/>
  <c r="H28" i="18" s="1"/>
  <c r="D18" i="18"/>
  <c r="D19" i="18" s="1"/>
  <c r="H18" i="18"/>
  <c r="H19" i="18" s="1"/>
  <c r="H27" i="18" s="1"/>
  <c r="E18" i="18"/>
  <c r="E19" i="18" s="1"/>
  <c r="E27" i="18" s="1"/>
  <c r="F18" i="18"/>
  <c r="F19" i="18" s="1"/>
  <c r="F27" i="18" s="1"/>
  <c r="E34" i="18" l="1"/>
  <c r="E38" i="18" s="1"/>
  <c r="F34" i="18"/>
  <c r="D27" i="18"/>
  <c r="F38" i="18" l="1"/>
  <c r="H38" i="18" s="1"/>
  <c r="D33" i="18"/>
  <c r="D37" i="18" s="1"/>
  <c r="D39" i="18" s="1"/>
  <c r="E33" i="18"/>
  <c r="E37" i="18" s="1"/>
  <c r="F33" i="18"/>
  <c r="D35" i="18" l="1"/>
  <c r="E39" i="18"/>
  <c r="F37" i="18"/>
  <c r="H37" i="18" s="1"/>
  <c r="E35" i="18"/>
  <c r="F35" i="18"/>
  <c r="H39" i="18" l="1"/>
  <c r="F39" i="18"/>
</calcChain>
</file>

<file path=xl/sharedStrings.xml><?xml version="1.0" encoding="utf-8"?>
<sst xmlns="http://schemas.openxmlformats.org/spreadsheetml/2006/main" count="217" uniqueCount="60">
  <si>
    <t>Prix de revient plafonné</t>
  </si>
  <si>
    <t>Ps unitaire</t>
  </si>
  <si>
    <t xml:space="preserve">BONUS TERRITOIRE </t>
  </si>
  <si>
    <t>Prix de revient réel</t>
  </si>
  <si>
    <t xml:space="preserve">Prix de revient retenu </t>
  </si>
  <si>
    <t>PS ALSH</t>
  </si>
  <si>
    <t>Montant €/heures</t>
  </si>
  <si>
    <t>80 % des charges</t>
  </si>
  <si>
    <t>Nom de l'équipement</t>
  </si>
  <si>
    <t>Taux RG</t>
  </si>
  <si>
    <t>Données issues de la convention</t>
  </si>
  <si>
    <t>Barèmes Cnaf</t>
  </si>
  <si>
    <t>Heures de présence</t>
  </si>
  <si>
    <t xml:space="preserve">Total des Charges </t>
  </si>
  <si>
    <t>Bonus Territoire max</t>
  </si>
  <si>
    <t>MES PAIEMENTS</t>
  </si>
  <si>
    <t>Actes de reférence</t>
  </si>
  <si>
    <t>Montant forfaitaire</t>
  </si>
  <si>
    <t>DECLARATION DE DONNEES</t>
  </si>
  <si>
    <t>Prévisionnelle</t>
  </si>
  <si>
    <t>Réelle</t>
  </si>
  <si>
    <t>Actualisation de juin</t>
  </si>
  <si>
    <t>Actualisation de septembre</t>
  </si>
  <si>
    <t>Bonus calculé</t>
  </si>
  <si>
    <t>SIMULATION DE DROITS</t>
  </si>
  <si>
    <t>Acompte de</t>
  </si>
  <si>
    <t>Année 2023</t>
  </si>
  <si>
    <t>Actes de référence</t>
  </si>
  <si>
    <t>Montant à percevoir</t>
  </si>
  <si>
    <t>Montant total</t>
  </si>
  <si>
    <t>Ouvrant droits : Heures réalisées</t>
  </si>
  <si>
    <t>Ouvrant droits : Heures facturées</t>
  </si>
  <si>
    <t>Heures facturées</t>
  </si>
  <si>
    <t>SOLDE</t>
  </si>
  <si>
    <t xml:space="preserve">Dans votre convention : </t>
  </si>
  <si>
    <t>Dans votre avenant :</t>
  </si>
  <si>
    <t>ALSH Périscolaire / ALSH Ados :</t>
  </si>
  <si>
    <t xml:space="preserve">ALSH Extrascolaire : </t>
  </si>
  <si>
    <t>L'adresse qui figure sur votre notification de paiement n'est pas modifiable et l'envoi est unique, soyez vigilant à bien transmettre la notification dans le/les services concerné(s)</t>
  </si>
  <si>
    <t xml:space="preserve">Vous retrouverez votre Taux de ressortissants du Régime Général au niveau de l' Article 1 - Objet de la convention, point 4 </t>
  </si>
  <si>
    <t xml:space="preserve">Vous retrouverez vos données de l'offre existante dans votre avenant au niveau de l'Article 1-3 - Les modalités de calcul du Bonus Territoire </t>
  </si>
  <si>
    <t>(Heures de Présence x PS unitaire) x Taux de ressortissants du Régime Général</t>
  </si>
  <si>
    <r>
      <t>(</t>
    </r>
    <r>
      <rPr>
        <sz val="14"/>
        <rFont val="Calibri"/>
        <family val="2"/>
        <scheme val="minor"/>
      </rPr>
      <t>Heures ouvrants droits</t>
    </r>
    <r>
      <rPr>
        <sz val="14"/>
        <color theme="5" tint="-0.249977111117893"/>
        <rFont val="Calibri"/>
        <family val="2"/>
        <scheme val="minor"/>
      </rPr>
      <t xml:space="preserve"> (1)</t>
    </r>
    <r>
      <rPr>
        <sz val="14"/>
        <color theme="1"/>
        <rFont val="Calibri"/>
        <family val="2"/>
        <scheme val="minor"/>
      </rPr>
      <t xml:space="preserve"> x PS unitaire) x Taux de ressortissants du Régime Général</t>
    </r>
  </si>
  <si>
    <r>
      <rPr>
        <sz val="11"/>
        <color theme="5" tint="-0.249977111117893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Heures ouvrants droits</t>
    </r>
    <r>
      <rPr>
        <sz val="11"/>
        <color theme="1"/>
        <rFont val="Calibri"/>
        <family val="2"/>
        <scheme val="minor"/>
      </rPr>
      <t xml:space="preserve"> =  En fonction de votre mode de tarification les heures ouvrants droits peuvent être vos heures réalisées ou vos heures facturées . Pour connaître vos heures ouvrants droits, consultez le n°de l'option retenue dans le point 2 de votre convention de financement.</t>
    </r>
  </si>
  <si>
    <t>Etape 1 : Sélectionner l'onglet correspondant à la nature de votre équipement</t>
  </si>
  <si>
    <t>Etape 3 : Saisir vos données issues de la convention et/ou de l'avenant</t>
  </si>
  <si>
    <t>Formule de calcul de la Prestation de service</t>
  </si>
  <si>
    <t>Formule de calcul du Bonus Territoire</t>
  </si>
  <si>
    <t>Bonus plafond :</t>
  </si>
  <si>
    <t>Bonus minoré :</t>
  </si>
  <si>
    <t>( Actes de référence x Montant forfaitaire)</t>
  </si>
  <si>
    <t>(Nombre d'heures déclaré par le partenaire x Taux de ressortissants du Régime Général) 
x Montant forfaitaire</t>
  </si>
  <si>
    <t>Attention, le bonus territoire peut être diminué si vos heures déclarées x Taux RG sont &lt; aux actes de référence                                                                                                     le calcul du bonus devient :</t>
  </si>
  <si>
    <t>Etape 5 : Vos notifications de paiement</t>
  </si>
  <si>
    <r>
      <t xml:space="preserve">Etape 2 : Compléter le nom de l'équipement et le prix de revient plafonné correspondant à l'année de droit 
</t>
    </r>
    <r>
      <rPr>
        <sz val="12"/>
        <color theme="2" tint="-0.89999084444715716"/>
        <rFont val="Calibri"/>
        <family val="2"/>
        <scheme val="minor"/>
      </rPr>
      <t>consultable sous https://www.caf.fr/partenaires/caf-des-cotes-d-armor/partenaires-locaux</t>
    </r>
  </si>
  <si>
    <t>ACOMPTE CALCULE (1)</t>
  </si>
  <si>
    <t>ACOMPTE VERSE (2)</t>
  </si>
  <si>
    <t>(1) : acompte calculé : A chaque déclaration, le système calcule un montant d'acompte provisoire.</t>
  </si>
  <si>
    <t xml:space="preserve">Si vous êtes gestionnaire de plusieurs équipements, le montant perçu par virement bancaire peut correspondre à plusieurs équipements pour un même exercice (toutes natures de prestations confondues). 
</t>
  </si>
  <si>
    <t>Etape 4 : Saisir vos données d'activités dans les cases jaunes de votre onglet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</si>
</sst>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.00\ &quot;€&quot;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1"/>
      <color rgb="FF9933FF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  <font>
      <sz val="24"/>
      <color theme="1"/>
      <name val="Arial"/>
      <family val="2"/>
    </font>
    <font>
      <sz val="12"/>
      <color theme="4" tint="-0.249977111117893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6"/>
      <color theme="8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2" tint="-0.89999084444715716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u/>
      <sz val="11"/>
      <color rgb="FF9933FF"/>
      <name val="Arial"/>
      <family val="2"/>
    </font>
    <font>
      <b/>
      <u/>
      <sz val="12"/>
      <color rgb="FFFF0000"/>
      <name val="Arial"/>
      <family val="2"/>
    </font>
    <font>
      <b/>
      <u/>
      <sz val="14"/>
      <color theme="0"/>
      <name val="Arial"/>
      <family val="2"/>
    </font>
    <font>
      <sz val="11"/>
      <color rgb="FFFFFFFF"/>
      <name val="Calibri"/>
      <family val="2"/>
      <scheme val="minor"/>
    </font>
    <font>
      <sz val="16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9">
    <xf numFmtId="0" fontId="0" fillId="0" borderId="0" xfId="0"/>
    <xf numFmtId="0" fontId="6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2" fillId="0" borderId="0" xfId="0" applyFont="1" applyFill="1"/>
    <xf numFmtId="0" fontId="5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Alignment="1">
      <alignment vertical="top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15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90" wrapText="1"/>
    </xf>
    <xf numFmtId="44" fontId="3" fillId="0" borderId="0" xfId="1" applyNumberFormat="1" applyFont="1" applyFill="1" applyBorder="1"/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4" fontId="3" fillId="0" borderId="0" xfId="0" applyNumberFormat="1" applyFont="1" applyFill="1" applyBorder="1"/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44" fontId="11" fillId="0" borderId="1" xfId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44" fontId="3" fillId="2" borderId="1" xfId="1" applyNumberFormat="1" applyFont="1" applyFill="1" applyBorder="1" applyAlignment="1">
      <alignment vertical="center"/>
    </xf>
    <xf numFmtId="165" fontId="3" fillId="6" borderId="3" xfId="0" applyNumberFormat="1" applyFont="1" applyFill="1" applyBorder="1" applyAlignment="1">
      <alignment horizontal="right" vertical="center"/>
    </xf>
    <xf numFmtId="44" fontId="3" fillId="2" borderId="1" xfId="0" applyNumberFormat="1" applyFont="1" applyFill="1" applyBorder="1" applyAlignment="1">
      <alignment vertical="center"/>
    </xf>
    <xf numFmtId="4" fontId="19" fillId="6" borderId="1" xfId="1" applyNumberFormat="1" applyFont="1" applyFill="1" applyBorder="1" applyAlignment="1">
      <alignment horizontal="right" vertical="center" wrapText="1"/>
    </xf>
    <xf numFmtId="165" fontId="19" fillId="6" borderId="1" xfId="1" applyNumberFormat="1" applyFont="1" applyFill="1" applyBorder="1" applyAlignment="1">
      <alignment horizontal="right" vertical="center" wrapText="1"/>
    </xf>
    <xf numFmtId="0" fontId="16" fillId="5" borderId="2" xfId="4" applyFont="1" applyFill="1" applyBorder="1" applyAlignment="1">
      <alignment horizontal="right" vertical="center" wrapText="1"/>
    </xf>
    <xf numFmtId="9" fontId="16" fillId="5" borderId="3" xfId="4" applyNumberFormat="1" applyFont="1" applyFill="1" applyBorder="1" applyAlignment="1">
      <alignment horizontal="left" vertical="center" wrapText="1"/>
    </xf>
    <xf numFmtId="44" fontId="15" fillId="6" borderId="1" xfId="1" applyFont="1" applyFill="1" applyBorder="1" applyAlignment="1">
      <alignment vertical="center"/>
    </xf>
    <xf numFmtId="44" fontId="2" fillId="2" borderId="1" xfId="0" applyNumberFormat="1" applyFont="1" applyFill="1" applyBorder="1" applyAlignment="1">
      <alignment vertical="center"/>
    </xf>
    <xf numFmtId="165" fontId="15" fillId="6" borderId="1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quotePrefix="1" applyFont="1"/>
    <xf numFmtId="0" fontId="0" fillId="0" borderId="0" xfId="0" applyAlignment="1">
      <alignment vertical="top"/>
    </xf>
    <xf numFmtId="0" fontId="22" fillId="0" borderId="0" xfId="0" applyFont="1" applyAlignment="1">
      <alignment horizontal="right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164" fontId="10" fillId="8" borderId="1" xfId="1" applyNumberFormat="1" applyFont="1" applyFill="1" applyBorder="1"/>
    <xf numFmtId="0" fontId="0" fillId="9" borderId="1" xfId="0" applyFill="1" applyBorder="1" applyAlignment="1">
      <alignment horizontal="left" vertical="top" wrapText="1"/>
    </xf>
    <xf numFmtId="0" fontId="26" fillId="9" borderId="1" xfId="0" applyFont="1" applyFill="1" applyBorder="1" applyAlignment="1">
      <alignment vertical="center"/>
    </xf>
    <xf numFmtId="0" fontId="26" fillId="9" borderId="1" xfId="0" applyFont="1" applyFill="1" applyBorder="1" applyAlignment="1">
      <alignment horizontal="left" vertical="center"/>
    </xf>
    <xf numFmtId="0" fontId="0" fillId="9" borderId="1" xfId="0" applyFill="1" applyBorder="1" applyAlignment="1">
      <alignment vertical="top" wrapText="1"/>
    </xf>
    <xf numFmtId="0" fontId="26" fillId="9" borderId="1" xfId="0" applyFont="1" applyFill="1" applyBorder="1" applyAlignment="1">
      <alignment horizontal="center" vertical="center" wrapText="1"/>
    </xf>
    <xf numFmtId="0" fontId="25" fillId="9" borderId="4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left" vertical="top" wrapText="1"/>
    </xf>
    <xf numFmtId="0" fontId="0" fillId="5" borderId="0" xfId="0" applyFill="1" applyBorder="1"/>
    <xf numFmtId="0" fontId="28" fillId="5" borderId="0" xfId="0" quotePrefix="1" applyFont="1" applyFill="1" applyBorder="1" applyAlignment="1">
      <alignment horizontal="left" vertical="center"/>
    </xf>
    <xf numFmtId="0" fontId="26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top" wrapText="1"/>
    </xf>
    <xf numFmtId="0" fontId="20" fillId="0" borderId="0" xfId="0" quotePrefix="1" applyFont="1" applyAlignment="1"/>
    <xf numFmtId="0" fontId="0" fillId="0" borderId="0" xfId="0" applyAlignment="1"/>
    <xf numFmtId="0" fontId="20" fillId="0" borderId="0" xfId="0" quotePrefix="1" applyFont="1" applyFill="1" applyBorder="1" applyAlignment="1"/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3" fillId="9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4" fontId="3" fillId="12" borderId="1" xfId="0" applyNumberFormat="1" applyFont="1" applyFill="1" applyBorder="1" applyAlignment="1">
      <alignment vertical="center"/>
    </xf>
    <xf numFmtId="44" fontId="3" fillId="12" borderId="1" xfId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37" fillId="0" borderId="0" xfId="0" applyFont="1" applyFill="1"/>
    <xf numFmtId="4" fontId="3" fillId="12" borderId="1" xfId="0" applyNumberFormat="1" applyFont="1" applyFill="1" applyBorder="1" applyAlignment="1">
      <alignment horizontal="right" vertical="center"/>
    </xf>
    <xf numFmtId="44" fontId="3" fillId="12" borderId="1" xfId="1" applyFont="1" applyFill="1" applyBorder="1" applyAlignment="1">
      <alignment horizontal="right" vertical="center"/>
    </xf>
    <xf numFmtId="165" fontId="3" fillId="6" borderId="1" xfId="0" applyNumberFormat="1" applyFont="1" applyFill="1" applyBorder="1" applyAlignment="1">
      <alignment horizontal="right" vertical="center"/>
    </xf>
    <xf numFmtId="0" fontId="18" fillId="7" borderId="1" xfId="4" applyFont="1" applyFill="1" applyBorder="1" applyAlignment="1">
      <alignment horizontal="center" vertical="center" wrapText="1"/>
    </xf>
    <xf numFmtId="44" fontId="6" fillId="7" borderId="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6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44" fontId="3" fillId="5" borderId="0" xfId="1" applyNumberFormat="1" applyFont="1" applyFill="1" applyBorder="1" applyAlignment="1">
      <alignment vertical="center"/>
    </xf>
    <xf numFmtId="0" fontId="25" fillId="9" borderId="1" xfId="0" applyFont="1" applyFill="1" applyBorder="1" applyAlignment="1">
      <alignment horizontal="left" vertical="top" wrapText="1"/>
    </xf>
    <xf numFmtId="0" fontId="28" fillId="10" borderId="1" xfId="0" quotePrefix="1" applyFont="1" applyFill="1" applyBorder="1" applyAlignment="1">
      <alignment horizontal="left" vertical="center"/>
    </xf>
    <xf numFmtId="0" fontId="35" fillId="11" borderId="6" xfId="0" quotePrefix="1" applyFont="1" applyFill="1" applyBorder="1" applyAlignment="1">
      <alignment horizontal="left" vertical="center"/>
    </xf>
    <xf numFmtId="0" fontId="26" fillId="9" borderId="4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left" vertical="center" wrapText="1"/>
    </xf>
    <xf numFmtId="0" fontId="28" fillId="10" borderId="1" xfId="0" quotePrefix="1" applyFont="1" applyFill="1" applyBorder="1" applyAlignment="1">
      <alignment horizontal="left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9" fontId="6" fillId="12" borderId="2" xfId="0" applyNumberFormat="1" applyFont="1" applyFill="1" applyBorder="1" applyAlignment="1">
      <alignment horizontal="center" vertical="center"/>
    </xf>
    <xf numFmtId="9" fontId="6" fillId="12" borderId="7" xfId="0" applyNumberFormat="1" applyFont="1" applyFill="1" applyBorder="1" applyAlignment="1">
      <alignment horizontal="center" vertical="center"/>
    </xf>
    <xf numFmtId="9" fontId="6" fillId="12" borderId="3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38" fillId="13" borderId="2" xfId="0" applyFont="1" applyFill="1" applyBorder="1" applyAlignment="1">
      <alignment horizontal="center" vertical="center"/>
    </xf>
    <xf numFmtId="0" fontId="38" fillId="13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9" fontId="6" fillId="12" borderId="1" xfId="0" applyNumberFormat="1" applyFont="1" applyFill="1" applyBorder="1" applyAlignment="1">
      <alignment horizontal="center" vertical="center"/>
    </xf>
    <xf numFmtId="4" fontId="6" fillId="12" borderId="1" xfId="0" applyNumberFormat="1" applyFont="1" applyFill="1" applyBorder="1" applyAlignment="1">
      <alignment horizontal="center" vertical="center"/>
    </xf>
    <xf numFmtId="165" fontId="6" fillId="12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/>
    </xf>
    <xf numFmtId="0" fontId="16" fillId="4" borderId="2" xfId="4" applyFont="1" applyFill="1" applyBorder="1" applyAlignment="1">
      <alignment horizontal="center" wrapText="1"/>
    </xf>
    <xf numFmtId="0" fontId="16" fillId="4" borderId="3" xfId="4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18" fillId="7" borderId="2" xfId="4" applyFont="1" applyFill="1" applyBorder="1" applyAlignment="1">
      <alignment horizontal="center" vertical="center" wrapText="1"/>
    </xf>
    <xf numFmtId="0" fontId="18" fillId="7" borderId="7" xfId="4" applyFont="1" applyFill="1" applyBorder="1" applyAlignment="1">
      <alignment horizontal="center" vertical="center" wrapText="1"/>
    </xf>
    <xf numFmtId="0" fontId="18" fillId="7" borderId="3" xfId="4" applyFont="1" applyFill="1" applyBorder="1" applyAlignment="1">
      <alignment horizontal="center" vertical="center" wrapText="1"/>
    </xf>
    <xf numFmtId="44" fontId="6" fillId="7" borderId="2" xfId="1" applyFont="1" applyFill="1" applyBorder="1" applyAlignment="1">
      <alignment horizontal="center" vertical="center" wrapText="1"/>
    </xf>
    <xf numFmtId="44" fontId="6" fillId="7" borderId="7" xfId="1" applyFont="1" applyFill="1" applyBorder="1" applyAlignment="1">
      <alignment horizontal="center" vertical="center" wrapText="1"/>
    </xf>
    <xf numFmtId="44" fontId="6" fillId="7" borderId="3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44" fontId="6" fillId="2" borderId="2" xfId="1" applyFont="1" applyFill="1" applyBorder="1" applyAlignment="1">
      <alignment horizontal="right" vertical="center" wrapText="1"/>
    </xf>
    <xf numFmtId="44" fontId="6" fillId="2" borderId="3" xfId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6" fillId="12" borderId="1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6" fillId="14" borderId="6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</cellXfs>
  <cellStyles count="5">
    <cellStyle name="Lien hypertexte" xfId="4" builtinId="8"/>
    <cellStyle name="Monétaire" xfId="1" builtinId="4"/>
    <cellStyle name="Normal" xfId="0" builtinId="0"/>
    <cellStyle name="Normal 3" xfId="2" xr:uid="{1C910128-627E-420E-964D-F7CC173C17DE}"/>
    <cellStyle name="Pourcentage 5" xfId="3" xr:uid="{78DB83F9-EC81-4936-98C7-BE41169774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6924671</xdr:colOff>
      <xdr:row>11</xdr:row>
      <xdr:rowOff>95248</xdr:rowOff>
    </xdr:from>
    <xdr:to>
      <xdr:col>3</xdr:col>
      <xdr:colOff>76199</xdr:colOff>
      <xdr:row>13</xdr:row>
      <xdr:rowOff>38099</xdr:rowOff>
    </xdr:to>
    <xdr:sp macro="" textlink="">
      <xdr:nvSpPr>
        <xdr:cNvPr id="4" name="Parchemin : vertical 3">
          <a:extLst>
            <a:ext uri="{FF2B5EF4-FFF2-40B4-BE49-F238E27FC236}">
              <a16:creationId xmlns:a16="http://schemas.microsoft.com/office/drawing/2014/main" id="{DD15BEE4-1038-4903-96B5-B5902DC5C0F2}"/>
            </a:ext>
          </a:extLst>
        </xdr:cNvPr>
        <xdr:cNvSpPr/>
      </xdr:nvSpPr>
      <xdr:spPr>
        <a:xfrm flipH="1" flipV="1">
          <a:off x="9515471" y="4972048"/>
          <a:ext cx="447678" cy="419101"/>
        </a:xfrm>
        <a:prstGeom prst="verticalScroll">
          <a:avLst/>
        </a:prstGeom>
        <a:solidFill>
          <a:schemeClr val="bg1"/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</xdr:col>
      <xdr:colOff>733426</xdr:colOff>
      <xdr:row>13</xdr:row>
      <xdr:rowOff>400050</xdr:rowOff>
    </xdr:from>
    <xdr:to>
      <xdr:col>2</xdr:col>
      <xdr:colOff>5942740</xdr:colOff>
      <xdr:row>13</xdr:row>
      <xdr:rowOff>1648031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511A42B-9E40-407A-9F84-16D77B369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2376" y="4010025"/>
          <a:ext cx="5209314" cy="1247981"/>
        </a:xfrm>
        <a:prstGeom prst="rect">
          <a:avLst/>
        </a:prstGeom>
      </xdr:spPr>
    </xdr:pic>
    <xdr:clientData/>
  </xdr:twoCellAnchor>
  <xdr:twoCellAnchor>
    <xdr:from>
      <xdr:col>1</xdr:col>
      <xdr:colOff>1733549</xdr:colOff>
      <xdr:row>4</xdr:row>
      <xdr:rowOff>390525</xdr:rowOff>
    </xdr:from>
    <xdr:to>
      <xdr:col>2</xdr:col>
      <xdr:colOff>6096000</xdr:colOff>
      <xdr:row>4</xdr:row>
      <xdr:rowOff>1266824</xdr:rowOff>
    </xdr:to>
    <xdr:sp macro="" textlink="">
      <xdr:nvSpPr>
        <xdr:cNvPr id="7" name="Rectangle : coins arrondis 6">
          <a:extLst>
            <a:ext uri="{FF2B5EF4-FFF2-40B4-BE49-F238E27FC236}">
              <a16:creationId xmlns:a16="http://schemas.microsoft.com/office/drawing/2014/main" id="{B2FCD16F-DD42-41AF-AAE7-8137077C775B}"/>
            </a:ext>
          </a:extLst>
        </xdr:cNvPr>
        <xdr:cNvSpPr/>
      </xdr:nvSpPr>
      <xdr:spPr>
        <a:xfrm>
          <a:off x="2209799" y="1152525"/>
          <a:ext cx="6477001" cy="876299"/>
        </a:xfrm>
        <a:prstGeom prst="round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62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0" i="1">
              <a:solidFill>
                <a:sysClr val="windowText" lastClr="000000"/>
              </a:solidFill>
            </a:rPr>
            <a:t>Depuis 2022, une</a:t>
          </a:r>
          <a:r>
            <a:rPr lang="fr-FR" sz="1100" b="0" i="1" baseline="0">
              <a:solidFill>
                <a:sysClr val="windowText" lastClr="000000"/>
              </a:solidFill>
            </a:rPr>
            <a:t> m</a:t>
          </a:r>
          <a:r>
            <a:rPr lang="fr-FR" sz="1100" b="0" i="1">
              <a:solidFill>
                <a:sysClr val="windowText" lastClr="000000"/>
              </a:solidFill>
            </a:rPr>
            <a:t>ajorité</a:t>
          </a:r>
          <a:r>
            <a:rPr lang="fr-FR" sz="1100" b="0" i="1" baseline="0">
              <a:solidFill>
                <a:sysClr val="windowText" lastClr="000000"/>
              </a:solidFill>
            </a:rPr>
            <a:t> des équipements Alsh du département est éligible au bonus territoire. </a:t>
          </a:r>
        </a:p>
        <a:p>
          <a:pPr algn="l"/>
          <a:r>
            <a:rPr lang="fr-FR" sz="1100" b="0" i="1" baseline="0">
              <a:solidFill>
                <a:sysClr val="windowText" lastClr="000000"/>
              </a:solidFill>
            </a:rPr>
            <a:t>Cette nouvelle prestation est adossée à la prestation Alsh. </a:t>
          </a:r>
        </a:p>
        <a:p>
          <a:pPr algn="l"/>
          <a:r>
            <a:rPr lang="fr-FR" sz="1100" b="0" i="1" baseline="0">
              <a:solidFill>
                <a:sysClr val="windowText" lastClr="000000"/>
              </a:solidFill>
            </a:rPr>
            <a:t>Par cet outil, la Caf des Côtes d'armor vous propose de vous accompagner dans la compréhension du calcul de cette nouvelle prestation, mais aussi d'estimer les paiements à recevoir</a:t>
          </a:r>
          <a:r>
            <a:rPr lang="fr-FR" sz="1100" b="0" i="0" baseline="0">
              <a:solidFill>
                <a:sysClr val="windowText" lastClr="000000"/>
              </a:solidFill>
            </a:rPr>
            <a:t>.</a:t>
          </a:r>
          <a:endParaRPr lang="fr-FR" sz="1100" b="0"/>
        </a:p>
      </xdr:txBody>
    </xdr:sp>
    <xdr:clientData/>
  </xdr:twoCellAnchor>
  <xdr:twoCellAnchor editAs="oneCell">
    <xdr:from>
      <xdr:col>0</xdr:col>
      <xdr:colOff>152400</xdr:colOff>
      <xdr:row>1</xdr:row>
      <xdr:rowOff>57150</xdr:rowOff>
    </xdr:from>
    <xdr:to>
      <xdr:col>1</xdr:col>
      <xdr:colOff>666750</xdr:colOff>
      <xdr:row>4</xdr:row>
      <xdr:rowOff>923925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AD3D5B4E-9470-465D-B80A-B5B98BD96681}"/>
            </a:ext>
          </a:extLst>
        </xdr:cNvPr>
        <xdr:cNvPicPr/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152400" y="247650"/>
          <a:ext cx="990600" cy="14382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1</xdr:col>
      <xdr:colOff>1714500</xdr:colOff>
      <xdr:row>2</xdr:row>
      <xdr:rowOff>0</xdr:rowOff>
    </xdr:from>
    <xdr:to>
      <xdr:col>2</xdr:col>
      <xdr:colOff>6153150</xdr:colOff>
      <xdr:row>4</xdr:row>
      <xdr:rowOff>266700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19295D4-2310-43BB-9169-E1C704D8CBBE}"/>
            </a:ext>
          </a:extLst>
        </xdr:cNvPr>
        <xdr:cNvSpPr/>
      </xdr:nvSpPr>
      <xdr:spPr>
        <a:xfrm>
          <a:off x="2190750" y="381000"/>
          <a:ext cx="6553200" cy="647700"/>
        </a:xfrm>
        <a:prstGeom prst="rect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latin typeface="Arial" panose="020B0604020202020204" pitchFamily="34" charset="0"/>
              <a:cs typeface="Arial" panose="020B0604020202020204" pitchFamily="34" charset="0"/>
            </a:rPr>
            <a:t>Outil</a:t>
          </a:r>
          <a:r>
            <a:rPr lang="fr-FR" sz="1800" b="1" baseline="0">
              <a:latin typeface="Arial" panose="020B0604020202020204" pitchFamily="34" charset="0"/>
              <a:cs typeface="Arial" panose="020B0604020202020204" pitchFamily="34" charset="0"/>
            </a:rPr>
            <a:t> de s</a:t>
          </a:r>
          <a:r>
            <a:rPr lang="fr-FR" sz="1800" b="1">
              <a:latin typeface="Arial" panose="020B0604020202020204" pitchFamily="34" charset="0"/>
              <a:cs typeface="Arial" panose="020B0604020202020204" pitchFamily="34" charset="0"/>
            </a:rPr>
            <a:t>imulation</a:t>
          </a:r>
          <a:r>
            <a:rPr lang="fr-FR" sz="1800" b="1" baseline="0">
              <a:latin typeface="Arial" panose="020B0604020202020204" pitchFamily="34" charset="0"/>
              <a:cs typeface="Arial" panose="020B0604020202020204" pitchFamily="34" charset="0"/>
            </a:rPr>
            <a:t> de vos droits et paiements</a:t>
          </a:r>
        </a:p>
        <a:p>
          <a:pPr algn="ctr"/>
          <a:r>
            <a:rPr lang="fr-FR" sz="1800" b="1" baseline="0">
              <a:latin typeface="Arial" panose="020B0604020202020204" pitchFamily="34" charset="0"/>
              <a:cs typeface="Arial" panose="020B0604020202020204" pitchFamily="34" charset="0"/>
            </a:rPr>
            <a:t>Prestation Alsh</a:t>
          </a:r>
          <a:endParaRPr lang="fr-FR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752475</xdr:colOff>
      <xdr:row>14</xdr:row>
      <xdr:rowOff>409575</xdr:rowOff>
    </xdr:from>
    <xdr:to>
      <xdr:col>2</xdr:col>
      <xdr:colOff>5422952</xdr:colOff>
      <xdr:row>14</xdr:row>
      <xdr:rowOff>1819530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FCCC029D-6D1C-4F47-B47B-EEF89DCFD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81425" y="5715000"/>
          <a:ext cx="4670477" cy="1409955"/>
        </a:xfrm>
        <a:prstGeom prst="rect">
          <a:avLst/>
        </a:prstGeom>
      </xdr:spPr>
    </xdr:pic>
    <xdr:clientData/>
  </xdr:twoCellAnchor>
  <xdr:twoCellAnchor editAs="oneCell">
    <xdr:from>
      <xdr:col>2</xdr:col>
      <xdr:colOff>3942045</xdr:colOff>
      <xdr:row>20</xdr:row>
      <xdr:rowOff>477294</xdr:rowOff>
    </xdr:from>
    <xdr:to>
      <xdr:col>2</xdr:col>
      <xdr:colOff>5771100</xdr:colOff>
      <xdr:row>20</xdr:row>
      <xdr:rowOff>1325137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4B56369A-1653-934A-0FDC-C0577CF91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38586" y="11541952"/>
          <a:ext cx="1829055" cy="847843"/>
        </a:xfrm>
        <a:prstGeom prst="rect">
          <a:avLst/>
        </a:prstGeom>
      </xdr:spPr>
    </xdr:pic>
    <xdr:clientData/>
  </xdr:twoCellAnchor>
  <xdr:twoCellAnchor>
    <xdr:from>
      <xdr:col>0</xdr:col>
      <xdr:colOff>464157</xdr:colOff>
      <xdr:row>29</xdr:row>
      <xdr:rowOff>136775</xdr:rowOff>
    </xdr:from>
    <xdr:to>
      <xdr:col>2</xdr:col>
      <xdr:colOff>7170506</xdr:colOff>
      <xdr:row>32</xdr:row>
      <xdr:rowOff>395982</xdr:rowOff>
    </xdr:to>
    <xdr:sp macro="" textlink="">
      <xdr:nvSpPr>
        <xdr:cNvPr id="17" name="Organigramme : Alternative 16">
          <a:extLst>
            <a:ext uri="{FF2B5EF4-FFF2-40B4-BE49-F238E27FC236}">
              <a16:creationId xmlns:a16="http://schemas.microsoft.com/office/drawing/2014/main" id="{7340F67A-2AD9-FD48-C0D9-06FDE724082A}"/>
            </a:ext>
          </a:extLst>
        </xdr:cNvPr>
        <xdr:cNvSpPr/>
      </xdr:nvSpPr>
      <xdr:spPr>
        <a:xfrm>
          <a:off x="464157" y="19411522"/>
          <a:ext cx="9306995" cy="837129"/>
        </a:xfrm>
        <a:prstGeom prst="flowChartAlternate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rgbClr val="FF0000"/>
              </a:solidFill>
            </a:rPr>
            <a:t>Vigilance :</a:t>
          </a:r>
        </a:p>
        <a:p>
          <a:pPr algn="ctr"/>
          <a:r>
            <a:rPr lang="fr-FR" sz="1200" b="1">
              <a:solidFill>
                <a:srgbClr val="FF0000"/>
              </a:solidFill>
            </a:rPr>
            <a:t> </a:t>
          </a:r>
          <a:r>
            <a:rPr lang="fr-FR" sz="1200" b="0" i="1">
              <a:solidFill>
                <a:srgbClr val="FF0000"/>
              </a:solidFill>
            </a:rPr>
            <a:t>Cet outil reste un simulateur et des écarts peuvent être constatés après transmission de votre déclaration à la Caf. </a:t>
          </a:r>
        </a:p>
        <a:p>
          <a:pPr algn="ctr"/>
          <a:r>
            <a:rPr lang="fr-FR" sz="1200" b="0" i="1">
              <a:solidFill>
                <a:srgbClr val="FF0000"/>
              </a:solidFill>
            </a:rPr>
            <a:t>Les</a:t>
          </a:r>
          <a:r>
            <a:rPr lang="fr-FR" sz="1200" b="0" i="1" baseline="0">
              <a:solidFill>
                <a:srgbClr val="FF0000"/>
              </a:solidFill>
            </a:rPr>
            <a:t> montants calculés sont donc à titre indicatif.</a:t>
          </a:r>
          <a:endParaRPr lang="fr-FR" sz="1200" b="0" i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352424</xdr:colOff>
      <xdr:row>5</xdr:row>
      <xdr:rowOff>257175</xdr:rowOff>
    </xdr:from>
    <xdr:to>
      <xdr:col>2</xdr:col>
      <xdr:colOff>6896099</xdr:colOff>
      <xdr:row>7</xdr:row>
      <xdr:rowOff>28575</xdr:rowOff>
    </xdr:to>
    <xdr:sp macro="" textlink="">
      <xdr:nvSpPr>
        <xdr:cNvPr id="18" name="Organigramme : Alternative 17">
          <a:extLst>
            <a:ext uri="{FF2B5EF4-FFF2-40B4-BE49-F238E27FC236}">
              <a16:creationId xmlns:a16="http://schemas.microsoft.com/office/drawing/2014/main" id="{E996DE64-72EA-3902-D5AF-FB6C8F29BBE9}"/>
            </a:ext>
          </a:extLst>
        </xdr:cNvPr>
        <xdr:cNvSpPr/>
      </xdr:nvSpPr>
      <xdr:spPr>
        <a:xfrm>
          <a:off x="828674" y="2314575"/>
          <a:ext cx="8658225" cy="1200150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Objectif de cet outil : </a:t>
          </a:r>
        </a:p>
        <a:p>
          <a:pPr algn="l"/>
          <a:r>
            <a:rPr lang="fr-FR" sz="1200" i="1"/>
            <a:t>- </a:t>
          </a:r>
          <a:r>
            <a:rPr lang="fr-FR" sz="1400" i="1"/>
            <a:t>Pour chacun de vos équipements et après chaque déclaration,</a:t>
          </a:r>
          <a:r>
            <a:rPr lang="fr-FR" sz="1400" i="1" baseline="0"/>
            <a:t> calculer </a:t>
          </a:r>
          <a:r>
            <a:rPr lang="fr-FR" sz="1400" i="1"/>
            <a:t>le montant de</a:t>
          </a:r>
          <a:r>
            <a:rPr lang="fr-FR" sz="1400" i="1" baseline="0"/>
            <a:t> votre prestation de service </a:t>
          </a:r>
          <a:endParaRPr lang="fr-FR" sz="1400" i="1"/>
        </a:p>
        <a:p>
          <a:pPr algn="l"/>
          <a:r>
            <a:rPr lang="fr-FR" sz="1400" i="1"/>
            <a:t>-</a:t>
          </a:r>
          <a:r>
            <a:rPr lang="fr-FR" sz="1400" i="1" baseline="0"/>
            <a:t> </a:t>
          </a:r>
          <a:r>
            <a:rPr lang="fr-FR" sz="1400" i="1"/>
            <a:t>Pour chaque paiement reçu par virement bancaire, reconstituer les montants reçus en consultant les cellules  </a:t>
          </a:r>
        </a:p>
        <a:p>
          <a:pPr algn="l"/>
          <a:r>
            <a:rPr lang="fr-FR" sz="1400" i="1"/>
            <a:t> " Montant à percevoir" (Prestation + Bonus Territoire)</a:t>
          </a:r>
          <a:r>
            <a:rPr lang="fr-FR" sz="1400" i="1" baseline="0"/>
            <a:t> par équipement.</a:t>
          </a:r>
          <a:endParaRPr lang="fr-FR" sz="1400" i="1"/>
        </a:p>
      </xdr:txBody>
    </xdr:sp>
    <xdr:clientData/>
  </xdr:twoCellAnchor>
  <xdr:twoCellAnchor editAs="oneCell">
    <xdr:from>
      <xdr:col>2</xdr:col>
      <xdr:colOff>2192193</xdr:colOff>
      <xdr:row>28</xdr:row>
      <xdr:rowOff>605312</xdr:rowOff>
    </xdr:from>
    <xdr:to>
      <xdr:col>2</xdr:col>
      <xdr:colOff>7159803</xdr:colOff>
      <xdr:row>28</xdr:row>
      <xdr:rowOff>3403314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699BE7D-3473-5571-B82C-9DBC7AD18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92839" y="16134273"/>
          <a:ext cx="4967610" cy="2798002"/>
        </a:xfrm>
        <a:prstGeom prst="rect">
          <a:avLst/>
        </a:prstGeom>
      </xdr:spPr>
    </xdr:pic>
    <xdr:clientData/>
  </xdr:twoCellAnchor>
  <xdr:twoCellAnchor editAs="oneCell">
    <xdr:from>
      <xdr:col>1</xdr:col>
      <xdr:colOff>363877</xdr:colOff>
      <xdr:row>28</xdr:row>
      <xdr:rowOff>630600</xdr:rowOff>
    </xdr:from>
    <xdr:to>
      <xdr:col>2</xdr:col>
      <xdr:colOff>1797977</xdr:colOff>
      <xdr:row>28</xdr:row>
      <xdr:rowOff>3609422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5A23E0E-84B0-FEEB-DBB1-80B3AEA62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45478" y="16159561"/>
          <a:ext cx="3553145" cy="29788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142874</xdr:rowOff>
    </xdr:from>
    <xdr:to>
      <xdr:col>8</xdr:col>
      <xdr:colOff>83343</xdr:colOff>
      <xdr:row>1</xdr:row>
      <xdr:rowOff>357187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D3DDEB89-A8CA-C032-A495-4327BEFDAB9C}"/>
            </a:ext>
          </a:extLst>
        </xdr:cNvPr>
        <xdr:cNvSpPr/>
      </xdr:nvSpPr>
      <xdr:spPr>
        <a:xfrm>
          <a:off x="654844" y="142874"/>
          <a:ext cx="8215312" cy="41671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ysClr val="windowText" lastClr="000000"/>
              </a:solidFill>
            </a:rPr>
            <a:t>Prestation ALSH périscolaire</a:t>
          </a:r>
        </a:p>
      </xdr:txBody>
    </xdr:sp>
    <xdr:clientData/>
  </xdr:twoCellAnchor>
  <xdr:twoCellAnchor>
    <xdr:from>
      <xdr:col>8</xdr:col>
      <xdr:colOff>321469</xdr:colOff>
      <xdr:row>31</xdr:row>
      <xdr:rowOff>107156</xdr:rowOff>
    </xdr:from>
    <xdr:to>
      <xdr:col>10</xdr:col>
      <xdr:colOff>619854</xdr:colOff>
      <xdr:row>33</xdr:row>
      <xdr:rowOff>220064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DD5D04A-5F86-4005-AD9E-C1DB745E892B}"/>
            </a:ext>
          </a:extLst>
        </xdr:cNvPr>
        <xdr:cNvSpPr/>
      </xdr:nvSpPr>
      <xdr:spPr>
        <a:xfrm>
          <a:off x="9346407" y="9132094"/>
          <a:ext cx="2822510" cy="61297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(1) : acompte calculé</a:t>
          </a:r>
          <a:r>
            <a:rPr lang="fr-FR" sz="1100" baseline="0"/>
            <a:t> </a:t>
          </a:r>
          <a:r>
            <a:rPr lang="fr-FR" sz="1100"/>
            <a:t>: A chaque</a:t>
          </a:r>
          <a:r>
            <a:rPr lang="fr-FR" sz="1100" baseline="0"/>
            <a:t> déclaration, le système calcule un montant d'acompte provisoire.</a:t>
          </a:r>
          <a:endParaRPr lang="fr-FR" sz="1100"/>
        </a:p>
      </xdr:txBody>
    </xdr:sp>
    <xdr:clientData/>
  </xdr:twoCellAnchor>
  <xdr:twoCellAnchor>
    <xdr:from>
      <xdr:col>8</xdr:col>
      <xdr:colOff>345281</xdr:colOff>
      <xdr:row>35</xdr:row>
      <xdr:rowOff>95250</xdr:rowOff>
    </xdr:from>
    <xdr:to>
      <xdr:col>10</xdr:col>
      <xdr:colOff>686000</xdr:colOff>
      <xdr:row>38</xdr:row>
      <xdr:rowOff>169361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47E2566D-9F5E-4A6C-9264-3C3F14AC3A2C}"/>
            </a:ext>
          </a:extLst>
        </xdr:cNvPr>
        <xdr:cNvSpPr/>
      </xdr:nvSpPr>
      <xdr:spPr>
        <a:xfrm>
          <a:off x="9370219" y="10120313"/>
          <a:ext cx="2864844" cy="824204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(2) </a:t>
          </a:r>
          <a:r>
            <a:rPr lang="fr-FR" sz="1100" i="1"/>
            <a:t>acompte versé : A chaque</a:t>
          </a:r>
          <a:r>
            <a:rPr lang="fr-FR" sz="1100" i="1" baseline="0"/>
            <a:t> déclaration, le système calcule la différence entre l'acompte calculé et les montants déjà perçus. Cette différence correspond à l'acompte versé.</a:t>
          </a:r>
          <a:endParaRPr lang="fr-FR" sz="1100" i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142874</xdr:rowOff>
    </xdr:from>
    <xdr:to>
      <xdr:col>8</xdr:col>
      <xdr:colOff>83343</xdr:colOff>
      <xdr:row>1</xdr:row>
      <xdr:rowOff>357187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74DDB4E8-6C75-4282-9B64-47DD5F0D93E7}"/>
            </a:ext>
          </a:extLst>
        </xdr:cNvPr>
        <xdr:cNvSpPr/>
      </xdr:nvSpPr>
      <xdr:spPr>
        <a:xfrm>
          <a:off x="657225" y="142874"/>
          <a:ext cx="8436768" cy="414338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ysClr val="windowText" lastClr="000000"/>
              </a:solidFill>
            </a:rPr>
            <a:t>Prestation ALSH adolescents</a:t>
          </a:r>
        </a:p>
      </xdr:txBody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14</xdr:col>
      <xdr:colOff>313106</xdr:colOff>
      <xdr:row>33</xdr:row>
      <xdr:rowOff>48699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29F849C-CE35-3A7E-3380-D344225DB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72750" y="9274969"/>
          <a:ext cx="5718544" cy="298730"/>
        </a:xfrm>
        <a:prstGeom prst="rect">
          <a:avLst/>
        </a:prstGeom>
      </xdr:spPr>
    </xdr:pic>
    <xdr:clientData/>
  </xdr:twoCellAnchor>
  <xdr:twoCellAnchor>
    <xdr:from>
      <xdr:col>8</xdr:col>
      <xdr:colOff>452437</xdr:colOff>
      <xdr:row>32</xdr:row>
      <xdr:rowOff>11906</xdr:rowOff>
    </xdr:from>
    <xdr:to>
      <xdr:col>10</xdr:col>
      <xdr:colOff>750822</xdr:colOff>
      <xdr:row>34</xdr:row>
      <xdr:rowOff>124814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081DE9F-C4D7-4F8F-8698-9A274A43E96F}"/>
            </a:ext>
          </a:extLst>
        </xdr:cNvPr>
        <xdr:cNvSpPr/>
      </xdr:nvSpPr>
      <xdr:spPr>
        <a:xfrm>
          <a:off x="9477375" y="9286875"/>
          <a:ext cx="2822510" cy="61297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(1) : acompte calculé</a:t>
          </a:r>
          <a:r>
            <a:rPr lang="fr-FR" sz="1100" baseline="0"/>
            <a:t> </a:t>
          </a:r>
          <a:r>
            <a:rPr lang="fr-FR" sz="1100"/>
            <a:t>: A chaque</a:t>
          </a:r>
          <a:r>
            <a:rPr lang="fr-FR" sz="1100" baseline="0"/>
            <a:t> déclaration, le système calcule un montant d'acompte provisoire.</a:t>
          </a:r>
          <a:endParaRPr lang="fr-FR" sz="1100"/>
        </a:p>
      </xdr:txBody>
    </xdr:sp>
    <xdr:clientData/>
  </xdr:twoCellAnchor>
  <xdr:twoCellAnchor>
    <xdr:from>
      <xdr:col>8</xdr:col>
      <xdr:colOff>440532</xdr:colOff>
      <xdr:row>35</xdr:row>
      <xdr:rowOff>119062</xdr:rowOff>
    </xdr:from>
    <xdr:to>
      <xdr:col>10</xdr:col>
      <xdr:colOff>781251</xdr:colOff>
      <xdr:row>38</xdr:row>
      <xdr:rowOff>193173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4B57511C-03CD-4998-8C41-0FEA300B62B6}"/>
            </a:ext>
          </a:extLst>
        </xdr:cNvPr>
        <xdr:cNvSpPr/>
      </xdr:nvSpPr>
      <xdr:spPr>
        <a:xfrm>
          <a:off x="9465470" y="10144125"/>
          <a:ext cx="2864844" cy="824204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(2) </a:t>
          </a:r>
          <a:r>
            <a:rPr lang="fr-FR" sz="1100" i="1"/>
            <a:t>acompte versé : A chaque</a:t>
          </a:r>
          <a:r>
            <a:rPr lang="fr-FR" sz="1100" i="1" baseline="0"/>
            <a:t> déclaration, le système calcule la différence entre l'acompte calculé et les montants déjà perçus. Cette différence correspond à l'acompte versé.</a:t>
          </a:r>
          <a:endParaRPr lang="fr-FR" sz="1100" i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142874</xdr:rowOff>
    </xdr:from>
    <xdr:to>
      <xdr:col>8</xdr:col>
      <xdr:colOff>83343</xdr:colOff>
      <xdr:row>1</xdr:row>
      <xdr:rowOff>357187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FCDF9798-581F-490A-85E9-66FD763AA5C9}"/>
            </a:ext>
          </a:extLst>
        </xdr:cNvPr>
        <xdr:cNvSpPr/>
      </xdr:nvSpPr>
      <xdr:spPr>
        <a:xfrm>
          <a:off x="657225" y="142874"/>
          <a:ext cx="8436768" cy="414338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ysClr val="windowText" lastClr="000000"/>
              </a:solidFill>
            </a:rPr>
            <a:t>Prestation ALSH extrascolaire</a:t>
          </a:r>
        </a:p>
      </xdr:txBody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14</xdr:col>
      <xdr:colOff>313106</xdr:colOff>
      <xdr:row>34</xdr:row>
      <xdr:rowOff>48698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5AAB332-C42A-4659-840F-435F6F4EC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63225" y="9239250"/>
          <a:ext cx="5732831" cy="296349"/>
        </a:xfrm>
        <a:prstGeom prst="rect">
          <a:avLst/>
        </a:prstGeom>
      </xdr:spPr>
    </xdr:pic>
    <xdr:clientData/>
  </xdr:twoCellAnchor>
  <xdr:twoCellAnchor>
    <xdr:from>
      <xdr:col>8</xdr:col>
      <xdr:colOff>452437</xdr:colOff>
      <xdr:row>33</xdr:row>
      <xdr:rowOff>11906</xdr:rowOff>
    </xdr:from>
    <xdr:to>
      <xdr:col>10</xdr:col>
      <xdr:colOff>750822</xdr:colOff>
      <xdr:row>35</xdr:row>
      <xdr:rowOff>124814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D5C0277E-7533-4119-A6F9-EEBAC9D60DFD}"/>
            </a:ext>
          </a:extLst>
        </xdr:cNvPr>
        <xdr:cNvSpPr/>
      </xdr:nvSpPr>
      <xdr:spPr>
        <a:xfrm>
          <a:off x="9463087" y="9251156"/>
          <a:ext cx="2832035" cy="60820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(1) : acompte calculé</a:t>
          </a:r>
          <a:r>
            <a:rPr lang="fr-FR" sz="1100" baseline="0"/>
            <a:t> </a:t>
          </a:r>
          <a:r>
            <a:rPr lang="fr-FR" sz="1100"/>
            <a:t>: A chaque</a:t>
          </a:r>
          <a:r>
            <a:rPr lang="fr-FR" sz="1100" baseline="0"/>
            <a:t> déclaration, le système calcule un montant d'acompte provisoire.</a:t>
          </a:r>
          <a:endParaRPr lang="fr-FR" sz="1100"/>
        </a:p>
      </xdr:txBody>
    </xdr:sp>
    <xdr:clientData/>
  </xdr:twoCellAnchor>
  <xdr:twoCellAnchor>
    <xdr:from>
      <xdr:col>8</xdr:col>
      <xdr:colOff>440532</xdr:colOff>
      <xdr:row>36</xdr:row>
      <xdr:rowOff>119062</xdr:rowOff>
    </xdr:from>
    <xdr:to>
      <xdr:col>10</xdr:col>
      <xdr:colOff>781251</xdr:colOff>
      <xdr:row>39</xdr:row>
      <xdr:rowOff>193173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7A63E65-AD72-4A58-AEB6-5216B48EA2D3}"/>
            </a:ext>
          </a:extLst>
        </xdr:cNvPr>
        <xdr:cNvSpPr/>
      </xdr:nvSpPr>
      <xdr:spPr>
        <a:xfrm>
          <a:off x="9451182" y="10101262"/>
          <a:ext cx="2874369" cy="817061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(2) </a:t>
          </a:r>
          <a:r>
            <a:rPr lang="fr-FR" sz="1100" i="1"/>
            <a:t>acompte versé : A chaque</a:t>
          </a:r>
          <a:r>
            <a:rPr lang="fr-FR" sz="1100" i="1" baseline="0"/>
            <a:t> déclaration, le système calcule la différence entre l'acompte calculé et les montants déjà perçus. Cette différence correspond à l'acompte versé.</a:t>
          </a:r>
          <a:endParaRPr lang="fr-FR" sz="1100" i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142874</xdr:rowOff>
    </xdr:from>
    <xdr:to>
      <xdr:col>8</xdr:col>
      <xdr:colOff>83343</xdr:colOff>
      <xdr:row>1</xdr:row>
      <xdr:rowOff>357187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0C797B2D-BA61-4E1A-806A-88E592816D18}"/>
            </a:ext>
          </a:extLst>
        </xdr:cNvPr>
        <xdr:cNvSpPr/>
      </xdr:nvSpPr>
      <xdr:spPr>
        <a:xfrm>
          <a:off x="657225" y="142874"/>
          <a:ext cx="8436768" cy="414338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>
              <a:solidFill>
                <a:sysClr val="windowText" lastClr="000000"/>
              </a:solidFill>
            </a:rPr>
            <a:t>Prestation ALSH extrascolaire</a:t>
          </a:r>
        </a:p>
      </xdr:txBody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14</xdr:col>
      <xdr:colOff>313106</xdr:colOff>
      <xdr:row>35</xdr:row>
      <xdr:rowOff>48699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AF65690-DAE3-4650-A7C2-79AC73ACE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63225" y="9496425"/>
          <a:ext cx="5732831" cy="296348"/>
        </a:xfrm>
        <a:prstGeom prst="rect">
          <a:avLst/>
        </a:prstGeom>
      </xdr:spPr>
    </xdr:pic>
    <xdr:clientData/>
  </xdr:twoCellAnchor>
  <xdr:twoCellAnchor>
    <xdr:from>
      <xdr:col>8</xdr:col>
      <xdr:colOff>452437</xdr:colOff>
      <xdr:row>34</xdr:row>
      <xdr:rowOff>11906</xdr:rowOff>
    </xdr:from>
    <xdr:to>
      <xdr:col>10</xdr:col>
      <xdr:colOff>750822</xdr:colOff>
      <xdr:row>36</xdr:row>
      <xdr:rowOff>124814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04AFE64-0F70-4CC8-8C75-2F51DC3C59D9}"/>
            </a:ext>
          </a:extLst>
        </xdr:cNvPr>
        <xdr:cNvSpPr/>
      </xdr:nvSpPr>
      <xdr:spPr>
        <a:xfrm>
          <a:off x="9463087" y="9508331"/>
          <a:ext cx="2832035" cy="60820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(1) : acompte calculé</a:t>
          </a:r>
          <a:r>
            <a:rPr lang="fr-FR" sz="1100" baseline="0"/>
            <a:t> </a:t>
          </a:r>
          <a:r>
            <a:rPr lang="fr-FR" sz="1100"/>
            <a:t>: A chaque</a:t>
          </a:r>
          <a:r>
            <a:rPr lang="fr-FR" sz="1100" baseline="0"/>
            <a:t> déclaration, le système calcule un montant d'acompte provisoire.</a:t>
          </a:r>
          <a:endParaRPr lang="fr-FR" sz="1100"/>
        </a:p>
      </xdr:txBody>
    </xdr:sp>
    <xdr:clientData/>
  </xdr:twoCellAnchor>
  <xdr:twoCellAnchor>
    <xdr:from>
      <xdr:col>8</xdr:col>
      <xdr:colOff>440532</xdr:colOff>
      <xdr:row>37</xdr:row>
      <xdr:rowOff>119062</xdr:rowOff>
    </xdr:from>
    <xdr:to>
      <xdr:col>10</xdr:col>
      <xdr:colOff>781251</xdr:colOff>
      <xdr:row>40</xdr:row>
      <xdr:rowOff>193173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BD17522-2885-460C-9FF2-A3EED68CE7CE}"/>
            </a:ext>
          </a:extLst>
        </xdr:cNvPr>
        <xdr:cNvSpPr/>
      </xdr:nvSpPr>
      <xdr:spPr>
        <a:xfrm>
          <a:off x="9451182" y="10358437"/>
          <a:ext cx="2874369" cy="817061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(2) </a:t>
          </a:r>
          <a:r>
            <a:rPr lang="fr-FR" sz="1100" i="1"/>
            <a:t>acompte versé : A chaque</a:t>
          </a:r>
          <a:r>
            <a:rPr lang="fr-FR" sz="1100" i="1" baseline="0"/>
            <a:t> déclaration, le système calcule la différence entre l'acompte calculé et les montants déjà perçus. Cette différence correspond à l'acompte versé.</a:t>
          </a:r>
          <a:endParaRPr lang="fr-FR" sz="1100" i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FF2C8-1BA9-43CD-8922-7B739BB12951}">
  <sheetPr>
    <tabColor theme="0"/>
    <pageSetUpPr fitToPage="1"/>
  </sheetPr>
  <dimension ref="A2:L52"/>
  <sheetViews>
    <sheetView showGridLines="0" topLeftCell="A23" zoomScale="89" zoomScaleNormal="89" workbookViewId="0">
      <selection activeCell="F19" sqref="F19:G19"/>
    </sheetView>
  </sheetViews>
  <sheetFormatPr baseColWidth="10" defaultRowHeight="15" x14ac:dyDescent="0.25"/>
  <cols>
    <col min="1" max="1" width="7.140625" customWidth="1"/>
    <col min="2" max="2" width="31.7109375" customWidth="1"/>
    <col min="3" max="3" width="109.42578125" customWidth="1"/>
    <col min="5" max="5" width="13.28515625" customWidth="1"/>
    <col min="10" max="10" width="14.5703125" customWidth="1"/>
  </cols>
  <sheetData>
    <row r="2" spans="1:3" x14ac:dyDescent="0.25">
      <c r="A2" s="44"/>
    </row>
    <row r="5" spans="1:3" ht="102" customHeight="1" x14ac:dyDescent="0.25"/>
    <row r="6" spans="1:3" ht="56.25" customHeight="1" x14ac:dyDescent="0.25"/>
    <row r="7" spans="1:3" ht="56.25" customHeight="1" x14ac:dyDescent="0.25"/>
    <row r="8" spans="1:3" ht="20.25" customHeight="1" x14ac:dyDescent="0.25"/>
    <row r="9" spans="1:3" ht="36" customHeight="1" x14ac:dyDescent="0.25">
      <c r="B9" s="94" t="s">
        <v>44</v>
      </c>
      <c r="C9" s="94"/>
    </row>
    <row r="10" spans="1:3" s="58" customFormat="1" ht="12" customHeight="1" x14ac:dyDescent="0.25">
      <c r="B10" s="59"/>
      <c r="C10" s="59"/>
    </row>
    <row r="11" spans="1:3" ht="41.25" customHeight="1" x14ac:dyDescent="0.25">
      <c r="B11" s="99" t="s">
        <v>54</v>
      </c>
      <c r="C11" s="94"/>
    </row>
    <row r="12" spans="1:3" s="58" customFormat="1" ht="12" customHeight="1" x14ac:dyDescent="0.25">
      <c r="B12" s="59"/>
      <c r="C12" s="59"/>
    </row>
    <row r="13" spans="1:3" ht="25.5" customHeight="1" x14ac:dyDescent="0.25">
      <c r="B13" s="94" t="s">
        <v>45</v>
      </c>
      <c r="C13" s="94"/>
    </row>
    <row r="14" spans="1:3" ht="133.5" customHeight="1" x14ac:dyDescent="0.25">
      <c r="B14" s="53" t="s">
        <v>34</v>
      </c>
      <c r="C14" s="51" t="s">
        <v>39</v>
      </c>
    </row>
    <row r="15" spans="1:3" ht="148.5" customHeight="1" x14ac:dyDescent="0.25">
      <c r="B15" s="52" t="s">
        <v>35</v>
      </c>
      <c r="C15" s="54" t="s">
        <v>40</v>
      </c>
    </row>
    <row r="16" spans="1:3" s="58" customFormat="1" ht="12" customHeight="1" x14ac:dyDescent="0.25">
      <c r="B16" s="60"/>
      <c r="C16" s="61"/>
    </row>
    <row r="17" spans="1:12" ht="24.75" customHeight="1" x14ac:dyDescent="0.25">
      <c r="B17" s="94" t="s">
        <v>59</v>
      </c>
      <c r="C17" s="94"/>
    </row>
    <row r="18" spans="1:12" ht="24" customHeight="1" x14ac:dyDescent="0.25">
      <c r="B18" s="95" t="s">
        <v>46</v>
      </c>
      <c r="C18" s="95"/>
    </row>
    <row r="19" spans="1:12" ht="65.25" customHeight="1" x14ac:dyDescent="0.25">
      <c r="B19" s="55" t="s">
        <v>36</v>
      </c>
      <c r="C19" s="56" t="s">
        <v>41</v>
      </c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37.5" customHeight="1" x14ac:dyDescent="0.25">
      <c r="A20" s="46"/>
      <c r="B20" s="96" t="s">
        <v>37</v>
      </c>
      <c r="C20" s="56" t="s">
        <v>42</v>
      </c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06.5" customHeight="1" x14ac:dyDescent="0.25">
      <c r="A21" s="47"/>
      <c r="B21" s="97"/>
      <c r="C21" s="57" t="s">
        <v>43</v>
      </c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27" customHeight="1" x14ac:dyDescent="0.25">
      <c r="A22" s="47"/>
      <c r="B22" s="95" t="s">
        <v>47</v>
      </c>
      <c r="C22" s="95"/>
      <c r="E22" s="47"/>
      <c r="F22" s="47"/>
      <c r="G22" s="47"/>
      <c r="H22" s="47"/>
      <c r="I22" s="47"/>
      <c r="J22" s="47"/>
      <c r="K22" s="47"/>
      <c r="L22" s="47"/>
    </row>
    <row r="23" spans="1:12" ht="45.75" customHeight="1" x14ac:dyDescent="0.25">
      <c r="A23" s="47"/>
      <c r="B23" s="55" t="s">
        <v>48</v>
      </c>
      <c r="C23" s="56" t="s">
        <v>50</v>
      </c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39.75" customHeight="1" x14ac:dyDescent="0.25">
      <c r="B24" s="100" t="s">
        <v>49</v>
      </c>
      <c r="C24" s="68" t="s">
        <v>52</v>
      </c>
    </row>
    <row r="25" spans="1:12" ht="37.5" x14ac:dyDescent="0.35">
      <c r="A25" s="62"/>
      <c r="B25" s="100"/>
      <c r="C25" s="69" t="s">
        <v>51</v>
      </c>
      <c r="D25" s="62"/>
      <c r="E25" s="62"/>
      <c r="F25" s="62"/>
      <c r="G25" s="62"/>
      <c r="H25" s="62"/>
    </row>
    <row r="26" spans="1:12" s="67" customFormat="1" ht="12" customHeight="1" x14ac:dyDescent="0.35">
      <c r="A26" s="64"/>
      <c r="B26" s="65"/>
      <c r="C26" s="66"/>
      <c r="D26" s="64"/>
      <c r="E26" s="64"/>
      <c r="F26" s="64"/>
      <c r="G26" s="64"/>
      <c r="H26" s="64"/>
    </row>
    <row r="27" spans="1:12" ht="36.75" customHeight="1" x14ac:dyDescent="0.25">
      <c r="B27" s="94" t="s">
        <v>53</v>
      </c>
      <c r="C27" s="94"/>
    </row>
    <row r="28" spans="1:12" ht="51" customHeight="1" x14ac:dyDescent="0.25">
      <c r="A28" s="63"/>
      <c r="B28" s="98" t="s">
        <v>38</v>
      </c>
      <c r="C28" s="98"/>
      <c r="D28" s="39"/>
      <c r="E28" s="39"/>
      <c r="F28" s="39"/>
      <c r="G28" s="39"/>
      <c r="H28" s="39"/>
      <c r="I28" s="39"/>
      <c r="J28" s="39"/>
    </row>
    <row r="29" spans="1:12" ht="294.75" customHeight="1" x14ac:dyDescent="0.25">
      <c r="B29" s="93" t="s">
        <v>58</v>
      </c>
      <c r="C29" s="93"/>
      <c r="D29" s="39"/>
      <c r="E29" s="39"/>
      <c r="F29" s="39"/>
      <c r="G29" s="39"/>
      <c r="H29" s="39"/>
      <c r="I29" s="39"/>
      <c r="J29" s="39"/>
    </row>
    <row r="30" spans="1:12" x14ac:dyDescent="0.25">
      <c r="B30" s="39"/>
      <c r="C30" s="39"/>
      <c r="D30" s="39"/>
      <c r="E30" s="39"/>
      <c r="F30" s="39"/>
      <c r="G30" s="39"/>
      <c r="H30" s="39"/>
      <c r="I30" s="39"/>
      <c r="J30" s="39"/>
    </row>
    <row r="31" spans="1:12" x14ac:dyDescent="0.25">
      <c r="B31" s="39"/>
      <c r="C31" s="39"/>
      <c r="D31" s="39"/>
      <c r="E31" s="39"/>
      <c r="F31" s="39"/>
      <c r="G31" s="39"/>
      <c r="H31" s="39"/>
      <c r="I31" s="39"/>
      <c r="J31" s="39"/>
    </row>
    <row r="32" spans="1:12" x14ac:dyDescent="0.25">
      <c r="B32" s="39"/>
      <c r="C32" s="39"/>
      <c r="D32" s="39"/>
      <c r="E32" s="39"/>
      <c r="F32" s="39"/>
      <c r="G32" s="39"/>
      <c r="H32" s="39"/>
      <c r="I32" s="39"/>
      <c r="J32" s="39"/>
    </row>
    <row r="33" spans="1:10" ht="44.25" customHeight="1" x14ac:dyDescent="0.25">
      <c r="B33" s="39"/>
      <c r="C33" s="39"/>
      <c r="D33" s="39"/>
      <c r="E33" s="39"/>
      <c r="F33" s="39"/>
      <c r="G33" s="39"/>
      <c r="H33" s="39"/>
      <c r="I33" s="39"/>
      <c r="J33" s="39"/>
    </row>
    <row r="34" spans="1:10" x14ac:dyDescent="0.25">
      <c r="B34" s="39"/>
      <c r="C34" s="39"/>
      <c r="D34" s="39"/>
      <c r="E34" s="39"/>
      <c r="F34" s="39"/>
      <c r="G34" s="39"/>
      <c r="H34" s="39"/>
      <c r="I34" s="39"/>
      <c r="J34" s="39"/>
    </row>
    <row r="35" spans="1:10" x14ac:dyDescent="0.25">
      <c r="B35" s="39"/>
      <c r="C35" s="39"/>
      <c r="D35" s="39"/>
      <c r="E35" s="39"/>
      <c r="F35" s="39"/>
      <c r="G35" s="39"/>
      <c r="H35" s="39"/>
      <c r="I35" s="39"/>
      <c r="J35" s="39"/>
    </row>
    <row r="36" spans="1:10" x14ac:dyDescent="0.25">
      <c r="B36" s="39"/>
      <c r="C36" s="39"/>
      <c r="D36" s="39"/>
      <c r="E36" s="39"/>
      <c r="F36" s="39"/>
      <c r="G36" s="39"/>
      <c r="H36" s="39"/>
      <c r="I36" s="39"/>
      <c r="J36" s="39"/>
    </row>
    <row r="37" spans="1:10" x14ac:dyDescent="0.25">
      <c r="B37" s="39"/>
      <c r="C37" s="39"/>
      <c r="D37" s="39"/>
      <c r="E37" s="39"/>
      <c r="F37" s="39"/>
      <c r="G37" s="39"/>
      <c r="H37" s="39"/>
      <c r="I37" s="39"/>
      <c r="J37" s="39"/>
    </row>
    <row r="38" spans="1:10" x14ac:dyDescent="0.25">
      <c r="B38" s="39"/>
      <c r="C38" s="39"/>
      <c r="D38" s="39"/>
      <c r="E38" s="39"/>
      <c r="F38" s="39"/>
      <c r="G38" s="39"/>
      <c r="H38" s="39"/>
      <c r="I38" s="39"/>
      <c r="J38" s="39"/>
    </row>
    <row r="39" spans="1:10" x14ac:dyDescent="0.25">
      <c r="B39" s="39"/>
      <c r="C39" s="39"/>
      <c r="D39" s="39"/>
      <c r="E39" s="39"/>
      <c r="F39" s="39"/>
      <c r="G39" s="39"/>
      <c r="H39" s="39"/>
      <c r="I39" s="39"/>
      <c r="J39" s="39"/>
    </row>
    <row r="40" spans="1:10" ht="21" x14ac:dyDescent="0.35">
      <c r="A40" s="40"/>
      <c r="B40" s="39"/>
      <c r="C40" s="39"/>
      <c r="D40" s="39"/>
      <c r="E40" s="39"/>
      <c r="F40" s="39"/>
      <c r="G40" s="39"/>
      <c r="H40" s="39"/>
      <c r="I40" s="39"/>
      <c r="J40" s="39"/>
    </row>
    <row r="46" spans="1:10" ht="21" x14ac:dyDescent="0.35">
      <c r="A46" s="40"/>
      <c r="B46" s="39"/>
      <c r="C46" s="39"/>
      <c r="D46" s="39"/>
      <c r="E46" s="39"/>
      <c r="F46" s="39"/>
      <c r="G46" s="39"/>
      <c r="H46" s="39"/>
      <c r="I46" s="39"/>
      <c r="J46" s="39"/>
    </row>
    <row r="47" spans="1:10" x14ac:dyDescent="0.25">
      <c r="B47" s="41"/>
      <c r="C47" s="41"/>
      <c r="D47" s="41"/>
      <c r="E47" s="41"/>
      <c r="F47" s="41"/>
      <c r="G47" s="41"/>
      <c r="H47" s="41"/>
      <c r="I47" s="41"/>
      <c r="J47" s="41"/>
    </row>
    <row r="48" spans="1:10" x14ac:dyDescent="0.25">
      <c r="B48" s="41"/>
      <c r="C48" s="41"/>
      <c r="D48" s="41"/>
      <c r="E48" s="41"/>
      <c r="F48" s="41"/>
      <c r="G48" s="41"/>
      <c r="H48" s="41"/>
      <c r="I48" s="41"/>
      <c r="J48" s="41"/>
    </row>
    <row r="49" spans="1:10" x14ac:dyDescent="0.25">
      <c r="B49" s="41"/>
      <c r="C49" s="41"/>
      <c r="D49" s="41"/>
      <c r="E49" s="41"/>
      <c r="F49" s="41"/>
      <c r="G49" s="41"/>
      <c r="H49" s="41"/>
      <c r="I49" s="41"/>
      <c r="J49" s="41"/>
    </row>
    <row r="50" spans="1:10" x14ac:dyDescent="0.25">
      <c r="B50" s="41"/>
      <c r="C50" s="41"/>
      <c r="D50" s="41"/>
      <c r="E50" s="41"/>
      <c r="F50" s="41"/>
      <c r="G50" s="41"/>
      <c r="H50" s="41"/>
      <c r="I50" s="41"/>
      <c r="J50" s="41"/>
    </row>
    <row r="51" spans="1:10" ht="18.75" x14ac:dyDescent="0.3">
      <c r="A51" s="42"/>
      <c r="B51" s="43"/>
      <c r="C51" s="43"/>
      <c r="D51" s="43"/>
      <c r="E51" s="43"/>
      <c r="F51" s="44"/>
    </row>
    <row r="52" spans="1:10" ht="18.75" x14ac:dyDescent="0.3">
      <c r="A52" s="45"/>
      <c r="B52" s="45"/>
      <c r="C52" s="45"/>
      <c r="D52" s="45"/>
      <c r="E52" s="45"/>
    </row>
  </sheetData>
  <sheetProtection algorithmName="SHA-512" hashValue="UMqb52bBEXNNiTCkYw3SzteklYWkGMW2/0LhWmYVo+vPRi3qyH+v+WgZ0u84737uh0CsI6rzNsYbxoMTbNjZLw==" saltValue="Ita1izdGre7RuwpLiEmKwg==" spinCount="100000" sheet="1" objects="1" scenarios="1"/>
  <mergeCells count="11">
    <mergeCell ref="B9:C9"/>
    <mergeCell ref="B11:C11"/>
    <mergeCell ref="B17:C17"/>
    <mergeCell ref="B22:C22"/>
    <mergeCell ref="B24:B25"/>
    <mergeCell ref="B29:C29"/>
    <mergeCell ref="B27:C27"/>
    <mergeCell ref="B13:C13"/>
    <mergeCell ref="B18:C18"/>
    <mergeCell ref="B20:B21"/>
    <mergeCell ref="B28:C28"/>
  </mergeCells>
  <pageMargins left="0.7" right="0.7" top="0.75" bottom="0.75" header="0.3" footer="0.3"/>
  <pageSetup paperSize="9"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A94B0-DE65-4327-885F-753467E7B199}">
  <sheetPr>
    <tabColor theme="5" tint="0.79998168889431442"/>
  </sheetPr>
  <dimension ref="A1:Q46"/>
  <sheetViews>
    <sheetView showGridLines="0" tabSelected="1" topLeftCell="A5" zoomScale="148" zoomScaleNormal="148" workbookViewId="0">
      <selection activeCell="H14" sqref="H14:H15"/>
    </sheetView>
  </sheetViews>
  <sheetFormatPr baseColWidth="10" defaultColWidth="11.42578125" defaultRowHeight="15" x14ac:dyDescent="0.2"/>
  <cols>
    <col min="1" max="1" width="9.85546875" style="5" customWidth="1"/>
    <col min="2" max="2" width="24.5703125" style="5" customWidth="1"/>
    <col min="3" max="3" width="22.85546875" style="5" customWidth="1"/>
    <col min="4" max="4" width="20.28515625" style="5" customWidth="1"/>
    <col min="5" max="5" width="18.140625" style="5" customWidth="1"/>
    <col min="6" max="6" width="19.5703125" style="5" customWidth="1"/>
    <col min="7" max="7" width="3.5703125" style="5" customWidth="1"/>
    <col min="8" max="8" width="16.28515625" style="5" customWidth="1"/>
    <col min="9" max="9" width="23.28515625" style="5" customWidth="1"/>
    <col min="10" max="11" width="14.7109375" style="5" customWidth="1"/>
    <col min="12" max="12" width="22.7109375" style="5" customWidth="1"/>
    <col min="13" max="13" width="14.42578125" style="5" customWidth="1"/>
    <col min="14" max="14" width="14.7109375" style="5" customWidth="1"/>
    <col min="15" max="16" width="11.42578125" style="5"/>
    <col min="17" max="17" width="12.5703125" style="5" customWidth="1"/>
    <col min="18" max="16384" width="11.42578125" style="5"/>
  </cols>
  <sheetData>
    <row r="1" spans="1:12" ht="15.75" x14ac:dyDescent="0.25">
      <c r="I1" s="6"/>
    </row>
    <row r="2" spans="1:12" ht="30" x14ac:dyDescent="0.4">
      <c r="A2" s="103"/>
      <c r="B2" s="103"/>
      <c r="C2" s="103"/>
      <c r="D2" s="103"/>
      <c r="E2" s="103"/>
      <c r="F2" s="103"/>
      <c r="G2" s="103"/>
      <c r="H2" s="103"/>
      <c r="I2" s="6"/>
    </row>
    <row r="3" spans="1:12" ht="20.25" x14ac:dyDescent="0.3">
      <c r="A3" s="112" t="s">
        <v>26</v>
      </c>
      <c r="B3" s="112"/>
      <c r="C3" s="112"/>
      <c r="D3" s="112"/>
      <c r="E3" s="112"/>
      <c r="F3" s="112"/>
      <c r="G3" s="112"/>
      <c r="H3" s="112"/>
      <c r="I3" s="6"/>
    </row>
    <row r="4" spans="1:12" ht="15.75" x14ac:dyDescent="0.25">
      <c r="I4" s="6"/>
    </row>
    <row r="5" spans="1:12" ht="30.75" customHeight="1" x14ac:dyDescent="0.25">
      <c r="B5" s="3" t="s">
        <v>8</v>
      </c>
      <c r="C5" s="104"/>
      <c r="D5" s="105"/>
      <c r="E5" s="105"/>
      <c r="F5" s="105"/>
      <c r="G5" s="105"/>
      <c r="H5" s="106"/>
      <c r="I5" s="6"/>
    </row>
    <row r="6" spans="1:12" ht="15.75" x14ac:dyDescent="0.25">
      <c r="I6" s="6"/>
    </row>
    <row r="7" spans="1:12" ht="28.5" customHeight="1" x14ac:dyDescent="0.2">
      <c r="B7" s="107" t="s">
        <v>10</v>
      </c>
      <c r="C7" s="2" t="s">
        <v>9</v>
      </c>
      <c r="D7" s="113"/>
      <c r="E7" s="113"/>
      <c r="F7" s="113"/>
      <c r="G7" s="113"/>
      <c r="H7" s="113"/>
      <c r="J7" s="8"/>
    </row>
    <row r="8" spans="1:12" ht="31.5" customHeight="1" x14ac:dyDescent="0.2">
      <c r="B8" s="108"/>
      <c r="C8" s="2" t="s">
        <v>16</v>
      </c>
      <c r="D8" s="114"/>
      <c r="E8" s="114"/>
      <c r="F8" s="114"/>
      <c r="G8" s="114"/>
      <c r="H8" s="114"/>
      <c r="J8" s="8"/>
    </row>
    <row r="9" spans="1:12" ht="31.5" customHeight="1" x14ac:dyDescent="0.2">
      <c r="A9" s="9"/>
      <c r="B9" s="109"/>
      <c r="C9" s="2" t="s">
        <v>17</v>
      </c>
      <c r="D9" s="115"/>
      <c r="E9" s="115"/>
      <c r="F9" s="115"/>
      <c r="G9" s="115"/>
      <c r="H9" s="115"/>
      <c r="J9" s="8"/>
    </row>
    <row r="10" spans="1:12" ht="30" x14ac:dyDescent="0.2">
      <c r="B10" s="2" t="s">
        <v>11</v>
      </c>
      <c r="C10" s="2" t="s">
        <v>0</v>
      </c>
      <c r="D10" s="115"/>
      <c r="E10" s="115"/>
      <c r="F10" s="115"/>
      <c r="G10" s="115"/>
      <c r="H10" s="115"/>
    </row>
    <row r="11" spans="1:12" ht="31.5" customHeight="1" x14ac:dyDescent="0.2">
      <c r="B11" s="10"/>
    </row>
    <row r="12" spans="1:12" x14ac:dyDescent="0.2">
      <c r="A12" s="11"/>
    </row>
    <row r="13" spans="1:12" ht="39.950000000000003" customHeight="1" x14ac:dyDescent="0.2">
      <c r="A13" s="12"/>
      <c r="B13" s="110" t="s">
        <v>18</v>
      </c>
      <c r="C13" s="111"/>
      <c r="D13" s="48" t="s">
        <v>19</v>
      </c>
      <c r="E13" s="49" t="s">
        <v>21</v>
      </c>
      <c r="F13" s="49" t="s">
        <v>22</v>
      </c>
      <c r="H13" s="48" t="s">
        <v>20</v>
      </c>
    </row>
    <row r="14" spans="1:12" ht="20.100000000000001" customHeight="1" x14ac:dyDescent="0.2">
      <c r="A14" s="13"/>
      <c r="B14" s="129" t="s">
        <v>12</v>
      </c>
      <c r="C14" s="130"/>
      <c r="D14" s="70"/>
      <c r="E14" s="70"/>
      <c r="F14" s="70"/>
      <c r="H14" s="76"/>
      <c r="I14" s="14"/>
      <c r="J14" s="14"/>
      <c r="K14" s="14"/>
      <c r="L14" s="14"/>
    </row>
    <row r="15" spans="1:12" ht="20.100000000000001" customHeight="1" x14ac:dyDescent="0.2">
      <c r="A15" s="116"/>
      <c r="B15" s="129" t="s">
        <v>13</v>
      </c>
      <c r="C15" s="130"/>
      <c r="D15" s="71"/>
      <c r="E15" s="71"/>
      <c r="F15" s="71"/>
      <c r="H15" s="77"/>
      <c r="I15" s="15"/>
      <c r="J15" s="15"/>
      <c r="K15" s="15"/>
      <c r="L15" s="15"/>
    </row>
    <row r="16" spans="1:12" ht="20.100000000000001" customHeight="1" x14ac:dyDescent="0.2">
      <c r="A16" s="116"/>
      <c r="B16" s="129" t="s">
        <v>3</v>
      </c>
      <c r="C16" s="130"/>
      <c r="D16" s="29">
        <f>IFERROR(D15/D14,0)</f>
        <v>0</v>
      </c>
      <c r="E16" s="29">
        <f>IFERROR(E15/E14,0)</f>
        <v>0</v>
      </c>
      <c r="F16" s="29">
        <f>IFERROR(F15/F14,0)</f>
        <v>0</v>
      </c>
      <c r="G16" s="92"/>
      <c r="H16" s="29">
        <f t="shared" ref="H16" si="0">IFERROR(H15/H14,0)</f>
        <v>0</v>
      </c>
      <c r="I16" s="15"/>
      <c r="J16" s="15"/>
      <c r="K16" s="15"/>
      <c r="L16" s="15"/>
    </row>
    <row r="17" spans="1:17" ht="20.100000000000001" customHeight="1" x14ac:dyDescent="0.25">
      <c r="A17" s="16"/>
      <c r="B17" s="129" t="s">
        <v>0</v>
      </c>
      <c r="C17" s="130"/>
      <c r="D17" s="30">
        <f>$D10</f>
        <v>0</v>
      </c>
      <c r="E17" s="30">
        <f t="shared" ref="E17:H17" si="1">$D10</f>
        <v>0</v>
      </c>
      <c r="F17" s="30">
        <f t="shared" si="1"/>
        <v>0</v>
      </c>
      <c r="H17" s="78">
        <f t="shared" si="1"/>
        <v>0</v>
      </c>
      <c r="I17" s="17"/>
      <c r="J17" s="17"/>
      <c r="K17" s="17"/>
      <c r="L17" s="74"/>
      <c r="M17" s="74"/>
      <c r="N17" s="74"/>
      <c r="O17" s="74"/>
      <c r="P17" s="74"/>
      <c r="Q17" s="74"/>
    </row>
    <row r="18" spans="1:17" ht="20.100000000000001" customHeight="1" x14ac:dyDescent="0.25">
      <c r="A18" s="16"/>
      <c r="B18" s="129" t="s">
        <v>4</v>
      </c>
      <c r="C18" s="130"/>
      <c r="D18" s="31">
        <f>IF(D16&gt;D17,D17,D16)</f>
        <v>0</v>
      </c>
      <c r="E18" s="31">
        <f t="shared" ref="E18:H18" si="2">IF(E16&gt;E17,E17,E16)</f>
        <v>0</v>
      </c>
      <c r="F18" s="31">
        <f t="shared" si="2"/>
        <v>0</v>
      </c>
      <c r="H18" s="31">
        <f t="shared" si="2"/>
        <v>0</v>
      </c>
      <c r="I18" s="17"/>
      <c r="J18" s="17"/>
      <c r="K18" s="17"/>
      <c r="L18" s="74"/>
    </row>
    <row r="19" spans="1:17" ht="20.100000000000001" customHeight="1" x14ac:dyDescent="0.2">
      <c r="A19" s="16"/>
      <c r="B19" s="129" t="s">
        <v>1</v>
      </c>
      <c r="C19" s="130"/>
      <c r="D19" s="31">
        <f t="shared" ref="D19:E19" si="3">D18*0.3</f>
        <v>0</v>
      </c>
      <c r="E19" s="31">
        <f t="shared" si="3"/>
        <v>0</v>
      </c>
      <c r="F19" s="31">
        <f>F18*0.3</f>
        <v>0</v>
      </c>
      <c r="H19" s="31">
        <f t="shared" ref="H19" si="4">H18*0.3</f>
        <v>0</v>
      </c>
      <c r="I19" s="18"/>
      <c r="J19" s="18"/>
      <c r="K19" s="18"/>
      <c r="L19" s="72"/>
    </row>
    <row r="20" spans="1:17" ht="20.100000000000001" customHeight="1" x14ac:dyDescent="0.2">
      <c r="A20" s="19"/>
      <c r="B20" s="120" t="s">
        <v>27</v>
      </c>
      <c r="C20" s="120"/>
      <c r="D20" s="32">
        <f>$D8</f>
        <v>0</v>
      </c>
      <c r="E20" s="32">
        <f t="shared" ref="E20:H20" si="5">$D8</f>
        <v>0</v>
      </c>
      <c r="F20" s="32">
        <f t="shared" si="5"/>
        <v>0</v>
      </c>
      <c r="H20" s="32">
        <f t="shared" si="5"/>
        <v>0</v>
      </c>
      <c r="I20" s="20"/>
      <c r="J20" s="20"/>
      <c r="K20" s="20"/>
      <c r="L20" s="20"/>
    </row>
    <row r="21" spans="1:17" ht="20.100000000000001" customHeight="1" x14ac:dyDescent="0.25">
      <c r="A21" s="117"/>
      <c r="B21" s="137" t="s">
        <v>6</v>
      </c>
      <c r="C21" s="138"/>
      <c r="D21" s="33">
        <f>$D9</f>
        <v>0</v>
      </c>
      <c r="E21" s="33">
        <f t="shared" ref="E21:H21" si="6">$D9</f>
        <v>0</v>
      </c>
      <c r="F21" s="33">
        <f t="shared" si="6"/>
        <v>0</v>
      </c>
      <c r="H21" s="33">
        <f t="shared" si="6"/>
        <v>0</v>
      </c>
      <c r="I21" s="9"/>
      <c r="J21" s="9"/>
      <c r="K21" s="9"/>
      <c r="L21" s="73"/>
    </row>
    <row r="22" spans="1:17" ht="20.100000000000001" customHeight="1" x14ac:dyDescent="0.2">
      <c r="A22" s="117"/>
      <c r="B22" s="21"/>
      <c r="C22" s="22" t="s">
        <v>14</v>
      </c>
      <c r="D22" s="23">
        <f>(D20*D21)</f>
        <v>0</v>
      </c>
      <c r="E22" s="23">
        <f t="shared" ref="E22:H22" si="7">(E20*E21)</f>
        <v>0</v>
      </c>
      <c r="F22" s="23">
        <f t="shared" si="7"/>
        <v>0</v>
      </c>
      <c r="H22" s="23">
        <f t="shared" si="7"/>
        <v>0</v>
      </c>
      <c r="I22" s="9"/>
      <c r="J22" s="9"/>
      <c r="K22" s="9"/>
      <c r="L22" s="9"/>
    </row>
    <row r="23" spans="1:17" ht="20.100000000000001" customHeight="1" x14ac:dyDescent="0.2">
      <c r="A23" s="24"/>
      <c r="B23" s="121" t="s">
        <v>23</v>
      </c>
      <c r="C23" s="122"/>
      <c r="D23" s="23">
        <f>(D14*D21)*$D7</f>
        <v>0</v>
      </c>
      <c r="E23" s="23">
        <f>(E14*E21)*$D7</f>
        <v>0</v>
      </c>
      <c r="F23" s="23">
        <f t="shared" ref="F23:H23" si="8">(F14*F21)*$D7</f>
        <v>0</v>
      </c>
      <c r="H23" s="23">
        <f t="shared" si="8"/>
        <v>0</v>
      </c>
      <c r="I23" s="9"/>
      <c r="J23" s="9"/>
      <c r="K23" s="9"/>
      <c r="L23" s="9"/>
    </row>
    <row r="24" spans="1:17" ht="21" customHeight="1" x14ac:dyDescent="0.2">
      <c r="A24" s="24"/>
      <c r="I24" s="9"/>
      <c r="J24" s="9"/>
      <c r="K24" s="9"/>
      <c r="L24" s="9"/>
    </row>
    <row r="25" spans="1:17" ht="39.950000000000003" customHeight="1" x14ac:dyDescent="0.2">
      <c r="A25" s="9"/>
      <c r="B25" s="110" t="s">
        <v>24</v>
      </c>
      <c r="C25" s="111"/>
      <c r="D25" s="48" t="s">
        <v>19</v>
      </c>
      <c r="E25" s="49" t="s">
        <v>21</v>
      </c>
      <c r="F25" s="49" t="s">
        <v>22</v>
      </c>
      <c r="H25" s="48" t="s">
        <v>20</v>
      </c>
      <c r="I25" s="25"/>
      <c r="J25" s="25"/>
      <c r="K25" s="25"/>
      <c r="L25" s="25"/>
    </row>
    <row r="26" spans="1:17" ht="20.100000000000001" hidden="1" customHeight="1" x14ac:dyDescent="0.2">
      <c r="A26" s="9"/>
      <c r="B26" s="118" t="s">
        <v>7</v>
      </c>
      <c r="C26" s="119"/>
      <c r="D26" s="50">
        <f>D15*80%</f>
        <v>0</v>
      </c>
      <c r="E26" s="50">
        <f t="shared" ref="E26:H26" si="9">E15*80%</f>
        <v>0</v>
      </c>
      <c r="F26" s="50">
        <f t="shared" si="9"/>
        <v>0</v>
      </c>
      <c r="H26" s="50">
        <f t="shared" si="9"/>
        <v>0</v>
      </c>
      <c r="I26" s="26"/>
      <c r="K26" s="27"/>
      <c r="L26" s="26"/>
      <c r="N26" s="9"/>
      <c r="O26" s="9"/>
    </row>
    <row r="27" spans="1:17" ht="20.100000000000001" customHeight="1" x14ac:dyDescent="0.2">
      <c r="B27" s="134" t="s">
        <v>5</v>
      </c>
      <c r="C27" s="134"/>
      <c r="D27" s="38">
        <f>(D14*D19)*$D7</f>
        <v>0</v>
      </c>
      <c r="E27" s="38">
        <f>IFERROR((E14*E19)*$D7,0)</f>
        <v>0</v>
      </c>
      <c r="F27" s="38">
        <f>IFERROR((F14*F19)*$D7,0)</f>
        <v>0</v>
      </c>
      <c r="H27" s="38">
        <f t="shared" ref="H27" si="10">(H14*H19)*$D7</f>
        <v>0</v>
      </c>
      <c r="I27" s="9"/>
      <c r="J27" s="9"/>
      <c r="K27" s="9"/>
      <c r="L27" s="9"/>
    </row>
    <row r="28" spans="1:17" ht="20.100000000000001" customHeight="1" x14ac:dyDescent="0.2">
      <c r="B28" s="135" t="s">
        <v>2</v>
      </c>
      <c r="C28" s="136"/>
      <c r="D28" s="38">
        <f>IF(D23&gt;D22,D22,D23)</f>
        <v>0</v>
      </c>
      <c r="E28" s="38">
        <f>IF(E23&gt;E22,E22,E23)</f>
        <v>0</v>
      </c>
      <c r="F28" s="38">
        <f t="shared" ref="F28:H28" si="11">IF(F23&gt;F22,F22,F23)</f>
        <v>0</v>
      </c>
      <c r="H28" s="38">
        <f t="shared" si="11"/>
        <v>0</v>
      </c>
      <c r="I28" s="9"/>
      <c r="J28" s="9"/>
      <c r="K28" s="9"/>
      <c r="L28" s="9"/>
    </row>
    <row r="29" spans="1:17" ht="18" customHeight="1" x14ac:dyDescent="0.2">
      <c r="B29" s="7"/>
      <c r="C29" s="28"/>
      <c r="D29" s="28"/>
      <c r="I29" s="9"/>
      <c r="J29" s="9"/>
      <c r="K29" s="9"/>
      <c r="L29" s="9"/>
    </row>
    <row r="30" spans="1:17" ht="39.950000000000003" customHeight="1" x14ac:dyDescent="0.2">
      <c r="B30" s="110" t="s">
        <v>15</v>
      </c>
      <c r="C30" s="111"/>
      <c r="D30" s="101" t="s">
        <v>19</v>
      </c>
      <c r="E30" s="132" t="s">
        <v>21</v>
      </c>
      <c r="F30" s="132" t="s">
        <v>22</v>
      </c>
      <c r="H30" s="101" t="s">
        <v>20</v>
      </c>
      <c r="L30" s="9"/>
    </row>
    <row r="31" spans="1:17" ht="20.100000000000001" customHeight="1" x14ac:dyDescent="0.2">
      <c r="B31" s="34" t="s">
        <v>25</v>
      </c>
      <c r="C31" s="35">
        <v>0.7</v>
      </c>
      <c r="D31" s="102"/>
      <c r="E31" s="133"/>
      <c r="F31" s="133"/>
      <c r="H31" s="102"/>
    </row>
    <row r="32" spans="1:17" ht="20.100000000000001" customHeight="1" x14ac:dyDescent="0.2">
      <c r="B32" s="123" t="s">
        <v>55</v>
      </c>
      <c r="C32" s="124"/>
      <c r="D32" s="124"/>
      <c r="E32" s="124"/>
      <c r="F32" s="125"/>
      <c r="H32" s="79" t="s">
        <v>33</v>
      </c>
    </row>
    <row r="33" spans="2:12" ht="20.100000000000001" customHeight="1" x14ac:dyDescent="0.25">
      <c r="B33" s="134" t="s">
        <v>5</v>
      </c>
      <c r="C33" s="134"/>
      <c r="D33" s="36">
        <f>D27*$C31</f>
        <v>0</v>
      </c>
      <c r="E33" s="36">
        <f>IF(E27&lt;=D27,0,E27*$C$31)</f>
        <v>0</v>
      </c>
      <c r="F33" s="36">
        <f>IF(OR(F27&lt;=E27,F27&lt;=D27),0,F27*$C$31)</f>
        <v>0</v>
      </c>
      <c r="H33" s="36"/>
      <c r="L33" s="75"/>
    </row>
    <row r="34" spans="2:12" ht="20.100000000000001" customHeight="1" x14ac:dyDescent="0.2">
      <c r="B34" s="135" t="s">
        <v>2</v>
      </c>
      <c r="C34" s="136"/>
      <c r="D34" s="36">
        <f>D28*$C31</f>
        <v>0</v>
      </c>
      <c r="E34" s="36">
        <f>IF(E28&lt;=D28,0,E28*$C$31)</f>
        <v>0</v>
      </c>
      <c r="F34" s="36">
        <f>IF(OR(F28&lt;=E28,F28&lt;=D28),0,F28*$C$31)</f>
        <v>0</v>
      </c>
      <c r="H34" s="36"/>
      <c r="L34" s="9"/>
    </row>
    <row r="35" spans="2:12" ht="20.100000000000001" customHeight="1" x14ac:dyDescent="0.2">
      <c r="B35" s="131" t="s">
        <v>29</v>
      </c>
      <c r="C35" s="131"/>
      <c r="D35" s="37">
        <f>D33+D34</f>
        <v>0</v>
      </c>
      <c r="E35" s="37">
        <f>E33+E34</f>
        <v>0</v>
      </c>
      <c r="F35" s="37">
        <f t="shared" ref="F35" si="12">F33+F34</f>
        <v>0</v>
      </c>
      <c r="H35" s="37"/>
      <c r="L35" s="9"/>
    </row>
    <row r="36" spans="2:12" ht="20.100000000000001" customHeight="1" x14ac:dyDescent="0.2">
      <c r="B36" s="126" t="s">
        <v>56</v>
      </c>
      <c r="C36" s="127"/>
      <c r="D36" s="127"/>
      <c r="E36" s="127"/>
      <c r="F36" s="128"/>
      <c r="H36" s="80" t="s">
        <v>33</v>
      </c>
      <c r="L36" s="9"/>
    </row>
    <row r="37" spans="2:12" ht="20.100000000000001" customHeight="1" x14ac:dyDescent="0.2">
      <c r="B37" s="134" t="s">
        <v>5</v>
      </c>
      <c r="C37" s="134"/>
      <c r="D37" s="36">
        <f>D33</f>
        <v>0</v>
      </c>
      <c r="E37" s="36">
        <f>IF(E33=0,0,E33-D37)</f>
        <v>0</v>
      </c>
      <c r="F37" s="36">
        <f>IF(F33=0,0,F33-E37-D37)</f>
        <v>0</v>
      </c>
      <c r="H37" s="38">
        <f>H27-(D37+E37+F37)</f>
        <v>0</v>
      </c>
      <c r="L37" s="9"/>
    </row>
    <row r="38" spans="2:12" ht="20.100000000000001" customHeight="1" x14ac:dyDescent="0.2">
      <c r="B38" s="135" t="s">
        <v>2</v>
      </c>
      <c r="C38" s="136"/>
      <c r="D38" s="36">
        <f>D34</f>
        <v>0</v>
      </c>
      <c r="E38" s="36">
        <f>IF(E34=0,0,E34-D38)</f>
        <v>0</v>
      </c>
      <c r="F38" s="36">
        <f>IF(F34=0,0,F34-E38-D38)</f>
        <v>0</v>
      </c>
      <c r="H38" s="38">
        <f>H28-(D38+E38+F38)</f>
        <v>0</v>
      </c>
    </row>
    <row r="39" spans="2:12" ht="20.100000000000001" customHeight="1" x14ac:dyDescent="0.2">
      <c r="B39" s="131" t="s">
        <v>28</v>
      </c>
      <c r="C39" s="131"/>
      <c r="D39" s="37">
        <f>D37+D38</f>
        <v>0</v>
      </c>
      <c r="E39" s="37">
        <f t="shared" ref="E39:H39" si="13">E37+E38</f>
        <v>0</v>
      </c>
      <c r="F39" s="37">
        <f t="shared" si="13"/>
        <v>0</v>
      </c>
      <c r="H39" s="37">
        <f t="shared" si="13"/>
        <v>0</v>
      </c>
    </row>
    <row r="43" spans="2:12" x14ac:dyDescent="0.2">
      <c r="L43" s="9"/>
    </row>
    <row r="44" spans="2:12" x14ac:dyDescent="0.2">
      <c r="L44" s="9"/>
    </row>
    <row r="45" spans="2:12" x14ac:dyDescent="0.2">
      <c r="L45" s="9"/>
    </row>
    <row r="46" spans="2:12" x14ac:dyDescent="0.2">
      <c r="L46" s="9"/>
    </row>
  </sheetData>
  <mergeCells count="37">
    <mergeCell ref="B39:C39"/>
    <mergeCell ref="B33:C33"/>
    <mergeCell ref="B34:C34"/>
    <mergeCell ref="B37:C37"/>
    <mergeCell ref="B38:C38"/>
    <mergeCell ref="B32:F32"/>
    <mergeCell ref="B36:F36"/>
    <mergeCell ref="B15:C15"/>
    <mergeCell ref="B14:C14"/>
    <mergeCell ref="B16:C16"/>
    <mergeCell ref="B17:C17"/>
    <mergeCell ref="B19:C19"/>
    <mergeCell ref="B18:C18"/>
    <mergeCell ref="B35:C35"/>
    <mergeCell ref="B30:C30"/>
    <mergeCell ref="D30:D31"/>
    <mergeCell ref="E30:E31"/>
    <mergeCell ref="F30:F31"/>
    <mergeCell ref="B27:C27"/>
    <mergeCell ref="B28:C28"/>
    <mergeCell ref="B21:C21"/>
    <mergeCell ref="H30:H31"/>
    <mergeCell ref="A2:H2"/>
    <mergeCell ref="C5:H5"/>
    <mergeCell ref="B7:B9"/>
    <mergeCell ref="B13:C13"/>
    <mergeCell ref="A3:H3"/>
    <mergeCell ref="D7:H7"/>
    <mergeCell ref="D8:H8"/>
    <mergeCell ref="D9:H9"/>
    <mergeCell ref="D10:H10"/>
    <mergeCell ref="A15:A16"/>
    <mergeCell ref="A21:A22"/>
    <mergeCell ref="B26:C26"/>
    <mergeCell ref="B20:C20"/>
    <mergeCell ref="B23:C23"/>
    <mergeCell ref="B25:C25"/>
  </mergeCells>
  <conditionalFormatting sqref="H37:H39">
    <cfRule type="cellIs" dxfId="3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1C319-25A9-4AC4-AB57-7C4460A6922C}">
  <sheetPr>
    <tabColor theme="8" tint="0.79998168889431442"/>
  </sheetPr>
  <dimension ref="A1:Q46"/>
  <sheetViews>
    <sheetView showGridLines="0" zoomScale="80" zoomScaleNormal="80" workbookViewId="0">
      <selection activeCell="D11" sqref="D11"/>
    </sheetView>
  </sheetViews>
  <sheetFormatPr baseColWidth="10" defaultColWidth="11.42578125" defaultRowHeight="15" x14ac:dyDescent="0.2"/>
  <cols>
    <col min="1" max="1" width="9.85546875" style="5" customWidth="1"/>
    <col min="2" max="2" width="24.5703125" style="5" customWidth="1"/>
    <col min="3" max="3" width="22.85546875" style="5" customWidth="1"/>
    <col min="4" max="4" width="20.28515625" style="5" customWidth="1"/>
    <col min="5" max="5" width="18.140625" style="5" customWidth="1"/>
    <col min="6" max="6" width="19.5703125" style="5" customWidth="1"/>
    <col min="7" max="7" width="3.5703125" style="5" customWidth="1"/>
    <col min="8" max="8" width="16.28515625" style="5" customWidth="1"/>
    <col min="9" max="9" width="23.28515625" style="5" customWidth="1"/>
    <col min="10" max="11" width="14.7109375" style="5" customWidth="1"/>
    <col min="12" max="12" width="22.7109375" style="5" customWidth="1"/>
    <col min="13" max="13" width="14.42578125" style="5" customWidth="1"/>
    <col min="14" max="14" width="14.7109375" style="5" customWidth="1"/>
    <col min="15" max="16" width="11.42578125" style="5"/>
    <col min="17" max="17" width="12.5703125" style="5" customWidth="1"/>
    <col min="18" max="16384" width="11.42578125" style="5"/>
  </cols>
  <sheetData>
    <row r="1" spans="1:12" ht="15.75" x14ac:dyDescent="0.25">
      <c r="I1" s="6"/>
    </row>
    <row r="2" spans="1:12" ht="30" x14ac:dyDescent="0.4">
      <c r="A2" s="103"/>
      <c r="B2" s="103"/>
      <c r="C2" s="103"/>
      <c r="D2" s="103"/>
      <c r="E2" s="103"/>
      <c r="F2" s="103"/>
      <c r="G2" s="103"/>
      <c r="H2" s="103"/>
      <c r="I2" s="6"/>
    </row>
    <row r="3" spans="1:12" ht="20.25" x14ac:dyDescent="0.3">
      <c r="A3" s="112" t="s">
        <v>26</v>
      </c>
      <c r="B3" s="112"/>
      <c r="C3" s="112"/>
      <c r="D3" s="112"/>
      <c r="E3" s="112"/>
      <c r="F3" s="112"/>
      <c r="G3" s="112"/>
      <c r="H3" s="112"/>
      <c r="I3" s="6"/>
    </row>
    <row r="4" spans="1:12" ht="15.75" x14ac:dyDescent="0.25">
      <c r="I4" s="6"/>
    </row>
    <row r="5" spans="1:12" ht="30.75" customHeight="1" x14ac:dyDescent="0.25">
      <c r="B5" s="3" t="s">
        <v>8</v>
      </c>
      <c r="C5" s="139"/>
      <c r="D5" s="139"/>
      <c r="E5" s="139"/>
      <c r="F5" s="139"/>
      <c r="G5" s="139"/>
      <c r="H5" s="139"/>
      <c r="I5" s="6"/>
    </row>
    <row r="6" spans="1:12" ht="15.75" x14ac:dyDescent="0.25">
      <c r="I6" s="6"/>
    </row>
    <row r="7" spans="1:12" ht="28.5" customHeight="1" x14ac:dyDescent="0.2">
      <c r="B7" s="107" t="s">
        <v>10</v>
      </c>
      <c r="C7" s="2" t="s">
        <v>9</v>
      </c>
      <c r="D7" s="113"/>
      <c r="E7" s="113"/>
      <c r="F7" s="113"/>
      <c r="G7" s="113"/>
      <c r="H7" s="113"/>
      <c r="J7" s="8"/>
    </row>
    <row r="8" spans="1:12" ht="31.5" customHeight="1" x14ac:dyDescent="0.2">
      <c r="B8" s="108"/>
      <c r="C8" s="2" t="s">
        <v>16</v>
      </c>
      <c r="D8" s="114"/>
      <c r="E8" s="114"/>
      <c r="F8" s="114"/>
      <c r="G8" s="114"/>
      <c r="H8" s="114"/>
      <c r="J8" s="8"/>
    </row>
    <row r="9" spans="1:12" ht="31.5" customHeight="1" x14ac:dyDescent="0.2">
      <c r="A9" s="9"/>
      <c r="B9" s="109"/>
      <c r="C9" s="2" t="s">
        <v>17</v>
      </c>
      <c r="D9" s="115"/>
      <c r="E9" s="115"/>
      <c r="F9" s="115"/>
      <c r="G9" s="115"/>
      <c r="H9" s="115"/>
      <c r="J9" s="8"/>
    </row>
    <row r="10" spans="1:12" ht="30" x14ac:dyDescent="0.2">
      <c r="B10" s="2" t="s">
        <v>11</v>
      </c>
      <c r="C10" s="2" t="s">
        <v>0</v>
      </c>
      <c r="D10" s="115">
        <v>2.98</v>
      </c>
      <c r="E10" s="115"/>
      <c r="F10" s="115"/>
      <c r="G10" s="115"/>
      <c r="H10" s="115"/>
    </row>
    <row r="11" spans="1:12" ht="31.5" customHeight="1" x14ac:dyDescent="0.2">
      <c r="B11" s="10"/>
    </row>
    <row r="12" spans="1:12" x14ac:dyDescent="0.2">
      <c r="A12" s="11"/>
    </row>
    <row r="13" spans="1:12" ht="39.950000000000003" customHeight="1" x14ac:dyDescent="0.2">
      <c r="A13" s="12"/>
      <c r="B13" s="110" t="s">
        <v>18</v>
      </c>
      <c r="C13" s="111"/>
      <c r="D13" s="89" t="s">
        <v>19</v>
      </c>
      <c r="E13" s="90" t="s">
        <v>21</v>
      </c>
      <c r="F13" s="90" t="s">
        <v>22</v>
      </c>
      <c r="H13" s="89" t="s">
        <v>20</v>
      </c>
    </row>
    <row r="14" spans="1:12" ht="20.100000000000001" customHeight="1" x14ac:dyDescent="0.2">
      <c r="A14" s="13"/>
      <c r="B14" s="129" t="s">
        <v>12</v>
      </c>
      <c r="C14" s="130"/>
      <c r="D14" s="70"/>
      <c r="E14" s="70"/>
      <c r="F14" s="70"/>
      <c r="H14" s="76"/>
      <c r="I14" s="14"/>
      <c r="J14" s="14"/>
      <c r="K14" s="14"/>
      <c r="L14" s="14"/>
    </row>
    <row r="15" spans="1:12" ht="20.100000000000001" customHeight="1" x14ac:dyDescent="0.2">
      <c r="A15" s="116"/>
      <c r="B15" s="129" t="s">
        <v>13</v>
      </c>
      <c r="C15" s="130"/>
      <c r="D15" s="71"/>
      <c r="E15" s="71"/>
      <c r="F15" s="71"/>
      <c r="H15" s="77"/>
      <c r="I15" s="15"/>
      <c r="J15" s="15"/>
      <c r="K15" s="15"/>
      <c r="L15" s="15"/>
    </row>
    <row r="16" spans="1:12" ht="20.100000000000001" customHeight="1" x14ac:dyDescent="0.2">
      <c r="A16" s="116"/>
      <c r="B16" s="129" t="s">
        <v>3</v>
      </c>
      <c r="C16" s="130"/>
      <c r="D16" s="29">
        <f>IFERROR(D15/D14,0)</f>
        <v>0</v>
      </c>
      <c r="E16" s="29">
        <f>IFERROR(E15/E14,0)</f>
        <v>0</v>
      </c>
      <c r="F16" s="29">
        <f t="shared" ref="F16:H16" si="0">IFERROR(F15/F14,0)</f>
        <v>0</v>
      </c>
      <c r="G16" s="92"/>
      <c r="H16" s="29">
        <f t="shared" si="0"/>
        <v>0</v>
      </c>
      <c r="I16" s="15"/>
      <c r="J16" s="15"/>
      <c r="K16" s="15"/>
      <c r="L16" s="15"/>
    </row>
    <row r="17" spans="1:17" ht="20.100000000000001" customHeight="1" x14ac:dyDescent="0.25">
      <c r="A17" s="16"/>
      <c r="B17" s="129" t="s">
        <v>0</v>
      </c>
      <c r="C17" s="130"/>
      <c r="D17" s="30">
        <f>$D10</f>
        <v>2.98</v>
      </c>
      <c r="E17" s="30">
        <f t="shared" ref="E17:H17" si="1">$D10</f>
        <v>2.98</v>
      </c>
      <c r="F17" s="30">
        <f t="shared" si="1"/>
        <v>2.98</v>
      </c>
      <c r="H17" s="78">
        <f t="shared" si="1"/>
        <v>2.98</v>
      </c>
      <c r="I17" s="17"/>
      <c r="J17" s="17"/>
      <c r="K17" s="17"/>
      <c r="L17" s="74"/>
      <c r="M17" s="74"/>
      <c r="N17" s="74"/>
      <c r="O17" s="74"/>
      <c r="P17" s="74"/>
      <c r="Q17" s="74"/>
    </row>
    <row r="18" spans="1:17" ht="20.100000000000001" customHeight="1" x14ac:dyDescent="0.25">
      <c r="A18" s="16"/>
      <c r="B18" s="129" t="s">
        <v>4</v>
      </c>
      <c r="C18" s="130"/>
      <c r="D18" s="31">
        <f>IF(D16&gt;D17,D17,D16)</f>
        <v>0</v>
      </c>
      <c r="E18" s="31">
        <f t="shared" ref="E18:H18" si="2">IF(E16&gt;E17,E17,E16)</f>
        <v>0</v>
      </c>
      <c r="F18" s="31">
        <f t="shared" si="2"/>
        <v>0</v>
      </c>
      <c r="H18" s="31">
        <f t="shared" si="2"/>
        <v>0</v>
      </c>
      <c r="I18" s="17"/>
      <c r="J18" s="17"/>
      <c r="K18" s="17"/>
      <c r="L18" s="74"/>
    </row>
    <row r="19" spans="1:17" ht="20.100000000000001" customHeight="1" x14ac:dyDescent="0.2">
      <c r="A19" s="16"/>
      <c r="B19" s="129" t="s">
        <v>1</v>
      </c>
      <c r="C19" s="130"/>
      <c r="D19" s="31">
        <f t="shared" ref="D19:E19" si="3">D18*0.3</f>
        <v>0</v>
      </c>
      <c r="E19" s="31">
        <f t="shared" si="3"/>
        <v>0</v>
      </c>
      <c r="F19" s="31">
        <f>F18*0.3</f>
        <v>0</v>
      </c>
      <c r="H19" s="31">
        <f t="shared" ref="H19" si="4">H18*0.3</f>
        <v>0</v>
      </c>
      <c r="I19" s="18"/>
      <c r="J19" s="18"/>
      <c r="K19" s="18"/>
      <c r="L19" s="72"/>
    </row>
    <row r="20" spans="1:17" ht="20.100000000000001" customHeight="1" x14ac:dyDescent="0.2">
      <c r="A20" s="19"/>
      <c r="B20" s="120" t="s">
        <v>27</v>
      </c>
      <c r="C20" s="120"/>
      <c r="D20" s="32">
        <f>$D8</f>
        <v>0</v>
      </c>
      <c r="E20" s="32">
        <f t="shared" ref="E20:H21" si="5">$D8</f>
        <v>0</v>
      </c>
      <c r="F20" s="32">
        <f t="shared" si="5"/>
        <v>0</v>
      </c>
      <c r="H20" s="32">
        <f t="shared" si="5"/>
        <v>0</v>
      </c>
      <c r="I20" s="20"/>
      <c r="J20" s="20"/>
      <c r="K20" s="20"/>
      <c r="L20" s="20"/>
    </row>
    <row r="21" spans="1:17" ht="20.100000000000001" customHeight="1" x14ac:dyDescent="0.25">
      <c r="A21" s="117"/>
      <c r="B21" s="137" t="s">
        <v>6</v>
      </c>
      <c r="C21" s="138"/>
      <c r="D21" s="33">
        <f>$D9</f>
        <v>0</v>
      </c>
      <c r="E21" s="33">
        <f t="shared" si="5"/>
        <v>0</v>
      </c>
      <c r="F21" s="33">
        <f t="shared" si="5"/>
        <v>0</v>
      </c>
      <c r="H21" s="33">
        <f t="shared" si="5"/>
        <v>0</v>
      </c>
      <c r="I21" s="9"/>
      <c r="J21" s="9"/>
      <c r="K21" s="9"/>
      <c r="L21" s="73"/>
    </row>
    <row r="22" spans="1:17" ht="20.100000000000001" customHeight="1" x14ac:dyDescent="0.2">
      <c r="A22" s="117"/>
      <c r="B22" s="82"/>
      <c r="C22" s="83" t="s">
        <v>14</v>
      </c>
      <c r="D22" s="23">
        <f>(D20*D21)</f>
        <v>0</v>
      </c>
      <c r="E22" s="23">
        <f t="shared" ref="E22:H22" si="6">(E20*E21)</f>
        <v>0</v>
      </c>
      <c r="F22" s="23">
        <f t="shared" si="6"/>
        <v>0</v>
      </c>
      <c r="H22" s="23">
        <f t="shared" si="6"/>
        <v>0</v>
      </c>
      <c r="I22" s="9"/>
      <c r="J22" s="9"/>
      <c r="K22" s="9"/>
      <c r="L22" s="9"/>
    </row>
    <row r="23" spans="1:17" ht="20.100000000000001" customHeight="1" x14ac:dyDescent="0.2">
      <c r="A23" s="81"/>
      <c r="B23" s="121" t="s">
        <v>23</v>
      </c>
      <c r="C23" s="122"/>
      <c r="D23" s="23">
        <f>(D14*D21)*$D7</f>
        <v>0</v>
      </c>
      <c r="E23" s="23">
        <f>(E14*E21)*$D7</f>
        <v>0</v>
      </c>
      <c r="F23" s="23">
        <f t="shared" ref="F23:H23" si="7">(F14*F21)*$D7</f>
        <v>0</v>
      </c>
      <c r="H23" s="23">
        <f t="shared" si="7"/>
        <v>0</v>
      </c>
      <c r="I23" s="9"/>
      <c r="J23" s="9"/>
      <c r="K23" s="9"/>
      <c r="L23" s="9"/>
    </row>
    <row r="24" spans="1:17" ht="21" customHeight="1" x14ac:dyDescent="0.2">
      <c r="A24" s="81"/>
      <c r="I24" s="9"/>
      <c r="J24" s="9"/>
      <c r="K24" s="9"/>
      <c r="L24" s="9"/>
    </row>
    <row r="25" spans="1:17" ht="39.950000000000003" customHeight="1" x14ac:dyDescent="0.2">
      <c r="A25" s="9"/>
      <c r="B25" s="110" t="s">
        <v>24</v>
      </c>
      <c r="C25" s="111"/>
      <c r="D25" s="89" t="s">
        <v>19</v>
      </c>
      <c r="E25" s="90" t="s">
        <v>21</v>
      </c>
      <c r="F25" s="90" t="s">
        <v>22</v>
      </c>
      <c r="H25" s="89" t="s">
        <v>20</v>
      </c>
      <c r="I25" s="25"/>
      <c r="J25" s="25"/>
      <c r="K25" s="25"/>
      <c r="L25" s="25"/>
    </row>
    <row r="26" spans="1:17" ht="20.100000000000001" hidden="1" customHeight="1" x14ac:dyDescent="0.2">
      <c r="A26" s="9"/>
      <c r="B26" s="118" t="s">
        <v>7</v>
      </c>
      <c r="C26" s="119"/>
      <c r="D26" s="50">
        <f>D15*80%</f>
        <v>0</v>
      </c>
      <c r="E26" s="50">
        <f t="shared" ref="E26:H26" si="8">E15*80%</f>
        <v>0</v>
      </c>
      <c r="F26" s="50">
        <f t="shared" si="8"/>
        <v>0</v>
      </c>
      <c r="H26" s="50">
        <f t="shared" si="8"/>
        <v>0</v>
      </c>
      <c r="I26" s="26"/>
      <c r="K26" s="27"/>
      <c r="L26" s="26"/>
      <c r="N26" s="9"/>
      <c r="O26" s="9"/>
    </row>
    <row r="27" spans="1:17" ht="20.100000000000001" customHeight="1" x14ac:dyDescent="0.2">
      <c r="B27" s="134" t="s">
        <v>5</v>
      </c>
      <c r="C27" s="134"/>
      <c r="D27" s="38">
        <f>(D14*D19)*$D7</f>
        <v>0</v>
      </c>
      <c r="E27" s="38">
        <f>IFERROR((E14*E19)*$D7,0)</f>
        <v>0</v>
      </c>
      <c r="F27" s="38">
        <f>IFERROR((F14*F19)*$D7,0)</f>
        <v>0</v>
      </c>
      <c r="H27" s="38">
        <f t="shared" ref="H27" si="9">(H14*H19)*$D7</f>
        <v>0</v>
      </c>
      <c r="I27" s="9"/>
      <c r="J27" s="9"/>
      <c r="K27" s="9"/>
      <c r="L27" s="9"/>
    </row>
    <row r="28" spans="1:17" ht="20.100000000000001" customHeight="1" x14ac:dyDescent="0.2">
      <c r="B28" s="135" t="s">
        <v>2</v>
      </c>
      <c r="C28" s="136"/>
      <c r="D28" s="38">
        <f>IF(D23&gt;D22,D22,D23)</f>
        <v>0</v>
      </c>
      <c r="E28" s="38">
        <f>IF(E23&gt;E22,E22,E23)</f>
        <v>0</v>
      </c>
      <c r="F28" s="38">
        <f t="shared" ref="F28:H28" si="10">IF(F23&gt;F22,F22,F23)</f>
        <v>0</v>
      </c>
      <c r="H28" s="38">
        <f t="shared" si="10"/>
        <v>0</v>
      </c>
      <c r="I28" s="9"/>
      <c r="J28" s="9"/>
      <c r="K28" s="9"/>
      <c r="L28" s="9"/>
    </row>
    <row r="29" spans="1:17" ht="18" customHeight="1" x14ac:dyDescent="0.2">
      <c r="B29" s="7"/>
      <c r="C29" s="28"/>
      <c r="D29" s="28"/>
      <c r="I29" s="9"/>
      <c r="J29" s="9"/>
      <c r="K29" s="9"/>
      <c r="L29" s="9"/>
    </row>
    <row r="30" spans="1:17" ht="39.950000000000003" customHeight="1" x14ac:dyDescent="0.2">
      <c r="B30" s="110" t="s">
        <v>15</v>
      </c>
      <c r="C30" s="111"/>
      <c r="D30" s="140" t="s">
        <v>19</v>
      </c>
      <c r="E30" s="142" t="s">
        <v>21</v>
      </c>
      <c r="F30" s="142" t="s">
        <v>22</v>
      </c>
      <c r="H30" s="140" t="s">
        <v>20</v>
      </c>
      <c r="L30" s="9"/>
    </row>
    <row r="31" spans="1:17" ht="20.100000000000001" customHeight="1" x14ac:dyDescent="0.2">
      <c r="B31" s="34" t="s">
        <v>25</v>
      </c>
      <c r="C31" s="35">
        <v>0.7</v>
      </c>
      <c r="D31" s="141"/>
      <c r="E31" s="143"/>
      <c r="F31" s="143"/>
      <c r="H31" s="141"/>
    </row>
    <row r="32" spans="1:17" ht="20.100000000000001" customHeight="1" x14ac:dyDescent="0.2">
      <c r="B32" s="123" t="s">
        <v>55</v>
      </c>
      <c r="C32" s="124"/>
      <c r="D32" s="124"/>
      <c r="E32" s="124"/>
      <c r="F32" s="125"/>
      <c r="H32" s="79" t="s">
        <v>33</v>
      </c>
    </row>
    <row r="33" spans="2:12" ht="20.100000000000001" customHeight="1" x14ac:dyDescent="0.25">
      <c r="B33" s="134" t="s">
        <v>5</v>
      </c>
      <c r="C33" s="134"/>
      <c r="D33" s="36">
        <f>D27*$C31</f>
        <v>0</v>
      </c>
      <c r="E33" s="36">
        <f>IF(E27&lt;=D27,0,E27*$C$31)</f>
        <v>0</v>
      </c>
      <c r="F33" s="36">
        <f>IF(OR(F27&lt;=E27,F27&lt;=D27),0,F27*$C$31)</f>
        <v>0</v>
      </c>
      <c r="H33" s="36"/>
      <c r="J33" s="91" t="s">
        <v>57</v>
      </c>
      <c r="L33" s="75"/>
    </row>
    <row r="34" spans="2:12" ht="20.100000000000001" customHeight="1" x14ac:dyDescent="0.2">
      <c r="B34" s="135" t="s">
        <v>2</v>
      </c>
      <c r="C34" s="136"/>
      <c r="D34" s="36">
        <f>D28*$C31</f>
        <v>0</v>
      </c>
      <c r="E34" s="36">
        <f>IF(E28&lt;=D28,0,E28*$C$31)</f>
        <v>0</v>
      </c>
      <c r="F34" s="36">
        <f>IF(OR(F28&lt;=E28,F28&lt;=D28),0,F28*$C$31)</f>
        <v>0</v>
      </c>
      <c r="H34" s="36"/>
      <c r="L34" s="9"/>
    </row>
    <row r="35" spans="2:12" ht="20.100000000000001" customHeight="1" x14ac:dyDescent="0.2">
      <c r="B35" s="131" t="s">
        <v>29</v>
      </c>
      <c r="C35" s="131"/>
      <c r="D35" s="37">
        <f>D33+D34</f>
        <v>0</v>
      </c>
      <c r="E35" s="37">
        <f>E33+E34</f>
        <v>0</v>
      </c>
      <c r="F35" s="37">
        <f t="shared" ref="F35" si="11">F33+F34</f>
        <v>0</v>
      </c>
      <c r="H35" s="37"/>
      <c r="L35" s="9"/>
    </row>
    <row r="36" spans="2:12" ht="20.100000000000001" customHeight="1" x14ac:dyDescent="0.2">
      <c r="B36" s="126" t="s">
        <v>56</v>
      </c>
      <c r="C36" s="127"/>
      <c r="D36" s="127"/>
      <c r="E36" s="127"/>
      <c r="F36" s="128"/>
      <c r="H36" s="80" t="s">
        <v>33</v>
      </c>
      <c r="L36" s="9"/>
    </row>
    <row r="37" spans="2:12" ht="20.100000000000001" customHeight="1" x14ac:dyDescent="0.2">
      <c r="B37" s="134" t="s">
        <v>5</v>
      </c>
      <c r="C37" s="134"/>
      <c r="D37" s="36">
        <f>D33</f>
        <v>0</v>
      </c>
      <c r="E37" s="36">
        <f>IF(E33=0,0,E33-D37)</f>
        <v>0</v>
      </c>
      <c r="F37" s="36">
        <f>IF(F33=0,0,F33-E37-D37)</f>
        <v>0</v>
      </c>
      <c r="H37" s="38">
        <f>H27-(D37+E37+F37)</f>
        <v>0</v>
      </c>
      <c r="L37" s="9"/>
    </row>
    <row r="38" spans="2:12" ht="20.100000000000001" customHeight="1" x14ac:dyDescent="0.2">
      <c r="B38" s="135" t="s">
        <v>2</v>
      </c>
      <c r="C38" s="136"/>
      <c r="D38" s="36">
        <f>D34</f>
        <v>0</v>
      </c>
      <c r="E38" s="36">
        <f>IF(E34=0,0,E34-D38)</f>
        <v>0</v>
      </c>
      <c r="F38" s="36">
        <f>IF(F34=0,0,F34-E38-D38)</f>
        <v>0</v>
      </c>
      <c r="H38" s="38">
        <f>H28-(D38+E38+F38)</f>
        <v>0</v>
      </c>
    </row>
    <row r="39" spans="2:12" ht="20.100000000000001" customHeight="1" x14ac:dyDescent="0.2">
      <c r="B39" s="131" t="s">
        <v>28</v>
      </c>
      <c r="C39" s="131"/>
      <c r="D39" s="37">
        <f>D37+D38</f>
        <v>0</v>
      </c>
      <c r="E39" s="37">
        <f t="shared" ref="E39:H39" si="12">E37+E38</f>
        <v>0</v>
      </c>
      <c r="F39" s="37">
        <f t="shared" si="12"/>
        <v>0</v>
      </c>
      <c r="H39" s="37">
        <f t="shared" si="12"/>
        <v>0</v>
      </c>
    </row>
    <row r="43" spans="2:12" x14ac:dyDescent="0.2">
      <c r="L43" s="9"/>
    </row>
    <row r="44" spans="2:12" x14ac:dyDescent="0.2">
      <c r="L44" s="9"/>
    </row>
    <row r="45" spans="2:12" x14ac:dyDescent="0.2">
      <c r="L45" s="9"/>
    </row>
    <row r="46" spans="2:12" x14ac:dyDescent="0.2">
      <c r="L46" s="9"/>
    </row>
  </sheetData>
  <mergeCells count="37">
    <mergeCell ref="B39:C39"/>
    <mergeCell ref="D30:D31"/>
    <mergeCell ref="E30:E31"/>
    <mergeCell ref="F30:F31"/>
    <mergeCell ref="H30:H31"/>
    <mergeCell ref="B32:F32"/>
    <mergeCell ref="B33:C33"/>
    <mergeCell ref="B30:C30"/>
    <mergeCell ref="B34:C34"/>
    <mergeCell ref="B35:C35"/>
    <mergeCell ref="B36:F36"/>
    <mergeCell ref="B37:C37"/>
    <mergeCell ref="B38:C38"/>
    <mergeCell ref="B23:C23"/>
    <mergeCell ref="B25:C25"/>
    <mergeCell ref="B26:C26"/>
    <mergeCell ref="B27:C27"/>
    <mergeCell ref="B28:C28"/>
    <mergeCell ref="B17:C17"/>
    <mergeCell ref="B18:C18"/>
    <mergeCell ref="B19:C19"/>
    <mergeCell ref="B20:C20"/>
    <mergeCell ref="A21:A22"/>
    <mergeCell ref="B21:C21"/>
    <mergeCell ref="D10:H10"/>
    <mergeCell ref="B13:C13"/>
    <mergeCell ref="B14:C14"/>
    <mergeCell ref="A15:A16"/>
    <mergeCell ref="B15:C15"/>
    <mergeCell ref="B16:C16"/>
    <mergeCell ref="A2:H2"/>
    <mergeCell ref="A3:H3"/>
    <mergeCell ref="C5:H5"/>
    <mergeCell ref="B7:B9"/>
    <mergeCell ref="D7:H7"/>
    <mergeCell ref="D8:H8"/>
    <mergeCell ref="D9:H9"/>
  </mergeCells>
  <conditionalFormatting sqref="H37:H39">
    <cfRule type="cellIs" dxfId="2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C4A35-8D3D-4F26-9233-6D64AD973A8D}">
  <sheetPr>
    <tabColor theme="9" tint="0.79998168889431442"/>
  </sheetPr>
  <dimension ref="A1:Q47"/>
  <sheetViews>
    <sheetView showGridLines="0" topLeftCell="A2" zoomScale="80" zoomScaleNormal="80" workbookViewId="0">
      <selection activeCell="D11" sqref="D11:H11"/>
    </sheetView>
  </sheetViews>
  <sheetFormatPr baseColWidth="10" defaultColWidth="11.42578125" defaultRowHeight="15" x14ac:dyDescent="0.2"/>
  <cols>
    <col min="1" max="1" width="9.85546875" style="5" customWidth="1"/>
    <col min="2" max="2" width="24.5703125" style="5" customWidth="1"/>
    <col min="3" max="3" width="22.85546875" style="5" customWidth="1"/>
    <col min="4" max="4" width="20.28515625" style="5" customWidth="1"/>
    <col min="5" max="5" width="18.140625" style="5" customWidth="1"/>
    <col min="6" max="6" width="19.5703125" style="5" customWidth="1"/>
    <col min="7" max="7" width="3.5703125" style="5" customWidth="1"/>
    <col min="8" max="8" width="16.28515625" style="5" customWidth="1"/>
    <col min="9" max="9" width="23.28515625" style="5" customWidth="1"/>
    <col min="10" max="11" width="14.7109375" style="5" customWidth="1"/>
    <col min="12" max="12" width="22.7109375" style="5" customWidth="1"/>
    <col min="13" max="13" width="14.42578125" style="5" customWidth="1"/>
    <col min="14" max="14" width="14.7109375" style="5" customWidth="1"/>
    <col min="15" max="16" width="11.42578125" style="5"/>
    <col min="17" max="17" width="12.5703125" style="5" customWidth="1"/>
    <col min="18" max="16384" width="11.42578125" style="5"/>
  </cols>
  <sheetData>
    <row r="1" spans="1:12" ht="15.75" x14ac:dyDescent="0.25">
      <c r="I1" s="6"/>
    </row>
    <row r="2" spans="1:12" ht="30" x14ac:dyDescent="0.4">
      <c r="A2" s="103"/>
      <c r="B2" s="103"/>
      <c r="C2" s="103"/>
      <c r="D2" s="103"/>
      <c r="E2" s="103"/>
      <c r="F2" s="103"/>
      <c r="G2" s="103"/>
      <c r="H2" s="103"/>
      <c r="I2" s="6"/>
    </row>
    <row r="3" spans="1:12" ht="20.25" x14ac:dyDescent="0.3">
      <c r="A3" s="148" t="s">
        <v>30</v>
      </c>
      <c r="B3" s="148"/>
      <c r="C3" s="148"/>
      <c r="D3" s="148"/>
      <c r="E3" s="148"/>
      <c r="F3" s="148"/>
      <c r="G3" s="148"/>
      <c r="H3" s="148"/>
      <c r="I3" s="6"/>
    </row>
    <row r="4" spans="1:12" ht="20.25" x14ac:dyDescent="0.3">
      <c r="A4" s="112" t="s">
        <v>26</v>
      </c>
      <c r="B4" s="112"/>
      <c r="C4" s="112"/>
      <c r="D4" s="112"/>
      <c r="E4" s="112"/>
      <c r="F4" s="112"/>
      <c r="G4" s="112"/>
      <c r="H4" s="112"/>
      <c r="I4" s="6"/>
    </row>
    <row r="5" spans="1:12" ht="15.75" x14ac:dyDescent="0.25">
      <c r="I5" s="6"/>
    </row>
    <row r="6" spans="1:12" ht="30.75" customHeight="1" x14ac:dyDescent="0.25">
      <c r="B6" s="3" t="s">
        <v>8</v>
      </c>
      <c r="C6" s="139"/>
      <c r="D6" s="139"/>
      <c r="E6" s="139"/>
      <c r="F6" s="139"/>
      <c r="G6" s="139"/>
      <c r="H6" s="139"/>
      <c r="I6" s="6"/>
    </row>
    <row r="7" spans="1:12" ht="15.75" x14ac:dyDescent="0.25">
      <c r="I7" s="6"/>
    </row>
    <row r="8" spans="1:12" ht="28.5" customHeight="1" x14ac:dyDescent="0.2">
      <c r="B8" s="107" t="s">
        <v>10</v>
      </c>
      <c r="C8" s="2" t="s">
        <v>9</v>
      </c>
      <c r="D8" s="113"/>
      <c r="E8" s="113"/>
      <c r="F8" s="113"/>
      <c r="G8" s="113"/>
      <c r="H8" s="113"/>
      <c r="J8" s="8"/>
    </row>
    <row r="9" spans="1:12" ht="31.5" customHeight="1" x14ac:dyDescent="0.2">
      <c r="B9" s="108"/>
      <c r="C9" s="2" t="s">
        <v>16</v>
      </c>
      <c r="D9" s="114"/>
      <c r="E9" s="114"/>
      <c r="F9" s="114"/>
      <c r="G9" s="114"/>
      <c r="H9" s="114"/>
      <c r="J9" s="8"/>
    </row>
    <row r="10" spans="1:12" ht="31.5" customHeight="1" x14ac:dyDescent="0.2">
      <c r="A10" s="9"/>
      <c r="B10" s="109"/>
      <c r="C10" s="2" t="s">
        <v>17</v>
      </c>
      <c r="D10" s="115"/>
      <c r="E10" s="115"/>
      <c r="F10" s="115"/>
      <c r="G10" s="115"/>
      <c r="H10" s="115"/>
      <c r="J10" s="8"/>
    </row>
    <row r="11" spans="1:12" ht="30" x14ac:dyDescent="0.2">
      <c r="B11" s="2" t="s">
        <v>11</v>
      </c>
      <c r="C11" s="2" t="s">
        <v>0</v>
      </c>
      <c r="D11" s="115">
        <v>2.0099999999999998</v>
      </c>
      <c r="E11" s="115"/>
      <c r="F11" s="115"/>
      <c r="G11" s="115"/>
      <c r="H11" s="115"/>
    </row>
    <row r="12" spans="1:12" ht="31.5" customHeight="1" x14ac:dyDescent="0.2">
      <c r="B12" s="10"/>
    </row>
    <row r="13" spans="1:12" x14ac:dyDescent="0.2">
      <c r="A13" s="11"/>
    </row>
    <row r="14" spans="1:12" ht="39.950000000000003" customHeight="1" x14ac:dyDescent="0.2">
      <c r="A14" s="12"/>
      <c r="B14" s="110" t="s">
        <v>18</v>
      </c>
      <c r="C14" s="111"/>
      <c r="D14" s="1" t="s">
        <v>19</v>
      </c>
      <c r="E14" s="4" t="s">
        <v>21</v>
      </c>
      <c r="F14" s="4" t="s">
        <v>22</v>
      </c>
      <c r="H14" s="1" t="s">
        <v>20</v>
      </c>
    </row>
    <row r="15" spans="1:12" ht="20.100000000000001" customHeight="1" x14ac:dyDescent="0.2">
      <c r="A15" s="13"/>
      <c r="B15" s="129" t="s">
        <v>12</v>
      </c>
      <c r="C15" s="130"/>
      <c r="D15" s="70"/>
      <c r="E15" s="70"/>
      <c r="F15" s="70"/>
      <c r="H15" s="76"/>
      <c r="I15" s="14"/>
      <c r="J15" s="14"/>
      <c r="K15" s="14"/>
      <c r="L15" s="14"/>
    </row>
    <row r="16" spans="1:12" ht="20.100000000000001" customHeight="1" x14ac:dyDescent="0.2">
      <c r="A16" s="116"/>
      <c r="B16" s="129" t="s">
        <v>13</v>
      </c>
      <c r="C16" s="130"/>
      <c r="D16" s="71"/>
      <c r="E16" s="71"/>
      <c r="F16" s="71"/>
      <c r="H16" s="77"/>
      <c r="I16" s="15"/>
      <c r="J16" s="15"/>
      <c r="K16" s="15"/>
      <c r="L16" s="15"/>
    </row>
    <row r="17" spans="1:17" ht="20.100000000000001" customHeight="1" x14ac:dyDescent="0.2">
      <c r="A17" s="116"/>
      <c r="B17" s="129" t="s">
        <v>3</v>
      </c>
      <c r="C17" s="130"/>
      <c r="D17" s="29">
        <f>IFERROR(D16/D15,0)</f>
        <v>0</v>
      </c>
      <c r="E17" s="29">
        <f>IFERROR(E16/E15,0)</f>
        <v>0</v>
      </c>
      <c r="F17" s="29">
        <f t="shared" ref="F17:H17" si="0">IFERROR(F16/F15,0)</f>
        <v>0</v>
      </c>
      <c r="G17" s="92"/>
      <c r="H17" s="29">
        <f t="shared" si="0"/>
        <v>0</v>
      </c>
      <c r="I17" s="15"/>
      <c r="J17" s="15"/>
      <c r="K17" s="15"/>
      <c r="L17" s="15"/>
    </row>
    <row r="18" spans="1:17" ht="20.100000000000001" customHeight="1" x14ac:dyDescent="0.25">
      <c r="A18" s="16"/>
      <c r="B18" s="129" t="s">
        <v>0</v>
      </c>
      <c r="C18" s="130"/>
      <c r="D18" s="30">
        <f>$D11</f>
        <v>2.0099999999999998</v>
      </c>
      <c r="E18" s="30">
        <f t="shared" ref="E18:H18" si="1">$D11</f>
        <v>2.0099999999999998</v>
      </c>
      <c r="F18" s="30">
        <f t="shared" si="1"/>
        <v>2.0099999999999998</v>
      </c>
      <c r="H18" s="78">
        <f t="shared" si="1"/>
        <v>2.0099999999999998</v>
      </c>
      <c r="I18" s="17"/>
      <c r="J18" s="17"/>
      <c r="K18" s="17"/>
      <c r="L18" s="74"/>
      <c r="M18" s="74"/>
      <c r="N18" s="74"/>
      <c r="O18" s="74"/>
      <c r="P18" s="74"/>
      <c r="Q18" s="74"/>
    </row>
    <row r="19" spans="1:17" ht="20.100000000000001" customHeight="1" x14ac:dyDescent="0.25">
      <c r="A19" s="16"/>
      <c r="B19" s="129" t="s">
        <v>4</v>
      </c>
      <c r="C19" s="130"/>
      <c r="D19" s="31">
        <f>IF(D17&gt;D18,D18,D17)</f>
        <v>0</v>
      </c>
      <c r="E19" s="31">
        <f t="shared" ref="E19:H19" si="2">IF(E17&gt;E18,E18,E17)</f>
        <v>0</v>
      </c>
      <c r="F19" s="31">
        <f t="shared" si="2"/>
        <v>0</v>
      </c>
      <c r="H19" s="31">
        <f t="shared" si="2"/>
        <v>0</v>
      </c>
      <c r="I19" s="17"/>
      <c r="J19" s="17"/>
      <c r="K19" s="17"/>
      <c r="L19" s="74"/>
    </row>
    <row r="20" spans="1:17" ht="20.100000000000001" customHeight="1" x14ac:dyDescent="0.2">
      <c r="A20" s="16"/>
      <c r="B20" s="129" t="s">
        <v>1</v>
      </c>
      <c r="C20" s="130"/>
      <c r="D20" s="31">
        <f t="shared" ref="D20:E20" si="3">D19*0.3</f>
        <v>0</v>
      </c>
      <c r="E20" s="31">
        <f t="shared" si="3"/>
        <v>0</v>
      </c>
      <c r="F20" s="31">
        <f>F19*0.3</f>
        <v>0</v>
      </c>
      <c r="H20" s="31">
        <f t="shared" ref="H20" si="4">H19*0.3</f>
        <v>0</v>
      </c>
      <c r="I20" s="18"/>
      <c r="J20" s="18"/>
      <c r="K20" s="18"/>
      <c r="L20" s="72"/>
    </row>
    <row r="21" spans="1:17" ht="20.100000000000001" customHeight="1" x14ac:dyDescent="0.2">
      <c r="A21" s="19"/>
      <c r="B21" s="120" t="s">
        <v>27</v>
      </c>
      <c r="C21" s="120"/>
      <c r="D21" s="32">
        <f>$D9</f>
        <v>0</v>
      </c>
      <c r="E21" s="32">
        <f t="shared" ref="E21:H22" si="5">$D9</f>
        <v>0</v>
      </c>
      <c r="F21" s="32">
        <f t="shared" si="5"/>
        <v>0</v>
      </c>
      <c r="H21" s="32">
        <f t="shared" si="5"/>
        <v>0</v>
      </c>
      <c r="I21" s="20"/>
      <c r="J21" s="20"/>
      <c r="K21" s="20"/>
      <c r="L21" s="20"/>
    </row>
    <row r="22" spans="1:17" ht="20.100000000000001" customHeight="1" x14ac:dyDescent="0.25">
      <c r="A22" s="117"/>
      <c r="B22" s="137" t="s">
        <v>6</v>
      </c>
      <c r="C22" s="138"/>
      <c r="D22" s="33">
        <f>$D10</f>
        <v>0</v>
      </c>
      <c r="E22" s="33">
        <f t="shared" si="5"/>
        <v>0</v>
      </c>
      <c r="F22" s="33">
        <f t="shared" si="5"/>
        <v>0</v>
      </c>
      <c r="H22" s="33">
        <f t="shared" si="5"/>
        <v>0</v>
      </c>
      <c r="I22" s="9"/>
      <c r="J22" s="9"/>
      <c r="K22" s="9"/>
      <c r="L22" s="73"/>
    </row>
    <row r="23" spans="1:17" ht="20.100000000000001" customHeight="1" x14ac:dyDescent="0.2">
      <c r="A23" s="117"/>
      <c r="B23" s="85"/>
      <c r="C23" s="86" t="s">
        <v>14</v>
      </c>
      <c r="D23" s="23">
        <f>(D21*D22)</f>
        <v>0</v>
      </c>
      <c r="E23" s="23">
        <f t="shared" ref="E23:H23" si="6">(E21*E22)</f>
        <v>0</v>
      </c>
      <c r="F23" s="23">
        <f t="shared" si="6"/>
        <v>0</v>
      </c>
      <c r="H23" s="23">
        <f t="shared" si="6"/>
        <v>0</v>
      </c>
      <c r="I23" s="9"/>
      <c r="J23" s="9"/>
      <c r="K23" s="9"/>
      <c r="L23" s="9"/>
    </row>
    <row r="24" spans="1:17" ht="20.100000000000001" customHeight="1" x14ac:dyDescent="0.2">
      <c r="A24" s="84"/>
      <c r="B24" s="121" t="s">
        <v>23</v>
      </c>
      <c r="C24" s="122"/>
      <c r="D24" s="23">
        <f>(D15*D22)*$D8</f>
        <v>0</v>
      </c>
      <c r="E24" s="23">
        <f>(E15*E22)*$D8</f>
        <v>0</v>
      </c>
      <c r="F24" s="23">
        <f t="shared" ref="F24:H24" si="7">(F15*F22)*$D8</f>
        <v>0</v>
      </c>
      <c r="H24" s="23">
        <f t="shared" si="7"/>
        <v>0</v>
      </c>
      <c r="I24" s="9"/>
      <c r="J24" s="9"/>
      <c r="K24" s="9"/>
      <c r="L24" s="9"/>
    </row>
    <row r="25" spans="1:17" ht="21" customHeight="1" x14ac:dyDescent="0.2">
      <c r="A25" s="84"/>
      <c r="I25" s="9"/>
      <c r="J25" s="9"/>
      <c r="K25" s="9"/>
      <c r="L25" s="9"/>
    </row>
    <row r="26" spans="1:17" ht="39.950000000000003" customHeight="1" x14ac:dyDescent="0.2">
      <c r="A26" s="9"/>
      <c r="B26" s="110" t="s">
        <v>24</v>
      </c>
      <c r="C26" s="111"/>
      <c r="D26" s="1" t="s">
        <v>19</v>
      </c>
      <c r="E26" s="4" t="s">
        <v>21</v>
      </c>
      <c r="F26" s="4" t="s">
        <v>22</v>
      </c>
      <c r="H26" s="1" t="s">
        <v>20</v>
      </c>
      <c r="I26" s="25"/>
      <c r="J26" s="25"/>
      <c r="K26" s="25"/>
      <c r="L26" s="25"/>
    </row>
    <row r="27" spans="1:17" ht="20.100000000000001" hidden="1" customHeight="1" x14ac:dyDescent="0.2">
      <c r="A27" s="9"/>
      <c r="B27" s="118" t="s">
        <v>7</v>
      </c>
      <c r="C27" s="119"/>
      <c r="D27" s="50">
        <f>D16*80%</f>
        <v>0</v>
      </c>
      <c r="E27" s="50">
        <f t="shared" ref="E27:H27" si="8">E16*80%</f>
        <v>0</v>
      </c>
      <c r="F27" s="50">
        <f t="shared" si="8"/>
        <v>0</v>
      </c>
      <c r="H27" s="50">
        <f t="shared" si="8"/>
        <v>0</v>
      </c>
      <c r="I27" s="26"/>
      <c r="K27" s="27"/>
      <c r="L27" s="26"/>
      <c r="N27" s="9"/>
      <c r="O27" s="9"/>
    </row>
    <row r="28" spans="1:17" ht="20.100000000000001" customHeight="1" x14ac:dyDescent="0.2">
      <c r="B28" s="134" t="s">
        <v>5</v>
      </c>
      <c r="C28" s="134"/>
      <c r="D28" s="38">
        <f>(D15*D20)*$D8</f>
        <v>0</v>
      </c>
      <c r="E28" s="38">
        <f>IFERROR((E15*E20)*$D8,0)</f>
        <v>0</v>
      </c>
      <c r="F28" s="38">
        <f>IFERROR((F15*F20)*$D8,0)</f>
        <v>0</v>
      </c>
      <c r="H28" s="38">
        <f t="shared" ref="H28" si="9">(H15*H20)*$D8</f>
        <v>0</v>
      </c>
      <c r="I28" s="9"/>
      <c r="J28" s="9"/>
      <c r="K28" s="9"/>
      <c r="L28" s="9"/>
    </row>
    <row r="29" spans="1:17" ht="20.100000000000001" customHeight="1" x14ac:dyDescent="0.2">
      <c r="B29" s="135" t="s">
        <v>2</v>
      </c>
      <c r="C29" s="136"/>
      <c r="D29" s="38">
        <f>IF(D24&gt;D23,D23,D24)</f>
        <v>0</v>
      </c>
      <c r="E29" s="38">
        <f>IF(E24&gt;E23,E23,E24)</f>
        <v>0</v>
      </c>
      <c r="F29" s="38">
        <f t="shared" ref="F29:H29" si="10">IF(F24&gt;F23,F23,F24)</f>
        <v>0</v>
      </c>
      <c r="H29" s="38">
        <f t="shared" si="10"/>
        <v>0</v>
      </c>
      <c r="I29" s="9"/>
      <c r="J29" s="9"/>
      <c r="K29" s="9"/>
      <c r="L29" s="9"/>
    </row>
    <row r="30" spans="1:17" ht="18" customHeight="1" x14ac:dyDescent="0.2">
      <c r="B30" s="7"/>
      <c r="C30" s="28"/>
      <c r="D30" s="28"/>
      <c r="I30" s="9"/>
      <c r="J30" s="9"/>
      <c r="K30" s="9"/>
      <c r="L30" s="9"/>
    </row>
    <row r="31" spans="1:17" ht="39.950000000000003" customHeight="1" x14ac:dyDescent="0.2">
      <c r="B31" s="110" t="s">
        <v>15</v>
      </c>
      <c r="C31" s="111"/>
      <c r="D31" s="144" t="s">
        <v>19</v>
      </c>
      <c r="E31" s="146" t="s">
        <v>21</v>
      </c>
      <c r="F31" s="146" t="s">
        <v>22</v>
      </c>
      <c r="H31" s="144" t="s">
        <v>20</v>
      </c>
      <c r="L31" s="9"/>
    </row>
    <row r="32" spans="1:17" ht="20.100000000000001" customHeight="1" x14ac:dyDescent="0.2">
      <c r="B32" s="34" t="s">
        <v>25</v>
      </c>
      <c r="C32" s="35">
        <v>0.7</v>
      </c>
      <c r="D32" s="145"/>
      <c r="E32" s="147"/>
      <c r="F32" s="147"/>
      <c r="H32" s="145"/>
    </row>
    <row r="33" spans="2:12" ht="20.100000000000001" customHeight="1" x14ac:dyDescent="0.2">
      <c r="B33" s="123" t="s">
        <v>55</v>
      </c>
      <c r="C33" s="124"/>
      <c r="D33" s="124"/>
      <c r="E33" s="124"/>
      <c r="F33" s="125"/>
      <c r="H33" s="79" t="s">
        <v>33</v>
      </c>
    </row>
    <row r="34" spans="2:12" ht="20.100000000000001" customHeight="1" x14ac:dyDescent="0.25">
      <c r="B34" s="134" t="s">
        <v>5</v>
      </c>
      <c r="C34" s="134"/>
      <c r="D34" s="36">
        <f>D28*$C32</f>
        <v>0</v>
      </c>
      <c r="E34" s="36">
        <f>IF(E28&lt;=D28,0,E28*$C$32)</f>
        <v>0</v>
      </c>
      <c r="F34" s="36">
        <f>IF(OR(F28&lt;=E28,F28&lt;=D28),0,F28*$C$32)</f>
        <v>0</v>
      </c>
      <c r="H34" s="36"/>
      <c r="J34" s="91" t="s">
        <v>57</v>
      </c>
      <c r="L34" s="75"/>
    </row>
    <row r="35" spans="2:12" ht="20.100000000000001" customHeight="1" x14ac:dyDescent="0.2">
      <c r="B35" s="135" t="s">
        <v>2</v>
      </c>
      <c r="C35" s="136"/>
      <c r="D35" s="36">
        <f>D29*$C32</f>
        <v>0</v>
      </c>
      <c r="E35" s="36">
        <f>IF(E29&lt;=D29,0,E29*$C$32)</f>
        <v>0</v>
      </c>
      <c r="F35" s="36">
        <f>IF(OR(F29&lt;=E29,F29&lt;=D29),0,F29*$C$32)</f>
        <v>0</v>
      </c>
      <c r="H35" s="36"/>
      <c r="L35" s="9"/>
    </row>
    <row r="36" spans="2:12" ht="20.100000000000001" customHeight="1" x14ac:dyDescent="0.2">
      <c r="B36" s="131" t="s">
        <v>29</v>
      </c>
      <c r="C36" s="131"/>
      <c r="D36" s="37">
        <f>D34+D35</f>
        <v>0</v>
      </c>
      <c r="E36" s="37">
        <f>E34+E35</f>
        <v>0</v>
      </c>
      <c r="F36" s="37">
        <f t="shared" ref="F36" si="11">F34+F35</f>
        <v>0</v>
      </c>
      <c r="H36" s="37"/>
      <c r="L36" s="9"/>
    </row>
    <row r="37" spans="2:12" ht="20.100000000000001" customHeight="1" x14ac:dyDescent="0.2">
      <c r="B37" s="126" t="s">
        <v>56</v>
      </c>
      <c r="C37" s="127"/>
      <c r="D37" s="127"/>
      <c r="E37" s="127"/>
      <c r="F37" s="128"/>
      <c r="H37" s="80" t="s">
        <v>33</v>
      </c>
      <c r="L37" s="9"/>
    </row>
    <row r="38" spans="2:12" ht="20.100000000000001" customHeight="1" x14ac:dyDescent="0.2">
      <c r="B38" s="134" t="s">
        <v>5</v>
      </c>
      <c r="C38" s="134"/>
      <c r="D38" s="36">
        <f>D34</f>
        <v>0</v>
      </c>
      <c r="E38" s="36">
        <f>IF(E34=0,0,E34-D38)</f>
        <v>0</v>
      </c>
      <c r="F38" s="36">
        <f>IF(F34=0,0,F34-E38-D38)</f>
        <v>0</v>
      </c>
      <c r="H38" s="38">
        <f>H28-(D38+E38+F38)</f>
        <v>0</v>
      </c>
      <c r="L38" s="9"/>
    </row>
    <row r="39" spans="2:12" ht="20.100000000000001" customHeight="1" x14ac:dyDescent="0.2">
      <c r="B39" s="135" t="s">
        <v>2</v>
      </c>
      <c r="C39" s="136"/>
      <c r="D39" s="36">
        <f>D35</f>
        <v>0</v>
      </c>
      <c r="E39" s="36">
        <f>IF(E35=0,0,E35-D39)</f>
        <v>0</v>
      </c>
      <c r="F39" s="36">
        <f>IF(F35=0,0,F35-E39-D39)</f>
        <v>0</v>
      </c>
      <c r="H39" s="38">
        <f>H29-(D39+E39+F39)</f>
        <v>0</v>
      </c>
    </row>
    <row r="40" spans="2:12" ht="20.100000000000001" customHeight="1" x14ac:dyDescent="0.2">
      <c r="B40" s="131" t="s">
        <v>28</v>
      </c>
      <c r="C40" s="131"/>
      <c r="D40" s="37">
        <f>D38+D39</f>
        <v>0</v>
      </c>
      <c r="E40" s="37">
        <f t="shared" ref="E40:H40" si="12">E38+E39</f>
        <v>0</v>
      </c>
      <c r="F40" s="37">
        <f t="shared" si="12"/>
        <v>0</v>
      </c>
      <c r="H40" s="37">
        <f t="shared" si="12"/>
        <v>0</v>
      </c>
    </row>
    <row r="44" spans="2:12" x14ac:dyDescent="0.2">
      <c r="L44" s="9"/>
    </row>
    <row r="45" spans="2:12" x14ac:dyDescent="0.2">
      <c r="L45" s="9"/>
    </row>
    <row r="46" spans="2:12" x14ac:dyDescent="0.2">
      <c r="L46" s="9"/>
    </row>
    <row r="47" spans="2:12" x14ac:dyDescent="0.2">
      <c r="L47" s="9"/>
    </row>
  </sheetData>
  <mergeCells count="38">
    <mergeCell ref="A2:H2"/>
    <mergeCell ref="A4:H4"/>
    <mergeCell ref="C6:H6"/>
    <mergeCell ref="B8:B10"/>
    <mergeCell ref="D8:H8"/>
    <mergeCell ref="D9:H9"/>
    <mergeCell ref="D10:H10"/>
    <mergeCell ref="A3:H3"/>
    <mergeCell ref="D11:H11"/>
    <mergeCell ref="B14:C14"/>
    <mergeCell ref="B15:C15"/>
    <mergeCell ref="A16:A17"/>
    <mergeCell ref="B16:C16"/>
    <mergeCell ref="B17:C17"/>
    <mergeCell ref="B18:C18"/>
    <mergeCell ref="B19:C19"/>
    <mergeCell ref="B20:C20"/>
    <mergeCell ref="B21:C21"/>
    <mergeCell ref="A22:A23"/>
    <mergeCell ref="B22:C22"/>
    <mergeCell ref="B24:C24"/>
    <mergeCell ref="B26:C26"/>
    <mergeCell ref="B27:C27"/>
    <mergeCell ref="B28:C28"/>
    <mergeCell ref="B29:C29"/>
    <mergeCell ref="B40:C40"/>
    <mergeCell ref="D31:D32"/>
    <mergeCell ref="E31:E32"/>
    <mergeCell ref="F31:F32"/>
    <mergeCell ref="H31:H32"/>
    <mergeCell ref="B33:F33"/>
    <mergeCell ref="B34:C34"/>
    <mergeCell ref="B31:C31"/>
    <mergeCell ref="B35:C35"/>
    <mergeCell ref="B36:C36"/>
    <mergeCell ref="B37:F37"/>
    <mergeCell ref="B38:C38"/>
    <mergeCell ref="B39:C39"/>
  </mergeCells>
  <conditionalFormatting sqref="H38:H40">
    <cfRule type="cellIs" dxfId="1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AEC62-FF6F-4604-807A-44329D05DE22}">
  <sheetPr>
    <tabColor theme="9" tint="0.79998168889431442"/>
  </sheetPr>
  <dimension ref="A1:Q48"/>
  <sheetViews>
    <sheetView showGridLines="0" zoomScale="80" zoomScaleNormal="80" workbookViewId="0">
      <selection activeCell="D11" sqref="D11:H11"/>
    </sheetView>
  </sheetViews>
  <sheetFormatPr baseColWidth="10" defaultColWidth="11.42578125" defaultRowHeight="15" x14ac:dyDescent="0.2"/>
  <cols>
    <col min="1" max="1" width="9.85546875" style="5" customWidth="1"/>
    <col min="2" max="2" width="24.5703125" style="5" customWidth="1"/>
    <col min="3" max="3" width="22.85546875" style="5" customWidth="1"/>
    <col min="4" max="4" width="20.28515625" style="5" customWidth="1"/>
    <col min="5" max="5" width="18.140625" style="5" customWidth="1"/>
    <col min="6" max="6" width="19.5703125" style="5" customWidth="1"/>
    <col min="7" max="7" width="3.5703125" style="5" customWidth="1"/>
    <col min="8" max="8" width="16.28515625" style="5" customWidth="1"/>
    <col min="9" max="9" width="23.28515625" style="5" customWidth="1"/>
    <col min="10" max="11" width="14.7109375" style="5" customWidth="1"/>
    <col min="12" max="12" width="22.7109375" style="5" customWidth="1"/>
    <col min="13" max="13" width="14.42578125" style="5" customWidth="1"/>
    <col min="14" max="14" width="14.7109375" style="5" customWidth="1"/>
    <col min="15" max="16" width="11.42578125" style="5"/>
    <col min="17" max="17" width="12.5703125" style="5" customWidth="1"/>
    <col min="18" max="16384" width="11.42578125" style="5"/>
  </cols>
  <sheetData>
    <row r="1" spans="1:12" ht="15.75" x14ac:dyDescent="0.25">
      <c r="I1" s="6"/>
    </row>
    <row r="2" spans="1:12" ht="30" x14ac:dyDescent="0.4">
      <c r="A2" s="103"/>
      <c r="B2" s="103"/>
      <c r="C2" s="103"/>
      <c r="D2" s="103"/>
      <c r="E2" s="103"/>
      <c r="F2" s="103"/>
      <c r="G2" s="103"/>
      <c r="H2" s="103"/>
      <c r="I2" s="6"/>
    </row>
    <row r="3" spans="1:12" ht="20.25" x14ac:dyDescent="0.3">
      <c r="A3" s="148" t="s">
        <v>31</v>
      </c>
      <c r="B3" s="148"/>
      <c r="C3" s="148"/>
      <c r="D3" s="148"/>
      <c r="E3" s="148"/>
      <c r="F3" s="148"/>
      <c r="G3" s="148"/>
      <c r="H3" s="148"/>
      <c r="I3" s="6"/>
    </row>
    <row r="4" spans="1:12" ht="20.25" x14ac:dyDescent="0.3">
      <c r="A4" s="112" t="s">
        <v>26</v>
      </c>
      <c r="B4" s="112"/>
      <c r="C4" s="112"/>
      <c r="D4" s="112"/>
      <c r="E4" s="112"/>
      <c r="F4" s="112"/>
      <c r="G4" s="112"/>
      <c r="H4" s="112"/>
      <c r="I4" s="6"/>
    </row>
    <row r="5" spans="1:12" ht="15.75" x14ac:dyDescent="0.25">
      <c r="I5" s="6"/>
    </row>
    <row r="6" spans="1:12" ht="30.75" customHeight="1" x14ac:dyDescent="0.25">
      <c r="B6" s="3" t="s">
        <v>8</v>
      </c>
      <c r="C6" s="139"/>
      <c r="D6" s="139"/>
      <c r="E6" s="139"/>
      <c r="F6" s="139"/>
      <c r="G6" s="139"/>
      <c r="H6" s="139"/>
      <c r="I6" s="6"/>
    </row>
    <row r="7" spans="1:12" ht="15.75" x14ac:dyDescent="0.25">
      <c r="I7" s="6"/>
    </row>
    <row r="8" spans="1:12" ht="28.5" customHeight="1" x14ac:dyDescent="0.2">
      <c r="B8" s="107" t="s">
        <v>10</v>
      </c>
      <c r="C8" s="2" t="s">
        <v>9</v>
      </c>
      <c r="D8" s="113"/>
      <c r="E8" s="113"/>
      <c r="F8" s="113"/>
      <c r="G8" s="113"/>
      <c r="H8" s="113"/>
      <c r="J8" s="8"/>
    </row>
    <row r="9" spans="1:12" ht="31.5" customHeight="1" x14ac:dyDescent="0.2">
      <c r="B9" s="108"/>
      <c r="C9" s="2" t="s">
        <v>16</v>
      </c>
      <c r="D9" s="114"/>
      <c r="E9" s="114"/>
      <c r="F9" s="114"/>
      <c r="G9" s="114"/>
      <c r="H9" s="114"/>
      <c r="J9" s="8"/>
    </row>
    <row r="10" spans="1:12" ht="31.5" customHeight="1" x14ac:dyDescent="0.2">
      <c r="A10" s="9"/>
      <c r="B10" s="109"/>
      <c r="C10" s="2" t="s">
        <v>17</v>
      </c>
      <c r="D10" s="115"/>
      <c r="E10" s="115"/>
      <c r="F10" s="115"/>
      <c r="G10" s="115"/>
      <c r="H10" s="115"/>
      <c r="J10" s="8"/>
    </row>
    <row r="11" spans="1:12" ht="30" x14ac:dyDescent="0.2">
      <c r="B11" s="2" t="s">
        <v>11</v>
      </c>
      <c r="C11" s="2" t="s">
        <v>0</v>
      </c>
      <c r="D11" s="115">
        <v>2.0099999999999998</v>
      </c>
      <c r="E11" s="115"/>
      <c r="F11" s="115"/>
      <c r="G11" s="115"/>
      <c r="H11" s="115"/>
    </row>
    <row r="12" spans="1:12" ht="31.5" customHeight="1" x14ac:dyDescent="0.2">
      <c r="B12" s="10"/>
    </row>
    <row r="13" spans="1:12" x14ac:dyDescent="0.2">
      <c r="A13" s="11"/>
    </row>
    <row r="14" spans="1:12" ht="39.950000000000003" customHeight="1" x14ac:dyDescent="0.2">
      <c r="A14" s="12"/>
      <c r="B14" s="110" t="s">
        <v>18</v>
      </c>
      <c r="C14" s="111"/>
      <c r="D14" s="1" t="s">
        <v>19</v>
      </c>
      <c r="E14" s="4" t="s">
        <v>21</v>
      </c>
      <c r="F14" s="4" t="s">
        <v>22</v>
      </c>
      <c r="H14" s="1" t="s">
        <v>20</v>
      </c>
    </row>
    <row r="15" spans="1:12" ht="20.100000000000001" customHeight="1" x14ac:dyDescent="0.2">
      <c r="A15" s="13"/>
      <c r="B15" s="129" t="s">
        <v>12</v>
      </c>
      <c r="C15" s="130"/>
      <c r="D15" s="70"/>
      <c r="E15" s="70"/>
      <c r="F15" s="70"/>
      <c r="H15" s="76"/>
      <c r="I15" s="14"/>
      <c r="J15" s="14"/>
      <c r="K15" s="14"/>
      <c r="L15" s="14"/>
    </row>
    <row r="16" spans="1:12" ht="20.100000000000001" customHeight="1" x14ac:dyDescent="0.2">
      <c r="A16" s="13"/>
      <c r="B16" s="87"/>
      <c r="C16" s="88" t="s">
        <v>32</v>
      </c>
      <c r="D16" s="70"/>
      <c r="E16" s="70"/>
      <c r="F16" s="70"/>
      <c r="H16" s="76"/>
      <c r="I16" s="14"/>
      <c r="J16" s="14"/>
      <c r="K16" s="14"/>
      <c r="L16" s="14"/>
    </row>
    <row r="17" spans="1:17" ht="20.100000000000001" customHeight="1" x14ac:dyDescent="0.2">
      <c r="A17" s="116"/>
      <c r="B17" s="129" t="s">
        <v>13</v>
      </c>
      <c r="C17" s="130"/>
      <c r="D17" s="71"/>
      <c r="E17" s="71"/>
      <c r="F17" s="71"/>
      <c r="H17" s="77"/>
      <c r="I17" s="15"/>
      <c r="J17" s="15"/>
      <c r="K17" s="15"/>
      <c r="L17" s="15"/>
    </row>
    <row r="18" spans="1:17" ht="20.100000000000001" customHeight="1" x14ac:dyDescent="0.2">
      <c r="A18" s="116"/>
      <c r="B18" s="129" t="s">
        <v>3</v>
      </c>
      <c r="C18" s="130"/>
      <c r="D18" s="29">
        <f>IFERROR(D17/D15,0)</f>
        <v>0</v>
      </c>
      <c r="E18" s="29">
        <f>IFERROR(E17/E15,0)</f>
        <v>0</v>
      </c>
      <c r="F18" s="29">
        <f t="shared" ref="F18:H18" si="0">IFERROR(F17/F15,0)</f>
        <v>0</v>
      </c>
      <c r="G18" s="92"/>
      <c r="H18" s="29">
        <f t="shared" si="0"/>
        <v>0</v>
      </c>
      <c r="I18" s="15"/>
      <c r="J18" s="15"/>
      <c r="K18" s="15"/>
      <c r="L18" s="15"/>
    </row>
    <row r="19" spans="1:17" ht="20.100000000000001" customHeight="1" x14ac:dyDescent="0.25">
      <c r="A19" s="16"/>
      <c r="B19" s="129" t="s">
        <v>0</v>
      </c>
      <c r="C19" s="130"/>
      <c r="D19" s="30">
        <f>$D11</f>
        <v>2.0099999999999998</v>
      </c>
      <c r="E19" s="30">
        <f t="shared" ref="E19:H19" si="1">$D11</f>
        <v>2.0099999999999998</v>
      </c>
      <c r="F19" s="30">
        <f t="shared" si="1"/>
        <v>2.0099999999999998</v>
      </c>
      <c r="H19" s="78">
        <f t="shared" si="1"/>
        <v>2.0099999999999998</v>
      </c>
      <c r="I19" s="17"/>
      <c r="J19" s="17"/>
      <c r="K19" s="17"/>
      <c r="L19" s="74"/>
      <c r="M19" s="74"/>
      <c r="N19" s="74"/>
      <c r="O19" s="74"/>
      <c r="P19" s="74"/>
      <c r="Q19" s="74"/>
    </row>
    <row r="20" spans="1:17" ht="20.100000000000001" customHeight="1" x14ac:dyDescent="0.25">
      <c r="A20" s="16"/>
      <c r="B20" s="129" t="s">
        <v>4</v>
      </c>
      <c r="C20" s="130"/>
      <c r="D20" s="31">
        <f>IF(D18&gt;D19,D19,D18)</f>
        <v>0</v>
      </c>
      <c r="E20" s="31">
        <f t="shared" ref="E20:H20" si="2">IF(E18&gt;E19,E19,E18)</f>
        <v>0</v>
      </c>
      <c r="F20" s="31">
        <f t="shared" si="2"/>
        <v>0</v>
      </c>
      <c r="H20" s="31">
        <f t="shared" si="2"/>
        <v>0</v>
      </c>
      <c r="I20" s="17"/>
      <c r="J20" s="17"/>
      <c r="K20" s="17"/>
      <c r="L20" s="74"/>
    </row>
    <row r="21" spans="1:17" ht="20.100000000000001" customHeight="1" x14ac:dyDescent="0.2">
      <c r="A21" s="16"/>
      <c r="B21" s="129" t="s">
        <v>1</v>
      </c>
      <c r="C21" s="130"/>
      <c r="D21" s="31">
        <f t="shared" ref="D21:E21" si="3">D20*0.3</f>
        <v>0</v>
      </c>
      <c r="E21" s="31">
        <f t="shared" si="3"/>
        <v>0</v>
      </c>
      <c r="F21" s="31">
        <f>F20*0.3</f>
        <v>0</v>
      </c>
      <c r="H21" s="31">
        <f t="shared" ref="H21" si="4">H20*0.3</f>
        <v>0</v>
      </c>
      <c r="I21" s="18"/>
      <c r="J21" s="18"/>
      <c r="K21" s="18"/>
      <c r="L21" s="72"/>
    </row>
    <row r="22" spans="1:17" ht="20.100000000000001" customHeight="1" x14ac:dyDescent="0.2">
      <c r="A22" s="19"/>
      <c r="B22" s="120" t="s">
        <v>27</v>
      </c>
      <c r="C22" s="120"/>
      <c r="D22" s="32">
        <f t="shared" ref="D22:F23" si="5">$D9</f>
        <v>0</v>
      </c>
      <c r="E22" s="32">
        <f t="shared" si="5"/>
        <v>0</v>
      </c>
      <c r="F22" s="32">
        <f t="shared" si="5"/>
        <v>0</v>
      </c>
      <c r="H22" s="32">
        <f>$D9</f>
        <v>0</v>
      </c>
      <c r="I22" s="20"/>
      <c r="J22" s="20"/>
      <c r="K22" s="20"/>
      <c r="L22" s="20"/>
    </row>
    <row r="23" spans="1:17" ht="20.100000000000001" customHeight="1" x14ac:dyDescent="0.25">
      <c r="A23" s="117"/>
      <c r="B23" s="137" t="s">
        <v>6</v>
      </c>
      <c r="C23" s="138"/>
      <c r="D23" s="33">
        <f t="shared" si="5"/>
        <v>0</v>
      </c>
      <c r="E23" s="33">
        <f t="shared" si="5"/>
        <v>0</v>
      </c>
      <c r="F23" s="33">
        <f t="shared" si="5"/>
        <v>0</v>
      </c>
      <c r="H23" s="33">
        <f>$D10</f>
        <v>0</v>
      </c>
      <c r="I23" s="9"/>
      <c r="J23" s="9"/>
      <c r="K23" s="9"/>
      <c r="L23" s="73"/>
    </row>
    <row r="24" spans="1:17" ht="20.100000000000001" customHeight="1" x14ac:dyDescent="0.2">
      <c r="A24" s="117"/>
      <c r="B24" s="85"/>
      <c r="C24" s="86" t="s">
        <v>14</v>
      </c>
      <c r="D24" s="23">
        <f>(D22*D23)</f>
        <v>0</v>
      </c>
      <c r="E24" s="23">
        <f t="shared" ref="E24:H24" si="6">(E22*E23)</f>
        <v>0</v>
      </c>
      <c r="F24" s="23">
        <f t="shared" si="6"/>
        <v>0</v>
      </c>
      <c r="H24" s="23">
        <f t="shared" si="6"/>
        <v>0</v>
      </c>
      <c r="I24" s="9"/>
      <c r="J24" s="9"/>
      <c r="K24" s="9"/>
      <c r="L24" s="9"/>
    </row>
    <row r="25" spans="1:17" ht="20.100000000000001" customHeight="1" x14ac:dyDescent="0.2">
      <c r="A25" s="84"/>
      <c r="B25" s="121" t="s">
        <v>23</v>
      </c>
      <c r="C25" s="122"/>
      <c r="D25" s="23">
        <f>(D15*D23)*$D8</f>
        <v>0</v>
      </c>
      <c r="E25" s="23">
        <f>(E15*E23)*$D8</f>
        <v>0</v>
      </c>
      <c r="F25" s="23">
        <f t="shared" ref="F25:H25" si="7">(F15*F23)*$D8</f>
        <v>0</v>
      </c>
      <c r="H25" s="23">
        <f t="shared" si="7"/>
        <v>0</v>
      </c>
      <c r="I25" s="9"/>
      <c r="J25" s="9"/>
      <c r="K25" s="9"/>
      <c r="L25" s="9"/>
    </row>
    <row r="26" spans="1:17" ht="21" customHeight="1" x14ac:dyDescent="0.2">
      <c r="A26" s="84"/>
      <c r="I26" s="9"/>
      <c r="J26" s="9"/>
      <c r="K26" s="9"/>
      <c r="L26" s="9"/>
    </row>
    <row r="27" spans="1:17" ht="39.950000000000003" customHeight="1" x14ac:dyDescent="0.2">
      <c r="A27" s="9"/>
      <c r="B27" s="110" t="s">
        <v>24</v>
      </c>
      <c r="C27" s="111"/>
      <c r="D27" s="1" t="s">
        <v>19</v>
      </c>
      <c r="E27" s="4" t="s">
        <v>21</v>
      </c>
      <c r="F27" s="4" t="s">
        <v>22</v>
      </c>
      <c r="H27" s="1" t="s">
        <v>20</v>
      </c>
      <c r="I27" s="25"/>
      <c r="J27" s="25"/>
      <c r="K27" s="25"/>
      <c r="L27" s="25"/>
    </row>
    <row r="28" spans="1:17" ht="20.100000000000001" hidden="1" customHeight="1" x14ac:dyDescent="0.2">
      <c r="A28" s="9"/>
      <c r="B28" s="118" t="s">
        <v>7</v>
      </c>
      <c r="C28" s="119"/>
      <c r="D28" s="50">
        <f>D17*80%</f>
        <v>0</v>
      </c>
      <c r="E28" s="50">
        <f t="shared" ref="E28:H28" si="8">E17*80%</f>
        <v>0</v>
      </c>
      <c r="F28" s="50">
        <f t="shared" si="8"/>
        <v>0</v>
      </c>
      <c r="H28" s="50">
        <f t="shared" si="8"/>
        <v>0</v>
      </c>
      <c r="I28" s="26"/>
      <c r="K28" s="27"/>
      <c r="L28" s="26"/>
      <c r="N28" s="9"/>
      <c r="O28" s="9"/>
    </row>
    <row r="29" spans="1:17" ht="20.100000000000001" customHeight="1" x14ac:dyDescent="0.2">
      <c r="B29" s="134" t="s">
        <v>5</v>
      </c>
      <c r="C29" s="134"/>
      <c r="D29" s="38">
        <f>(D16*D21)*$D8</f>
        <v>0</v>
      </c>
      <c r="E29" s="38">
        <f>IFERROR((E16*E21)*$D8,0)</f>
        <v>0</v>
      </c>
      <c r="F29" s="38">
        <f>IFERROR((F16*F21)*$D8,0)</f>
        <v>0</v>
      </c>
      <c r="H29" s="38">
        <f>(H16*H21)*$D8</f>
        <v>0</v>
      </c>
      <c r="I29" s="9"/>
      <c r="J29" s="9"/>
      <c r="K29" s="9"/>
      <c r="L29" s="9"/>
    </row>
    <row r="30" spans="1:17" ht="20.100000000000001" customHeight="1" x14ac:dyDescent="0.2">
      <c r="B30" s="135" t="s">
        <v>2</v>
      </c>
      <c r="C30" s="136"/>
      <c r="D30" s="38">
        <f>IF(D25&gt;D24,D24,D25)</f>
        <v>0</v>
      </c>
      <c r="E30" s="38">
        <f>IF(E25&gt;E24,E24,E25)</f>
        <v>0</v>
      </c>
      <c r="F30" s="38">
        <f t="shared" ref="F30:H30" si="9">IF(F25&gt;F24,F24,F25)</f>
        <v>0</v>
      </c>
      <c r="H30" s="38">
        <f t="shared" si="9"/>
        <v>0</v>
      </c>
      <c r="I30" s="9"/>
      <c r="J30" s="9"/>
      <c r="K30" s="9"/>
      <c r="L30" s="9"/>
    </row>
    <row r="31" spans="1:17" ht="18" customHeight="1" x14ac:dyDescent="0.2">
      <c r="B31" s="7"/>
      <c r="C31" s="28"/>
      <c r="D31" s="28"/>
      <c r="I31" s="9"/>
      <c r="J31" s="9"/>
      <c r="K31" s="9"/>
      <c r="L31" s="9"/>
    </row>
    <row r="32" spans="1:17" ht="39.950000000000003" customHeight="1" x14ac:dyDescent="0.2">
      <c r="B32" s="110" t="s">
        <v>15</v>
      </c>
      <c r="C32" s="111"/>
      <c r="D32" s="144" t="s">
        <v>19</v>
      </c>
      <c r="E32" s="146" t="s">
        <v>21</v>
      </c>
      <c r="F32" s="146" t="s">
        <v>22</v>
      </c>
      <c r="H32" s="144" t="s">
        <v>20</v>
      </c>
      <c r="L32" s="9"/>
    </row>
    <row r="33" spans="2:12" ht="20.100000000000001" customHeight="1" x14ac:dyDescent="0.2">
      <c r="B33" s="34" t="s">
        <v>25</v>
      </c>
      <c r="C33" s="35">
        <v>0.7</v>
      </c>
      <c r="D33" s="145"/>
      <c r="E33" s="147"/>
      <c r="F33" s="147"/>
      <c r="H33" s="145"/>
    </row>
    <row r="34" spans="2:12" ht="20.100000000000001" customHeight="1" x14ac:dyDescent="0.2">
      <c r="B34" s="123" t="s">
        <v>55</v>
      </c>
      <c r="C34" s="124"/>
      <c r="D34" s="124"/>
      <c r="E34" s="124"/>
      <c r="F34" s="125"/>
      <c r="H34" s="79" t="s">
        <v>33</v>
      </c>
    </row>
    <row r="35" spans="2:12" ht="20.100000000000001" customHeight="1" x14ac:dyDescent="0.25">
      <c r="B35" s="134" t="s">
        <v>5</v>
      </c>
      <c r="C35" s="134"/>
      <c r="D35" s="36">
        <f>D29*$C33</f>
        <v>0</v>
      </c>
      <c r="E35" s="36">
        <f>IF(E29&lt;=D29,0,E29*$C$33)</f>
        <v>0</v>
      </c>
      <c r="F35" s="36">
        <f>IF(OR(F29&lt;=E29,F29&lt;=D29),0,F29*$C$33)</f>
        <v>0</v>
      </c>
      <c r="H35" s="36"/>
      <c r="J35" s="91" t="s">
        <v>57</v>
      </c>
      <c r="L35" s="75"/>
    </row>
    <row r="36" spans="2:12" ht="20.100000000000001" customHeight="1" x14ac:dyDescent="0.2">
      <c r="B36" s="135" t="s">
        <v>2</v>
      </c>
      <c r="C36" s="136"/>
      <c r="D36" s="36">
        <f>D30*$C33</f>
        <v>0</v>
      </c>
      <c r="E36" s="36">
        <f>IF(E30&lt;=D30,0,E30*$C$33)</f>
        <v>0</v>
      </c>
      <c r="F36" s="36">
        <f>IF(OR(F30&lt;=E30,F30&lt;=D30),0,F30*$C$33)</f>
        <v>0</v>
      </c>
      <c r="H36" s="36"/>
      <c r="L36" s="9"/>
    </row>
    <row r="37" spans="2:12" ht="20.100000000000001" customHeight="1" x14ac:dyDescent="0.2">
      <c r="B37" s="131" t="s">
        <v>29</v>
      </c>
      <c r="C37" s="131"/>
      <c r="D37" s="37">
        <f>D35+D36</f>
        <v>0</v>
      </c>
      <c r="E37" s="37">
        <f>E35+E36</f>
        <v>0</v>
      </c>
      <c r="F37" s="37">
        <f t="shared" ref="F37" si="10">F35+F36</f>
        <v>0</v>
      </c>
      <c r="H37" s="37"/>
      <c r="L37" s="9"/>
    </row>
    <row r="38" spans="2:12" ht="20.100000000000001" customHeight="1" x14ac:dyDescent="0.2">
      <c r="B38" s="126" t="s">
        <v>56</v>
      </c>
      <c r="C38" s="127"/>
      <c r="D38" s="127"/>
      <c r="E38" s="127"/>
      <c r="F38" s="128"/>
      <c r="H38" s="80" t="s">
        <v>33</v>
      </c>
      <c r="L38" s="9"/>
    </row>
    <row r="39" spans="2:12" ht="20.100000000000001" customHeight="1" x14ac:dyDescent="0.2">
      <c r="B39" s="134" t="s">
        <v>5</v>
      </c>
      <c r="C39" s="134"/>
      <c r="D39" s="36">
        <f>D35</f>
        <v>0</v>
      </c>
      <c r="E39" s="36">
        <f>IF(E35=0,0,E35-D39)</f>
        <v>0</v>
      </c>
      <c r="F39" s="36">
        <f>IF(F35=0,0,F35-E39-D39)</f>
        <v>0</v>
      </c>
      <c r="H39" s="38">
        <f>H29-(D39+E39+F39)</f>
        <v>0</v>
      </c>
      <c r="L39" s="9"/>
    </row>
    <row r="40" spans="2:12" ht="20.100000000000001" customHeight="1" x14ac:dyDescent="0.2">
      <c r="B40" s="135" t="s">
        <v>2</v>
      </c>
      <c r="C40" s="136"/>
      <c r="D40" s="36">
        <f>D36</f>
        <v>0</v>
      </c>
      <c r="E40" s="36">
        <f>IF(E36=0,0,E36-D40)</f>
        <v>0</v>
      </c>
      <c r="F40" s="36">
        <f>IF(F36=0,0,F36-E40-D40)</f>
        <v>0</v>
      </c>
      <c r="H40" s="38">
        <f>H30-(D40+E40+F40)</f>
        <v>0</v>
      </c>
    </row>
    <row r="41" spans="2:12" ht="20.100000000000001" customHeight="1" x14ac:dyDescent="0.2">
      <c r="B41" s="131" t="s">
        <v>28</v>
      </c>
      <c r="C41" s="131"/>
      <c r="D41" s="37">
        <f>D39+D40</f>
        <v>0</v>
      </c>
      <c r="E41" s="37">
        <f t="shared" ref="E41:H41" si="11">E39+E40</f>
        <v>0</v>
      </c>
      <c r="F41" s="37">
        <f t="shared" si="11"/>
        <v>0</v>
      </c>
      <c r="H41" s="37">
        <f t="shared" si="11"/>
        <v>0</v>
      </c>
    </row>
    <row r="45" spans="2:12" x14ac:dyDescent="0.2">
      <c r="L45" s="9"/>
    </row>
    <row r="46" spans="2:12" x14ac:dyDescent="0.2">
      <c r="L46" s="9"/>
    </row>
    <row r="47" spans="2:12" x14ac:dyDescent="0.2">
      <c r="L47" s="9"/>
    </row>
    <row r="48" spans="2:12" x14ac:dyDescent="0.2">
      <c r="L48" s="9"/>
    </row>
  </sheetData>
  <mergeCells count="38">
    <mergeCell ref="A2:H2"/>
    <mergeCell ref="A3:H3"/>
    <mergeCell ref="A4:H4"/>
    <mergeCell ref="C6:H6"/>
    <mergeCell ref="B8:B10"/>
    <mergeCell ref="D8:H8"/>
    <mergeCell ref="D9:H9"/>
    <mergeCell ref="D10:H10"/>
    <mergeCell ref="D11:H11"/>
    <mergeCell ref="B14:C14"/>
    <mergeCell ref="B15:C15"/>
    <mergeCell ref="A17:A18"/>
    <mergeCell ref="B17:C17"/>
    <mergeCell ref="B18:C18"/>
    <mergeCell ref="B19:C19"/>
    <mergeCell ref="B20:C20"/>
    <mergeCell ref="B21:C21"/>
    <mergeCell ref="B22:C22"/>
    <mergeCell ref="A23:A24"/>
    <mergeCell ref="B23:C23"/>
    <mergeCell ref="B25:C25"/>
    <mergeCell ref="B27:C27"/>
    <mergeCell ref="B28:C28"/>
    <mergeCell ref="B29:C29"/>
    <mergeCell ref="B30:C30"/>
    <mergeCell ref="B41:C41"/>
    <mergeCell ref="D32:D33"/>
    <mergeCell ref="E32:E33"/>
    <mergeCell ref="F32:F33"/>
    <mergeCell ref="H32:H33"/>
    <mergeCell ref="B34:F34"/>
    <mergeCell ref="B35:C35"/>
    <mergeCell ref="B32:C32"/>
    <mergeCell ref="B36:C36"/>
    <mergeCell ref="B37:C37"/>
    <mergeCell ref="B38:F38"/>
    <mergeCell ref="B39:C39"/>
    <mergeCell ref="B40:C40"/>
  </mergeCells>
  <conditionalFormatting sqref="H39:H41">
    <cfRule type="cellIs" dxfId="0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2B2E7E0C75BD42ACB339DC0C05D9CE" ma:contentTypeVersion="13" ma:contentTypeDescription="Crée un document." ma:contentTypeScope="" ma:versionID="b7089b7180c05b389da4879201cdc8b4">
  <xsd:schema xmlns:xsd="http://www.w3.org/2001/XMLSchema" xmlns:xs="http://www.w3.org/2001/XMLSchema" xmlns:p="http://schemas.microsoft.com/office/2006/metadata/properties" xmlns:ns2="65038721-f369-48f0-ab71-44007c39ad25" xmlns:ns3="31d9612e-ed70-4a76-9587-00bca1a30504" targetNamespace="http://schemas.microsoft.com/office/2006/metadata/properties" ma:root="true" ma:fieldsID="664fe787825a7c0e609d3663e2189ce3" ns2:_="" ns3:_="">
    <xsd:import namespace="65038721-f369-48f0-ab71-44007c39ad25"/>
    <xsd:import namespace="31d9612e-ed70-4a76-9587-00bca1a305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38721-f369-48f0-ab71-44007c39ad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9612e-ed70-4a76-9587-00bca1a3050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4981DD-2FBB-4710-A961-82D5672CF173}"/>
</file>

<file path=customXml/itemProps2.xml><?xml version="1.0" encoding="utf-8"?>
<ds:datastoreItem xmlns:ds="http://schemas.openxmlformats.org/officeDocument/2006/customXml" ds:itemID="{A13CB91C-E835-4B8E-8093-CFA7C3B02709}"/>
</file>

<file path=customXml/itemProps3.xml><?xml version="1.0" encoding="utf-8"?>
<ds:datastoreItem xmlns:ds="http://schemas.openxmlformats.org/officeDocument/2006/customXml" ds:itemID="{3B12302A-077D-473B-AB07-2D815658CC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REGLE DE GESTION DE L'OUTIL </vt:lpstr>
      <vt:lpstr>ALSH PERISCOLAIRE</vt:lpstr>
      <vt:lpstr>ALSH ADOS</vt:lpstr>
      <vt:lpstr>ALSH EXTRASCOLAIRE (HR)</vt:lpstr>
      <vt:lpstr>ALSH EXTRASCOLAIRE (HF)</vt:lpstr>
      <vt:lpstr>'ALSH ADOS'!Zone_d_impression</vt:lpstr>
      <vt:lpstr>'ALSH EXTRASCOLAIRE (HF)'!Zone_d_impression</vt:lpstr>
      <vt:lpstr>'ALSH EXTRASCOLAIRE (HR)'!Zone_d_impression</vt:lpstr>
      <vt:lpstr>'ALSH PERISCOLAIRE'!Zone_d_impression</vt:lpstr>
      <vt:lpstr>'REGLE DE GESTION DE L''OUTIL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TURPIN 221</dc:creator>
  <cp:lastModifiedBy>Laurence TURPIN 221</cp:lastModifiedBy>
  <cp:lastPrinted>2023-03-28T12:54:59Z</cp:lastPrinted>
  <dcterms:created xsi:type="dcterms:W3CDTF">2022-07-26T12:09:13Z</dcterms:created>
  <dcterms:modified xsi:type="dcterms:W3CDTF">2023-09-28T13:54:08Z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0x010100302B2E7E0C75BD42ACB339DC0C05D9CE</vt:lpwstr>
  </property>
</Properties>
</file>