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21" documentId="13_ncr:1_{8832C5B8-5714-45EA-9803-B11B64C714C0}" xr6:coauthVersionLast="47" xr6:coauthVersionMax="47" xr10:uidLastSave="{59535883-CDBD-45B3-B5DB-E68B0726F27C}"/>
  <bookViews>
    <workbookView xWindow="330" yWindow="-120" windowWidth="28590" windowHeight="15840" tabRatio="962" activeTab="8"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Identification'!$A$1:$J$74</definedName>
    <definedName name="_xlnm.Print_Area" localSheetId="2">'2 - Organigramme AGC ACF'!$A$1:$R$82</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6" i="12" l="1"/>
  <c r="N27" i="12"/>
  <c r="N28" i="12"/>
  <c r="N29" i="12"/>
  <c r="L26" i="12"/>
  <c r="L27" i="12"/>
  <c r="L28" i="12"/>
  <c r="L29" i="12"/>
  <c r="K26" i="12"/>
  <c r="K27" i="12"/>
  <c r="K28" i="12"/>
  <c r="K29" i="12"/>
  <c r="L30" i="12" l="1"/>
  <c r="L25" i="12"/>
  <c r="C43" i="18" l="1"/>
  <c r="D43" i="18"/>
  <c r="E43" i="18"/>
  <c r="C21" i="15" l="1"/>
  <c r="F45" i="9" l="1"/>
  <c r="G42" i="18"/>
  <c r="G43" i="18" s="1"/>
  <c r="F46" i="9" l="1"/>
  <c r="E45" i="9"/>
  <c r="E46" i="9" s="1"/>
  <c r="L57" i="12" l="1"/>
  <c r="L58" i="12"/>
  <c r="L59" i="12"/>
  <c r="L60" i="12"/>
  <c r="L56" i="12"/>
  <c r="K57" i="12"/>
  <c r="K58" i="12"/>
  <c r="K59" i="12"/>
  <c r="K60" i="12"/>
  <c r="K56" i="12"/>
  <c r="H24" i="16" l="1"/>
  <c r="F11" i="9"/>
  <c r="L41" i="12"/>
  <c r="L42" i="12"/>
  <c r="L43" i="12"/>
  <c r="L44" i="12"/>
  <c r="L45" i="12"/>
  <c r="L46" i="12"/>
  <c r="L47" i="12"/>
  <c r="L40" i="12"/>
  <c r="L35" i="12"/>
  <c r="L36" i="12"/>
  <c r="L34" i="12"/>
  <c r="L24" i="12"/>
  <c r="L20" i="12"/>
  <c r="L21" i="12"/>
  <c r="L22" i="12"/>
  <c r="L23" i="12"/>
  <c r="L19" i="12"/>
  <c r="L16" i="12"/>
  <c r="L17" i="12"/>
  <c r="L15" i="12"/>
  <c r="N57" i="12" l="1"/>
  <c r="N58" i="12"/>
  <c r="N59" i="12"/>
  <c r="N60" i="12"/>
  <c r="N56" i="12"/>
  <c r="N41" i="12"/>
  <c r="N42" i="12"/>
  <c r="N43" i="12"/>
  <c r="N44" i="12"/>
  <c r="N45" i="12"/>
  <c r="N46" i="12"/>
  <c r="N47" i="12"/>
  <c r="N40" i="12"/>
  <c r="N35" i="12"/>
  <c r="N36" i="12"/>
  <c r="N34" i="12"/>
  <c r="N55" i="12" l="1"/>
  <c r="N33" i="12"/>
  <c r="N39" i="12"/>
  <c r="K41" i="12"/>
  <c r="K42" i="12"/>
  <c r="K43" i="12"/>
  <c r="K44" i="12"/>
  <c r="K45" i="12"/>
  <c r="K46" i="12"/>
  <c r="K47" i="12"/>
  <c r="K40" i="12"/>
  <c r="K35" i="12"/>
  <c r="K36" i="12"/>
  <c r="K34" i="12"/>
  <c r="K30" i="12"/>
  <c r="K20" i="12"/>
  <c r="K21" i="12"/>
  <c r="K22" i="12"/>
  <c r="K23" i="12"/>
  <c r="K25" i="12"/>
  <c r="K19" i="12"/>
  <c r="K17" i="12"/>
  <c r="K16" i="12"/>
  <c r="K15" i="12"/>
  <c r="N30"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7" i="12" l="1"/>
  <c r="K37" i="12" l="1"/>
  <c r="F16" i="18" l="1"/>
  <c r="L48" i="12" l="1"/>
  <c r="K48" i="12"/>
  <c r="E8" i="9"/>
  <c r="L18" i="12" l="1"/>
  <c r="K18" i="12"/>
  <c r="L14" i="12"/>
  <c r="K14" i="12"/>
  <c r="E33" i="2"/>
  <c r="L31" i="12" l="1"/>
  <c r="K31" i="12"/>
  <c r="F40" i="9"/>
  <c r="G21" i="15" l="1"/>
  <c r="G23" i="15" s="1"/>
  <c r="L61" i="12" l="1"/>
  <c r="L63" i="12" s="1"/>
  <c r="K61" i="12"/>
  <c r="K63"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63"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52" authorId="0" shapeId="0" xr:uid="{00000000-0006-0000-0300-000003000000}">
      <text>
        <r>
          <rPr>
            <sz val="9"/>
            <color indexed="81"/>
            <rFont val="Arial"/>
            <family val="2"/>
          </rPr>
          <t xml:space="preserve">Pondère l'ETP dans la fonction si l'ETP dans structure est inférieur à 1. </t>
        </r>
      </text>
    </comment>
    <comment ref="C56"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<sst xmlns="http://schemas.openxmlformats.org/spreadsheetml/2006/main" count="586" uniqueCount="363">
  <si>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</si>
  <si>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</si>
  <si>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</si>
  <si>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</si>
  <si>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</si>
  <si>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</si>
  <si>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</si>
  <si>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</si>
  <si>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</si>
  <si>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</si>
  <si>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</si>
  <si>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</si>
  <si>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</si>
  <si>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</si>
  <si>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Gestionnaire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</si>
  <si>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</si>
  <si>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</si>
  <si>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</si>
  <si>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</si>
  <si>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</si>
  <si>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</si>
  <si>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</si>
  <si>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</si>
  <si>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</si>
  <si>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</si>
  <si>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</si>
  <si>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</si>
  <si>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</si>
  <si>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</si>
  <si>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</si>
  <si>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</si>
  <si>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</si>
  <si>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</si>
  <si>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</si>
  <si>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</si>
  <si>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</si>
  <si>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</si>
  <si>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</si>
  <si>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</si>
  <si>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</si>
  <si>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</si>
  <si>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</si>
  <si>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</si>
  <si>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</si>
  <si>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</si>
  <si>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</si>
  <si>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</si>
  <si>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</si>
  <si>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</si>
  <si>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</si>
  <si>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</si>
  <si>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</si>
  <si>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</si>
  <si>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</si>
  <si>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</si>
  <si>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</si>
  <si>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</si>
  <si>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</si>
  <si>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</si>
  <si>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</si>
  <si>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</si>
  <si>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</si>
  <si>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</si>
  <si>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</si>
  <si>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</si>
  <si>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</si>
  <si>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</si>
  <si>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</si>
  <si>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</si>
  <si>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</si>
  <si>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</si>
  <si>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</si>
  <si>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</si>
  <si>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</si>
  <si>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</si>
  <si>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</si>
  <si>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</si>
  <si>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</si>
  <si>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</si>
  <si>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</si>
  <si>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</si>
  <si>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</si>
  <si>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</si>
  <si>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</si>
  <si>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</si>
  <si>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</si>
  <si>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</si>
  <si>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</si>
  <si>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</si>
  <si>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</si>
  <si>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</si>
  <si>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</si>
  <si>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</si>
  <si>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</si>
  <si>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</si>
  <si>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</si>
  <si>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</si>
  <si>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</si>
  <si>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</si>
  <si>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</si>
  <si>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</si>
  <si>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</si>
  <si>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</si>
  <si>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</si>
  <si>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</si>
  <si>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</si>
  <si>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</si>
  <si>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</si>
  <si>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</si>
  <si>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</si>
  <si>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</si>
  <si>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</si>
  <si>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</si>
  <si>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</si>
  <si>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</si>
  <si>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</si>
  <si>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</si>
  <si>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</si>
  <si>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</si>
  <si>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</si>
  <si>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</si>
  <si>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</si>
  <si>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</si>
  <si>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</si>
  <si>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</si>
  <si>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</si>
  <si>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</si>
  <si>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</si>
  <si>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</si>
  <si>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</si>
  <si>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</si>
  <si>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</si>
  <si>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</si>
  <si>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</si>
  <si>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</si>
  <si>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</si>
  <si>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</si>
  <si>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</si>
  <si>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</si>
  <si>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</si>
  <si>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</si>
  <si>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</si>
  <si>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</si>
  <si>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</si>
  <si>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</si>
  <si>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</si>
  <si>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</si>
  <si>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</si>
  <si>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</si>
  <si>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</si>
  <si>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</si>
  <si>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</si>
  <si>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</si>
  <si>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</si>
  <si>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</si>
  <si>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</si>
  <si>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</si>
  <si>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</si>
  <si>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</si>
  <si>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</si>
  <si>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</si>
  <si>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</si>
  <si>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</si>
  <si>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</si>
  <si>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</si>
  <si>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</si>
  <si>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</si>
  <si>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</si>
  <si>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</si>
  <si>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</si>
  <si>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</si>
  <si>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</si>
  <si>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</si>
  <si>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</si>
  <si>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</si>
  <si>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</si>
  <si>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</si>
  <si>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</si>
  <si>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</si>
  <si>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</si>
  <si>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</si>
  <si>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</si>
  <si>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</si>
  <si>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</si>
  <si>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</si>
  <si>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</si>
  <si>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</si>
  <si>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</si>
  <si>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</si>
  <si>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</si>
  <si>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</si>
  <si>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</si>
  <si>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</si>
  <si>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</si>
  <si>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</si>
  <si>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</si>
  <si>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</si>
  <si>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</si>
  <si>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</si>
  <si>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</si>
  <si>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</si>
  <si>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</si>
  <si>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</si>
  <si>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</si>
  <si>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</si>
  <si>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</si>
  <si>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</si>
  <si>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</si>
  <si>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</si>
  <si>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</si>
  <si>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</si>
  <si>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</si>
  <si>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</si>
  <si>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</si>
  <si>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</si>
  <si>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</si>
  <si>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</si>
  <si>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</si>
  <si>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</si>
  <si>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</si>
  <si>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</si>
  <si>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</si>
  <si>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</si>
  <si>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</si>
  <si>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</si>
  <si>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</si>
  <si>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</si>
  <si>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</si>
  <si>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</si>
  <si>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</si>
  <si>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</si>
  <si>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</si>
  <si>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</si>
  <si>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</si>
  <si>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</si>
  <si>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</si>
  <si>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</si>
  <si>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</si>
  <si>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</si>
  <si>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</si>
  <si>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</si>
  <si>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</si>
  <si>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</si>
  <si>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</si>
  <si>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</si>
  <si>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</si>
  <si>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</si>
  <si>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</si>
  <si>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</si>
  <si>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</si>
  <si>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</si>
  <si>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</si>
  <si>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</si>
  <si>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</si>
  <si>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</si>
  <si>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</si>
  <si>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</si>
  <si>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</si>
  <si>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</si>
  <si>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</si>
  <si>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</si>
  <si>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</si>
  <si>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</si>
  <si>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</si>
  <si>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</si>
  <si>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</si>
  <si>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</si>
  <si>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</si>
  <si>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</si>
  <si>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</si>
  <si>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</si>
  <si>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</si>
  <si>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</si>
  <si>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</si>
  <si>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</si>
  <si>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</si>
  <si>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</si>
  <si>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</si>
  <si>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</si>
  <si>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</si>
  <si>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</si>
  <si>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</si>
  <si>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</si>
  <si>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</si>
  <si>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</si>
  <si>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</si>
  <si>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</si>
  <si>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</si>
  <si>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</si>
  <si>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</si>
  <si>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</si>
  <si>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</si>
  <si>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</si>
  <si>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</si>
  <si>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</si>
  <si>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</si>
  <si>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</si>
  <si>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</si>
  <si>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</si>
  <si>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</si>
  <si>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</si>
  <si>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</si>
  <si>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</si>
  <si>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</si>
  <si>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</si>
  <si>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</si>
  <si>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</si>
  <si>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</si>
  <si>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</si>
  <si>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</si>
  <si>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</si>
  <si>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</si>
  <si>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</si>
  <si>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</si>
  <si>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</si>
  <si>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</si>
  <si>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</si>
  <si>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</si>
  <si>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</si>
  <si>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</si>
  <si>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</si>
  <si>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</si>
  <si>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</si>
  <si>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</si>
  <si>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</si>
  <si>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</si>
  <si>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</si>
  <si>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</si>
  <si>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</si>
  <si>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</si>
  <si>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</si>
  <si>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</si>
  <si>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</si>
  <si>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</si>
  <si>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Animation globale et coordination animation collective familles</t>
  </si>
  <si>
    <r>
      <t xml:space="preserve">- par mail à l'adresse suivante : </t>
    </r>
    <r>
      <rPr>
        <sz val="14"/>
        <color indexed="62"/>
        <rFont val="Arial"/>
        <family val="2"/>
      </rPr>
      <t>afc@caf22.fr</t>
    </r>
  </si>
  <si>
    <t>CAF des Côtes d’Armor - Service Aides aux Partenaires</t>
  </si>
  <si>
    <t>4 bis avenue des Plaines Villes – 22440 PLOUFRAGAN</t>
  </si>
  <si>
    <t>Contact Caf des Côtes d’Armor :</t>
  </si>
  <si>
    <t>Dinan Agglomération</t>
  </si>
  <si>
    <t>Saint-Brieuc Armor Agglomération</t>
  </si>
  <si>
    <t>Lamballe Terre et Mer</t>
  </si>
  <si>
    <t>Sophia-Laure CRISTOFENI</t>
  </si>
  <si>
    <t>02.96.77.36.95</t>
  </si>
  <si>
    <t>Guingamp Paimpol Agglomération</t>
  </si>
  <si>
    <t>Leff Armor Communauté</t>
  </si>
  <si>
    <t>Lannion Trégor Communauté</t>
  </si>
  <si>
    <t>Loudéac Communauté Bretagne Centre</t>
  </si>
  <si>
    <t>Communauté de Communes du Kreiz Breizh</t>
  </si>
  <si>
    <t>Sylvaine POBES</t>
  </si>
  <si>
    <t>02.96.77.36.23</t>
  </si>
  <si>
    <t>Laëtitia SILARD</t>
  </si>
  <si>
    <t>02.96.77.23.36</t>
  </si>
  <si>
    <t xml:space="preserve">Agissant en qualité de Responsable de l'équipement Centre social,
Je certife EXACTS les renseignements indiqués dans l'ensemble du document. </t>
  </si>
  <si>
    <t>Alexandra LE-GUILLOUX</t>
  </si>
  <si>
    <t>02.96.77.36.84</t>
  </si>
  <si>
    <t>fgfg</t>
  </si>
  <si>
    <t>fgfgfg</t>
  </si>
  <si>
    <t>ORGANIGRAMME :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</si>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</sst>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quot;.&quot;##&quot;.&quot;##&quot;.&quot;##&quot;.&quot;##"/>
    <numFmt numFmtId="166" formatCode="#,##0.00_ ;\-#,##0.00\ "/>
    <numFmt numFmtId="167" formatCode="m/d/yyyy;@"/>
    <numFmt numFmtId="168" formatCode="dd/mm/yy;@"/>
    <numFmt numFmtId="169" formatCode="d\ mmmm\ yyyy"/>
    <numFmt numFmtId="170" formatCode="d\ mmmm\ yyyy;@"/>
  </numFmts>
  <fonts count="136"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4"/>
      <color indexed="62"/>
      <name val="Arial"/>
      <family val="2"/>
    </font>
    <font>
      <sz val="14"/>
      <color indexed="12"/>
      <name val="Arial"/>
      <family val="2"/>
    </font>
    <font>
      <b/>
      <sz val="16"/>
      <color indexed="12"/>
      <name val="Arial"/>
      <family val="2"/>
    </font>
    <font>
      <b/>
      <u/>
      <sz val="13"/>
      <color indexed="8"/>
      <name val="Arial"/>
      <family val="2"/>
    </font>
    <font>
      <sz val="13"/>
      <color indexed="8"/>
      <name val="Arial"/>
      <family val="2"/>
    </font>
    <font>
      <b/>
      <i/>
      <sz val="13"/>
      <color indexed="8"/>
      <name val="Arial"/>
      <family val="2"/>
    </font>
    <font>
      <b/>
      <i/>
      <sz val="13"/>
      <name val="Arial"/>
      <family val="2"/>
    </font>
    <font>
      <b/>
      <i/>
      <u/>
      <sz val="13"/>
      <name val="Arial"/>
      <family val="2"/>
    </font>
    <font>
      <sz val="13"/>
      <name val="Arial"/>
      <family val="2"/>
    </font>
  </fonts>
  <fills count="28">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indexed="51"/>
        <bgColor indexed="34"/>
      </patternFill>
    </fill>
    <fill>
      <patternFill patternType="solid">
        <fgColor indexed="9"/>
        <bgColor indexed="52"/>
      </patternFill>
    </fill>
    <fill>
      <patternFill patternType="solid">
        <fgColor indexed="31"/>
        <bgColor indexed="44"/>
      </patternFill>
    </fill>
    <fill>
      <patternFill patternType="solid">
        <fgColor indexed="47"/>
        <bgColor indexed="45"/>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164" fontId="40" fillId="0" borderId="0" applyFont="0" applyFill="0" applyBorder="0" applyAlignment="0" applyProtection="0"/>
    <xf numFmtId="0" fontId="26" fillId="0" borderId="0"/>
  </cellStyleXfs>
  <cellXfs count="861">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5" borderId="0" xfId="0" applyNumberFormat="1" applyFont="1" applyFill="1" applyBorder="1" applyAlignment="1" applyProtection="1">
      <alignment vertical="center"/>
    </xf>
    <xf numFmtId="0" fontId="6" fillId="5"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5" borderId="0" xfId="0" applyFont="1" applyFill="1" applyProtection="1"/>
    <xf numFmtId="0" fontId="6" fillId="5"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5" borderId="0" xfId="0" applyFont="1" applyFill="1" applyBorder="1" applyProtection="1"/>
    <xf numFmtId="0" fontId="31" fillId="5" borderId="0" xfId="2" applyFont="1" applyFill="1" applyBorder="1" applyAlignment="1" applyProtection="1">
      <alignment horizontal="left" vertical="center"/>
    </xf>
    <xf numFmtId="0" fontId="7" fillId="5" borderId="0" xfId="0" applyFont="1" applyFill="1" applyBorder="1" applyAlignment="1" applyProtection="1">
      <alignment horizontal="left" vertical="top" wrapText="1"/>
    </xf>
    <xf numFmtId="4" fontId="28" fillId="5" borderId="0" xfId="2" applyNumberFormat="1" applyFont="1" applyFill="1" applyBorder="1" applyAlignment="1" applyProtection="1">
      <alignment horizontal="center" vertical="center"/>
    </xf>
    <xf numFmtId="4" fontId="31" fillId="5" borderId="0" xfId="2" applyNumberFormat="1" applyFont="1" applyFill="1" applyBorder="1" applyAlignment="1" applyProtection="1">
      <alignment horizontal="center" vertical="center"/>
    </xf>
    <xf numFmtId="4" fontId="29" fillId="5" borderId="0" xfId="0" applyNumberFormat="1" applyFont="1" applyFill="1" applyBorder="1" applyAlignment="1" applyProtection="1">
      <alignment horizontal="center"/>
    </xf>
    <xf numFmtId="0" fontId="0" fillId="5" borderId="0" xfId="0" applyFill="1" applyBorder="1" applyProtection="1"/>
    <xf numFmtId="0" fontId="7" fillId="5" borderId="0" xfId="0" applyFont="1" applyFill="1" applyBorder="1" applyAlignment="1" applyProtection="1">
      <alignment horizontal="center" vertical="center"/>
    </xf>
    <xf numFmtId="0" fontId="1" fillId="5" borderId="0" xfId="0" applyFont="1" applyFill="1" applyBorder="1" applyProtection="1"/>
    <xf numFmtId="0" fontId="0" fillId="5" borderId="0" xfId="0" applyFill="1"/>
    <xf numFmtId="0" fontId="0" fillId="5" borderId="0" xfId="0" applyFill="1" applyProtection="1"/>
    <xf numFmtId="0" fontId="5" fillId="5" borderId="0" xfId="0" applyFont="1" applyFill="1" applyBorder="1" applyAlignment="1" applyProtection="1">
      <alignment horizontal="center" vertical="center"/>
    </xf>
    <xf numFmtId="0" fontId="31" fillId="5" borderId="19" xfId="2" applyFont="1" applyFill="1" applyBorder="1" applyAlignment="1" applyProtection="1">
      <alignment horizontal="left" vertical="center"/>
    </xf>
    <xf numFmtId="0" fontId="31" fillId="5" borderId="20" xfId="2" applyFont="1" applyFill="1" applyBorder="1" applyAlignment="1" applyProtection="1">
      <alignment horizontal="left" vertical="center"/>
    </xf>
    <xf numFmtId="0" fontId="25" fillId="5"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9" fillId="0" borderId="0" xfId="2" applyNumberFormat="1" applyFont="1" applyFill="1" applyBorder="1" applyAlignment="1" applyProtection="1">
      <alignment horizontal="center" vertical="center"/>
    </xf>
    <xf numFmtId="0" fontId="3" fillId="0" borderId="0" xfId="0" applyFont="1" applyFill="1" applyProtection="1"/>
    <xf numFmtId="0" fontId="8" fillId="5"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0" fillId="0" borderId="0" xfId="0" applyFont="1" applyProtection="1"/>
    <xf numFmtId="0" fontId="50" fillId="0" borderId="0" xfId="0" applyFont="1" applyFill="1" applyProtection="1"/>
    <xf numFmtId="0" fontId="8" fillId="5" borderId="27" xfId="0" applyNumberFormat="1" applyFont="1" applyFill="1" applyBorder="1" applyAlignment="1" applyProtection="1">
      <alignment horizontal="left" vertical="center"/>
    </xf>
    <xf numFmtId="0" fontId="8" fillId="5" borderId="10" xfId="0" applyNumberFormat="1" applyFont="1" applyFill="1" applyBorder="1" applyAlignment="1" applyProtection="1">
      <alignment horizontal="left" vertical="center"/>
    </xf>
    <xf numFmtId="0" fontId="8" fillId="5" borderId="18" xfId="0" applyNumberFormat="1" applyFont="1" applyFill="1" applyBorder="1" applyAlignment="1" applyProtection="1">
      <alignment horizontal="left" vertical="center" wrapText="1"/>
    </xf>
    <xf numFmtId="0" fontId="8" fillId="5" borderId="13" xfId="0" applyNumberFormat="1" applyFont="1" applyFill="1" applyBorder="1" applyAlignment="1" applyProtection="1">
      <alignment horizontal="left" vertical="center"/>
    </xf>
    <xf numFmtId="2" fontId="7" fillId="5" borderId="0" xfId="0" applyNumberFormat="1" applyFont="1" applyFill="1" applyBorder="1" applyAlignment="1" applyProtection="1">
      <alignment horizontal="center" vertical="center"/>
    </xf>
    <xf numFmtId="0" fontId="51"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5" borderId="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xf>
    <xf numFmtId="0" fontId="8" fillId="5" borderId="4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2" applyFont="1" applyBorder="1" applyAlignment="1" applyProtection="1">
      <alignment horizontal="right" vertical="center"/>
    </xf>
    <xf numFmtId="4" fontId="53" fillId="0" borderId="0" xfId="2" applyNumberFormat="1" applyFont="1" applyFill="1" applyBorder="1" applyAlignment="1" applyProtection="1">
      <alignment horizontal="left" vertical="center"/>
    </xf>
    <xf numFmtId="4" fontId="53" fillId="0" borderId="0" xfId="2" applyNumberFormat="1"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wrapText="1"/>
    </xf>
    <xf numFmtId="4" fontId="48" fillId="5" borderId="0" xfId="2"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2" fontId="7" fillId="5" borderId="0" xfId="0" applyNumberFormat="1" applyFont="1" applyFill="1" applyBorder="1" applyAlignment="1" applyProtection="1">
      <alignment horizontal="center" vertical="center" wrapText="1"/>
    </xf>
    <xf numFmtId="0" fontId="25" fillId="0" borderId="52" xfId="2" applyFont="1" applyBorder="1" applyAlignment="1" applyProtection="1">
      <alignment horizontal="center" vertical="center"/>
    </xf>
    <xf numFmtId="0" fontId="2" fillId="5" borderId="0" xfId="2" applyFont="1" applyFill="1" applyBorder="1" applyAlignment="1" applyProtection="1">
      <alignment horizontal="right" vertical="center" wrapText="1"/>
    </xf>
    <xf numFmtId="0" fontId="41" fillId="5" borderId="0" xfId="0" applyFont="1" applyFill="1" applyBorder="1" applyProtection="1"/>
    <xf numFmtId="0" fontId="41" fillId="5" borderId="0" xfId="0" applyFont="1" applyFill="1" applyProtection="1"/>
    <xf numFmtId="0" fontId="41" fillId="5"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1" fillId="0" borderId="0" xfId="0" applyFont="1"/>
    <xf numFmtId="0" fontId="3" fillId="0" borderId="0" xfId="0" applyFont="1" applyAlignment="1" applyProtection="1">
      <alignment vertical="center"/>
    </xf>
    <xf numFmtId="0" fontId="3" fillId="5"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51" fillId="0" borderId="0" xfId="0" applyFont="1" applyFill="1" applyProtection="1"/>
    <xf numFmtId="4" fontId="49" fillId="7" borderId="5" xfId="2"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9"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9" borderId="5" xfId="0" applyFont="1" applyFill="1" applyBorder="1" applyAlignment="1" applyProtection="1">
      <alignment horizontal="left"/>
    </xf>
    <xf numFmtId="4" fontId="25" fillId="9" borderId="5" xfId="0" applyNumberFormat="1" applyFont="1" applyFill="1" applyBorder="1" applyAlignment="1" applyProtection="1">
      <alignment horizontal="center" vertical="center"/>
    </xf>
    <xf numFmtId="0" fontId="41" fillId="5" borderId="0" xfId="0" applyFont="1" applyFill="1" applyBorder="1" applyAlignment="1" applyProtection="1">
      <alignment horizontal="center" vertical="center" textRotation="255"/>
    </xf>
    <xf numFmtId="0" fontId="27" fillId="5" borderId="0" xfId="0" applyFont="1" applyFill="1" applyBorder="1" applyProtection="1"/>
    <xf numFmtId="0" fontId="28" fillId="5"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7" fillId="0" borderId="23" xfId="2" applyNumberFormat="1" applyFont="1" applyFill="1" applyBorder="1" applyAlignment="1" applyProtection="1">
      <alignment horizontal="right" vertical="center"/>
    </xf>
    <xf numFmtId="4" fontId="67" fillId="0" borderId="23" xfId="2" applyNumberFormat="1" applyFont="1" applyFill="1" applyBorder="1" applyAlignment="1" applyProtection="1">
      <alignment horizontal="left" vertical="center"/>
    </xf>
    <xf numFmtId="0" fontId="67" fillId="5" borderId="23" xfId="0" applyNumberFormat="1" applyFont="1" applyFill="1" applyBorder="1" applyAlignment="1" applyProtection="1">
      <alignment horizontal="left" vertical="center"/>
    </xf>
    <xf numFmtId="0" fontId="67" fillId="5" borderId="23" xfId="2" applyFont="1" applyFill="1" applyBorder="1" applyAlignment="1" applyProtection="1">
      <alignment horizontal="right" vertical="center" wrapText="1"/>
    </xf>
    <xf numFmtId="0" fontId="67" fillId="5" borderId="23" xfId="0" applyNumberFormat="1" applyFont="1" applyFill="1" applyBorder="1" applyAlignment="1" applyProtection="1">
      <alignment horizontal="left" vertical="center" wrapText="1"/>
    </xf>
    <xf numFmtId="0" fontId="67" fillId="0" borderId="23" xfId="2" applyFont="1" applyBorder="1" applyAlignment="1" applyProtection="1">
      <alignment horizontal="right" vertical="center" wrapText="1"/>
    </xf>
    <xf numFmtId="0" fontId="67" fillId="0" borderId="23" xfId="2" applyFont="1" applyBorder="1" applyAlignment="1" applyProtection="1">
      <alignment vertical="center" wrapText="1"/>
    </xf>
    <xf numFmtId="0" fontId="67" fillId="0" borderId="23" xfId="0" applyFont="1" applyFill="1" applyBorder="1" applyAlignment="1" applyProtection="1">
      <alignment vertical="center" wrapText="1"/>
    </xf>
    <xf numFmtId="0" fontId="67" fillId="0" borderId="23" xfId="2" applyFont="1" applyFill="1" applyBorder="1" applyAlignment="1" applyProtection="1">
      <alignment vertical="center" wrapText="1"/>
    </xf>
    <xf numFmtId="4" fontId="48" fillId="6" borderId="34" xfId="2" applyNumberFormat="1" applyFont="1" applyFill="1" applyBorder="1" applyAlignment="1" applyProtection="1">
      <alignment horizontal="left" vertical="center"/>
    </xf>
    <xf numFmtId="4" fontId="48" fillId="6" borderId="23" xfId="2" applyNumberFormat="1" applyFont="1" applyFill="1" applyBorder="1" applyAlignment="1" applyProtection="1">
      <alignment horizontal="left" vertical="center"/>
    </xf>
    <xf numFmtId="4" fontId="48" fillId="6" borderId="27" xfId="2" applyNumberFormat="1" applyFont="1" applyFill="1" applyBorder="1" applyAlignment="1" applyProtection="1">
      <alignment horizontal="left" vertical="center"/>
    </xf>
    <xf numFmtId="0" fontId="68" fillId="0" borderId="23" xfId="0" applyFont="1" applyFill="1" applyBorder="1" applyAlignment="1" applyProtection="1">
      <alignment horizontal="left" vertical="center"/>
    </xf>
    <xf numFmtId="0" fontId="67" fillId="0" borderId="23" xfId="2" applyFont="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xf>
    <xf numFmtId="4" fontId="48" fillId="6" borderId="41" xfId="2" applyNumberFormat="1" applyFont="1" applyFill="1" applyBorder="1" applyAlignment="1" applyProtection="1">
      <alignment horizontal="right" vertical="center"/>
    </xf>
    <xf numFmtId="4" fontId="48" fillId="6" borderId="25" xfId="2" applyNumberFormat="1" applyFont="1" applyFill="1" applyBorder="1" applyAlignment="1" applyProtection="1">
      <alignment horizontal="right" vertical="center"/>
    </xf>
    <xf numFmtId="4" fontId="48" fillId="6"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31" fillId="0" borderId="0" xfId="2" applyNumberFormat="1" applyFont="1" applyFill="1" applyBorder="1" applyAlignment="1" applyProtection="1">
      <alignment horizontal="center" vertical="center"/>
    </xf>
    <xf numFmtId="4" fontId="2" fillId="13" borderId="26" xfId="2" applyNumberFormat="1" applyFont="1" applyFill="1" applyBorder="1" applyAlignment="1" applyProtection="1">
      <alignment horizontal="right" vertical="center"/>
    </xf>
    <xf numFmtId="4" fontId="2" fillId="13" borderId="18" xfId="2" applyNumberFormat="1" applyFont="1" applyFill="1" applyBorder="1" applyAlignment="1" applyProtection="1">
      <alignment horizontal="right" vertical="center"/>
    </xf>
    <xf numFmtId="0" fontId="8" fillId="13" borderId="18" xfId="0" applyNumberFormat="1" applyFont="1" applyFill="1" applyBorder="1" applyAlignment="1" applyProtection="1">
      <alignment horizontal="left" vertical="center"/>
    </xf>
    <xf numFmtId="4" fontId="48" fillId="6" borderId="18" xfId="2" applyNumberFormat="1" applyFont="1" applyFill="1" applyBorder="1" applyAlignment="1" applyProtection="1">
      <alignment horizontal="left" vertical="center"/>
    </xf>
    <xf numFmtId="0" fontId="67" fillId="5" borderId="27" xfId="2" applyFont="1" applyFill="1" applyBorder="1" applyAlignment="1" applyProtection="1">
      <alignment horizontal="right" vertical="center" wrapText="1"/>
    </xf>
    <xf numFmtId="0" fontId="67" fillId="5" borderId="27" xfId="2" applyFont="1" applyFill="1" applyBorder="1" applyAlignment="1" applyProtection="1">
      <alignment horizontal="left" vertical="center" wrapText="1"/>
    </xf>
    <xf numFmtId="0" fontId="67" fillId="0" borderId="34" xfId="2" applyFont="1" applyBorder="1" applyAlignment="1" applyProtection="1">
      <alignment horizontal="right" vertical="center" wrapText="1"/>
    </xf>
    <xf numFmtId="0" fontId="67" fillId="0" borderId="34" xfId="2" applyFont="1" applyBorder="1" applyAlignment="1" applyProtection="1">
      <alignment horizontal="left" vertical="center" wrapText="1"/>
    </xf>
    <xf numFmtId="0" fontId="67" fillId="0" borderId="27" xfId="2" applyFont="1" applyBorder="1" applyAlignment="1" applyProtection="1">
      <alignment horizontal="right" vertical="center" wrapText="1"/>
    </xf>
    <xf numFmtId="0" fontId="67" fillId="0" borderId="27" xfId="2" applyFont="1" applyFill="1" applyBorder="1" applyAlignment="1" applyProtection="1">
      <alignment horizontal="left" vertical="center" wrapText="1"/>
    </xf>
    <xf numFmtId="0" fontId="5" fillId="5" borderId="34" xfId="0" applyNumberFormat="1" applyFont="1" applyFill="1" applyBorder="1" applyAlignment="1" applyProtection="1">
      <alignment horizontal="left" vertical="center"/>
    </xf>
    <xf numFmtId="0" fontId="5" fillId="5" borderId="23" xfId="0" applyNumberFormat="1" applyFont="1" applyFill="1" applyBorder="1" applyAlignment="1" applyProtection="1">
      <alignment horizontal="left" vertical="center"/>
    </xf>
    <xf numFmtId="0" fontId="5" fillId="5" borderId="13" xfId="0" applyNumberFormat="1" applyFont="1" applyFill="1" applyBorder="1" applyAlignment="1" applyProtection="1">
      <alignment horizontal="left" vertical="center"/>
    </xf>
    <xf numFmtId="0" fontId="5" fillId="5" borderId="40" xfId="0" applyNumberFormat="1" applyFont="1" applyFill="1" applyBorder="1" applyAlignment="1" applyProtection="1">
      <alignment horizontal="left" vertical="center"/>
    </xf>
    <xf numFmtId="0" fontId="67" fillId="0" borderId="23" xfId="0" applyFont="1" applyFill="1" applyBorder="1" applyAlignment="1" applyProtection="1">
      <alignment horizontal="right" vertical="center"/>
    </xf>
    <xf numFmtId="0" fontId="67" fillId="0" borderId="27" xfId="0" applyFont="1" applyFill="1" applyBorder="1" applyAlignment="1" applyProtection="1">
      <alignment horizontal="right" vertical="center"/>
    </xf>
    <xf numFmtId="0" fontId="67" fillId="0" borderId="27" xfId="0" applyFont="1" applyFill="1" applyBorder="1" applyAlignment="1" applyProtection="1">
      <alignment vertical="center" wrapText="1"/>
    </xf>
    <xf numFmtId="0" fontId="67" fillId="0" borderId="34" xfId="0" applyFont="1" applyBorder="1" applyAlignment="1" applyProtection="1">
      <alignment horizontal="right" vertical="center"/>
    </xf>
    <xf numFmtId="0" fontId="67" fillId="0" borderId="34" xfId="0" applyFont="1" applyFill="1" applyBorder="1" applyAlignment="1" applyProtection="1">
      <alignment vertical="center" wrapText="1"/>
    </xf>
    <xf numFmtId="0" fontId="67" fillId="0" borderId="34" xfId="0" applyFont="1" applyFill="1" applyBorder="1" applyAlignment="1" applyProtection="1">
      <alignment horizontal="right" vertical="center"/>
    </xf>
    <xf numFmtId="0" fontId="70" fillId="0" borderId="23" xfId="0" applyFont="1" applyFill="1" applyBorder="1" applyAlignment="1" applyProtection="1">
      <alignment horizontal="right" vertical="center"/>
    </xf>
    <xf numFmtId="0" fontId="70" fillId="0" borderId="23" xfId="0" applyFont="1" applyFill="1" applyBorder="1" applyAlignment="1" applyProtection="1">
      <alignment vertical="center" wrapText="1"/>
    </xf>
    <xf numFmtId="0" fontId="70" fillId="0" borderId="27" xfId="0" applyFont="1" applyFill="1" applyBorder="1" applyAlignment="1" applyProtection="1">
      <alignment horizontal="right" vertical="center"/>
    </xf>
    <xf numFmtId="0" fontId="70" fillId="0" borderId="27" xfId="0" applyFont="1" applyFill="1" applyBorder="1" applyAlignment="1" applyProtection="1">
      <alignment vertical="center" wrapText="1"/>
    </xf>
    <xf numFmtId="0" fontId="67" fillId="0" borderId="23" xfId="0" applyFont="1" applyBorder="1" applyAlignment="1" applyProtection="1">
      <alignment horizontal="right" vertical="center"/>
    </xf>
    <xf numFmtId="0" fontId="67" fillId="0" borderId="23" xfId="0" applyFont="1" applyBorder="1" applyAlignment="1" applyProtection="1">
      <alignment vertical="center" wrapText="1"/>
    </xf>
    <xf numFmtId="0" fontId="67" fillId="0" borderId="27" xfId="0" applyFont="1" applyBorder="1" applyAlignment="1" applyProtection="1">
      <alignment horizontal="right" vertical="center"/>
    </xf>
    <xf numFmtId="0" fontId="67" fillId="0" borderId="27" xfId="0" applyFont="1" applyBorder="1" applyAlignment="1" applyProtection="1">
      <alignment vertical="center" wrapText="1"/>
    </xf>
    <xf numFmtId="0" fontId="67" fillId="0" borderId="13" xfId="0" applyFont="1" applyFill="1" applyBorder="1" applyAlignment="1" applyProtection="1">
      <alignment horizontal="right" vertical="center"/>
    </xf>
    <xf numFmtId="0" fontId="67" fillId="0" borderId="13" xfId="0" applyFont="1" applyFill="1" applyBorder="1" applyAlignment="1" applyProtection="1">
      <alignment vertical="center" wrapText="1"/>
    </xf>
    <xf numFmtId="0" fontId="5" fillId="13" borderId="18" xfId="0" applyFont="1" applyFill="1" applyBorder="1" applyAlignment="1" applyProtection="1">
      <alignment horizontal="left" vertical="center"/>
    </xf>
    <xf numFmtId="0" fontId="5" fillId="13" borderId="18" xfId="0" applyFont="1" applyFill="1" applyBorder="1" applyAlignment="1" applyProtection="1">
      <alignment horizontal="left" vertical="center" wrapText="1"/>
    </xf>
    <xf numFmtId="0" fontId="5" fillId="5"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5"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5"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5"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6" fillId="6" borderId="34" xfId="2" applyNumberFormat="1" applyFont="1" applyFill="1" applyBorder="1" applyAlignment="1" applyProtection="1">
      <alignment horizontal="center" vertical="center"/>
    </xf>
    <xf numFmtId="4" fontId="76" fillId="6" borderId="31" xfId="2" applyNumberFormat="1" applyFont="1" applyFill="1" applyBorder="1" applyAlignment="1" applyProtection="1">
      <alignment horizontal="center" vertical="center"/>
    </xf>
    <xf numFmtId="4" fontId="76" fillId="6" borderId="13" xfId="2" applyNumberFormat="1" applyFont="1" applyFill="1" applyBorder="1" applyAlignment="1" applyProtection="1">
      <alignment horizontal="center" vertical="center"/>
    </xf>
    <xf numFmtId="4" fontId="76" fillId="6" borderId="33" xfId="2" applyNumberFormat="1" applyFont="1" applyFill="1" applyBorder="1" applyAlignment="1" applyProtection="1">
      <alignment horizontal="center" vertical="center"/>
    </xf>
    <xf numFmtId="0" fontId="5" fillId="5" borderId="31" xfId="0" applyNumberFormat="1" applyFont="1" applyFill="1" applyBorder="1" applyAlignment="1" applyProtection="1">
      <alignment horizontal="left" vertical="center" wrapText="1"/>
    </xf>
    <xf numFmtId="0" fontId="5" fillId="5"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5" borderId="35" xfId="0" applyNumberFormat="1" applyFont="1" applyFill="1" applyBorder="1" applyAlignment="1" applyProtection="1">
      <alignment horizontal="left" vertical="center"/>
    </xf>
    <xf numFmtId="4" fontId="67" fillId="0" borderId="35" xfId="2" applyNumberFormat="1" applyFont="1" applyFill="1" applyBorder="1" applyAlignment="1" applyProtection="1">
      <alignment horizontal="right" vertical="center"/>
    </xf>
    <xf numFmtId="4" fontId="67" fillId="0" borderId="27" xfId="2" applyNumberFormat="1" applyFont="1" applyFill="1" applyBorder="1" applyAlignment="1" applyProtection="1">
      <alignment horizontal="left" vertical="center"/>
    </xf>
    <xf numFmtId="4" fontId="67" fillId="0" borderId="31" xfId="2" applyNumberFormat="1" applyFont="1" applyFill="1" applyBorder="1" applyAlignment="1" applyProtection="1">
      <alignment horizontal="right" vertical="center"/>
    </xf>
    <xf numFmtId="4" fontId="67" fillId="0" borderId="34" xfId="2" applyNumberFormat="1" applyFont="1" applyFill="1" applyBorder="1" applyAlignment="1" applyProtection="1">
      <alignment horizontal="left" vertical="center"/>
    </xf>
    <xf numFmtId="4" fontId="67" fillId="0" borderId="29" xfId="2" applyNumberFormat="1" applyFont="1" applyFill="1" applyBorder="1" applyAlignment="1" applyProtection="1">
      <alignment horizontal="right" vertical="center"/>
    </xf>
    <xf numFmtId="4" fontId="67" fillId="0" borderId="45" xfId="2" applyNumberFormat="1" applyFont="1" applyFill="1" applyBorder="1" applyAlignment="1" applyProtection="1">
      <alignment horizontal="left" vertical="center" wrapText="1"/>
    </xf>
    <xf numFmtId="0" fontId="67" fillId="0" borderId="34" xfId="0" applyFont="1" applyBorder="1" applyAlignment="1" applyProtection="1">
      <alignment vertical="center" wrapText="1"/>
    </xf>
    <xf numFmtId="0" fontId="68" fillId="5" borderId="29" xfId="0" applyNumberFormat="1" applyFont="1" applyFill="1" applyBorder="1" applyAlignment="1" applyProtection="1">
      <alignment horizontal="right" vertical="center"/>
    </xf>
    <xf numFmtId="0" fontId="68" fillId="5" borderId="45" xfId="0" applyNumberFormat="1" applyFont="1" applyFill="1" applyBorder="1" applyAlignment="1" applyProtection="1">
      <alignment horizontal="left" vertical="center"/>
    </xf>
    <xf numFmtId="4" fontId="67" fillId="0" borderId="25" xfId="2" applyNumberFormat="1" applyFont="1" applyFill="1" applyBorder="1" applyAlignment="1" applyProtection="1">
      <alignment horizontal="right" vertical="center"/>
      <protection locked="0"/>
    </xf>
    <xf numFmtId="0" fontId="67" fillId="5" borderId="32" xfId="2" applyFont="1" applyFill="1" applyBorder="1" applyAlignment="1" applyProtection="1">
      <alignment horizontal="right" vertical="center" wrapText="1"/>
    </xf>
    <xf numFmtId="0" fontId="67" fillId="5" borderId="35" xfId="2" applyFont="1" applyFill="1" applyBorder="1" applyAlignment="1" applyProtection="1">
      <alignment horizontal="right" vertical="center" wrapText="1"/>
    </xf>
    <xf numFmtId="4" fontId="67" fillId="0" borderId="42" xfId="2" applyNumberFormat="1" applyFont="1" applyFill="1" applyBorder="1" applyAlignment="1" applyProtection="1">
      <alignment horizontal="right" vertical="center"/>
      <protection locked="0"/>
    </xf>
    <xf numFmtId="0" fontId="67" fillId="0" borderId="31" xfId="2" applyFont="1" applyBorder="1" applyAlignment="1" applyProtection="1">
      <alignment horizontal="right" vertical="center"/>
    </xf>
    <xf numFmtId="0" fontId="67" fillId="0" borderId="34" xfId="2" applyFont="1" applyBorder="1" applyAlignment="1" applyProtection="1">
      <alignment vertical="center" wrapText="1"/>
    </xf>
    <xf numFmtId="0" fontId="67" fillId="0" borderId="33" xfId="2" applyFont="1" applyBorder="1" applyAlignment="1" applyProtection="1">
      <alignment horizontal="right" vertical="center"/>
    </xf>
    <xf numFmtId="0" fontId="67" fillId="0" borderId="32" xfId="2" applyFont="1" applyBorder="1" applyAlignment="1" applyProtection="1">
      <alignment horizontal="right" vertical="center"/>
    </xf>
    <xf numFmtId="0" fontId="68" fillId="5" borderId="13" xfId="0" applyFont="1" applyFill="1" applyBorder="1" applyAlignment="1" applyProtection="1">
      <alignment vertical="center"/>
    </xf>
    <xf numFmtId="0" fontId="2" fillId="14" borderId="30" xfId="0" applyNumberFormat="1" applyFont="1" applyFill="1" applyBorder="1" applyAlignment="1" applyProtection="1">
      <alignment horizontal="left" vertical="center"/>
    </xf>
    <xf numFmtId="0" fontId="2" fillId="14" borderId="18" xfId="0" applyNumberFormat="1" applyFont="1" applyFill="1" applyBorder="1" applyAlignment="1" applyProtection="1">
      <alignment horizontal="left" vertical="center"/>
    </xf>
    <xf numFmtId="4" fontId="2" fillId="6" borderId="14" xfId="2" applyNumberFormat="1" applyFont="1" applyFill="1" applyBorder="1" applyAlignment="1" applyProtection="1">
      <alignment horizontal="right" vertical="center"/>
    </xf>
    <xf numFmtId="0" fontId="5" fillId="14" borderId="23" xfId="0" applyNumberFormat="1" applyFont="1" applyFill="1" applyBorder="1" applyAlignment="1" applyProtection="1">
      <alignment horizontal="left" vertical="center"/>
    </xf>
    <xf numFmtId="0" fontId="67" fillId="5" borderId="23" xfId="2" applyFont="1" applyFill="1" applyBorder="1" applyAlignment="1" applyProtection="1">
      <alignment horizontal="right" vertical="center"/>
    </xf>
    <xf numFmtId="0" fontId="67" fillId="5" borderId="23" xfId="2" applyFont="1" applyFill="1" applyBorder="1" applyAlignment="1" applyProtection="1">
      <alignment vertical="center" wrapText="1"/>
    </xf>
    <xf numFmtId="0" fontId="74" fillId="5" borderId="23" xfId="2" applyFont="1" applyFill="1" applyBorder="1" applyProtection="1"/>
    <xf numFmtId="4" fontId="69" fillId="6" borderId="23" xfId="2" applyNumberFormat="1" applyFont="1" applyFill="1" applyBorder="1" applyAlignment="1" applyProtection="1">
      <alignment horizontal="right" vertical="center"/>
    </xf>
    <xf numFmtId="4" fontId="78" fillId="5" borderId="23" xfId="2" applyNumberFormat="1" applyFont="1" applyFill="1" applyBorder="1" applyAlignment="1" applyProtection="1">
      <alignment horizontal="right" vertical="center"/>
    </xf>
    <xf numFmtId="0" fontId="76" fillId="14" borderId="23" xfId="2" applyNumberFormat="1" applyFont="1" applyFill="1" applyBorder="1" applyAlignment="1" applyProtection="1">
      <alignment horizontal="left" vertical="center"/>
    </xf>
    <xf numFmtId="4" fontId="76" fillId="14" borderId="23" xfId="2" applyNumberFormat="1" applyFont="1" applyFill="1" applyBorder="1" applyAlignment="1" applyProtection="1">
      <alignment horizontal="left" vertical="center"/>
    </xf>
    <xf numFmtId="0" fontId="80" fillId="5" borderId="23" xfId="0" applyFont="1" applyFill="1" applyBorder="1" applyAlignment="1" applyProtection="1">
      <alignment horizontal="right" vertical="center"/>
    </xf>
    <xf numFmtId="0" fontId="80" fillId="5" borderId="23" xfId="0" applyFont="1" applyFill="1" applyBorder="1" applyAlignment="1" applyProtection="1">
      <alignment vertical="center" wrapText="1"/>
    </xf>
    <xf numFmtId="4" fontId="67" fillId="5" borderId="23" xfId="2" applyNumberFormat="1" applyFont="1" applyFill="1" applyBorder="1" applyAlignment="1" applyProtection="1">
      <alignment horizontal="right" vertical="center"/>
    </xf>
    <xf numFmtId="0" fontId="67" fillId="5" borderId="23" xfId="0" applyFont="1" applyFill="1" applyBorder="1" applyAlignment="1" applyProtection="1">
      <alignment vertical="center" wrapText="1"/>
    </xf>
    <xf numFmtId="0" fontId="67" fillId="5" borderId="23" xfId="0" applyFont="1" applyFill="1" applyBorder="1" applyAlignment="1" applyProtection="1">
      <alignment horizontal="right" vertical="center"/>
    </xf>
    <xf numFmtId="0" fontId="2" fillId="14" borderId="23" xfId="2" applyNumberFormat="1" applyFont="1" applyFill="1" applyBorder="1" applyAlignment="1" applyProtection="1">
      <alignment horizontal="left" vertical="center"/>
    </xf>
    <xf numFmtId="0" fontId="70" fillId="5" borderId="23" xfId="2" applyFont="1" applyFill="1" applyBorder="1" applyAlignment="1" applyProtection="1">
      <alignment horizontal="right"/>
    </xf>
    <xf numFmtId="0" fontId="38" fillId="5" borderId="23" xfId="2" applyFont="1" applyFill="1" applyBorder="1" applyProtection="1"/>
    <xf numFmtId="4" fontId="2" fillId="14" borderId="23" xfId="2" applyNumberFormat="1" applyFont="1" applyFill="1" applyBorder="1" applyAlignment="1" applyProtection="1">
      <alignment horizontal="left" vertical="center"/>
    </xf>
    <xf numFmtId="0" fontId="80" fillId="5" borderId="23" xfId="2" applyFont="1" applyFill="1" applyBorder="1" applyAlignment="1" applyProtection="1">
      <alignment horizontal="right" vertical="center"/>
    </xf>
    <xf numFmtId="0" fontId="5" fillId="14" borderId="23" xfId="0" applyFont="1" applyFill="1" applyBorder="1" applyAlignment="1" applyProtection="1">
      <alignment horizontal="left" vertical="center"/>
    </xf>
    <xf numFmtId="0" fontId="2" fillId="14" borderId="23" xfId="2" applyFont="1" applyFill="1" applyBorder="1" applyAlignment="1" applyProtection="1">
      <alignment horizontal="right"/>
    </xf>
    <xf numFmtId="0" fontId="2" fillId="14" borderId="23" xfId="0" applyFont="1" applyFill="1" applyBorder="1" applyAlignment="1" applyProtection="1">
      <alignment horizontal="left" vertical="center"/>
    </xf>
    <xf numFmtId="0" fontId="2" fillId="14" borderId="23" xfId="0" applyFont="1" applyFill="1" applyBorder="1" applyAlignment="1" applyProtection="1">
      <alignment vertical="center" wrapText="1"/>
    </xf>
    <xf numFmtId="0" fontId="5" fillId="14" borderId="23" xfId="0" applyFont="1" applyFill="1" applyBorder="1" applyAlignment="1" applyProtection="1">
      <alignment horizontal="left" vertical="center" wrapText="1"/>
    </xf>
    <xf numFmtId="4" fontId="77" fillId="6" borderId="23" xfId="2" applyNumberFormat="1" applyFont="1" applyFill="1" applyBorder="1" applyAlignment="1" applyProtection="1">
      <alignment horizontal="right" vertical="center"/>
    </xf>
    <xf numFmtId="0" fontId="76" fillId="14" borderId="23" xfId="2" applyFont="1" applyFill="1" applyBorder="1" applyProtection="1"/>
    <xf numFmtId="0" fontId="5" fillId="14" borderId="23" xfId="0" applyFont="1" applyFill="1" applyBorder="1" applyAlignment="1" applyProtection="1">
      <alignment horizontal="center" vertical="center"/>
    </xf>
    <xf numFmtId="0" fontId="76" fillId="14" borderId="24" xfId="2" applyFont="1" applyFill="1" applyBorder="1" applyProtection="1"/>
    <xf numFmtId="0" fontId="84" fillId="5" borderId="55" xfId="0" applyFont="1" applyFill="1" applyBorder="1" applyAlignment="1" applyProtection="1">
      <alignment vertical="center" wrapText="1"/>
    </xf>
    <xf numFmtId="0" fontId="84" fillId="5" borderId="57" xfId="0" applyFont="1" applyFill="1" applyBorder="1" applyAlignment="1" applyProtection="1">
      <alignment vertical="center" wrapText="1"/>
    </xf>
    <xf numFmtId="0" fontId="86" fillId="0" borderId="28" xfId="0" applyFont="1" applyBorder="1" applyAlignment="1">
      <alignment horizontal="left" vertical="center" wrapText="1"/>
    </xf>
    <xf numFmtId="0" fontId="67" fillId="0" borderId="0" xfId="2" applyFont="1" applyFill="1" applyBorder="1" applyAlignment="1" applyProtection="1">
      <alignment horizontal="right" vertical="center"/>
    </xf>
    <xf numFmtId="0" fontId="67" fillId="0" borderId="0" xfId="2" applyFont="1" applyFill="1" applyBorder="1" applyAlignment="1" applyProtection="1">
      <alignment vertical="center" wrapText="1"/>
    </xf>
    <xf numFmtId="0" fontId="81" fillId="0" borderId="0" xfId="0" applyFont="1" applyFill="1" applyBorder="1" applyAlignment="1" applyProtection="1">
      <alignment horizontal="right" vertical="center"/>
    </xf>
    <xf numFmtId="0" fontId="81" fillId="0" borderId="0" xfId="0" applyFont="1" applyFill="1" applyBorder="1" applyAlignment="1" applyProtection="1">
      <alignment vertical="center" wrapText="1"/>
    </xf>
    <xf numFmtId="4" fontId="78" fillId="0" borderId="0" xfId="2" applyNumberFormat="1" applyFont="1" applyFill="1" applyBorder="1" applyAlignment="1" applyProtection="1">
      <alignment horizontal="center" vertical="center"/>
      <protection locked="0"/>
    </xf>
    <xf numFmtId="0" fontId="67" fillId="0" borderId="0" xfId="2" applyFont="1" applyFill="1" applyBorder="1" applyAlignment="1" applyProtection="1">
      <alignment vertical="center"/>
    </xf>
    <xf numFmtId="0" fontId="38" fillId="0" borderId="0" xfId="2" applyFont="1" applyFill="1" applyBorder="1" applyAlignment="1" applyProtection="1">
      <alignment vertical="center" wrapText="1"/>
    </xf>
    <xf numFmtId="0" fontId="38" fillId="0" borderId="0" xfId="2" applyFont="1" applyFill="1" applyBorder="1" applyAlignment="1" applyProtection="1">
      <alignment horizontal="right" vertical="center" wrapText="1"/>
    </xf>
    <xf numFmtId="0" fontId="87" fillId="0" borderId="0" xfId="0" applyFont="1" applyAlignment="1">
      <alignment horizontal="center" vertical="center"/>
    </xf>
    <xf numFmtId="0" fontId="88" fillId="0" borderId="0" xfId="0" applyFont="1"/>
    <xf numFmtId="4" fontId="38" fillId="0" borderId="0" xfId="2" applyNumberFormat="1" applyFont="1" applyFill="1" applyBorder="1" applyAlignment="1" applyProtection="1">
      <alignment horizontal="left" vertical="center"/>
    </xf>
    <xf numFmtId="0" fontId="89" fillId="0" borderId="0" xfId="0" applyFont="1" applyFill="1" applyBorder="1" applyProtection="1"/>
    <xf numFmtId="0" fontId="90" fillId="0" borderId="0" xfId="0" applyFont="1" applyFill="1" applyBorder="1"/>
    <xf numFmtId="0" fontId="88" fillId="0" borderId="0" xfId="0" applyFont="1" applyFill="1" applyBorder="1"/>
    <xf numFmtId="0" fontId="91" fillId="0" borderId="0" xfId="0" applyFont="1" applyFill="1" applyBorder="1" applyAlignment="1" applyProtection="1">
      <alignment vertical="center" wrapText="1"/>
    </xf>
    <xf numFmtId="0" fontId="92" fillId="0" borderId="0" xfId="2" applyFont="1" applyFill="1" applyBorder="1" applyAlignment="1" applyProtection="1">
      <alignment horizontal="left" vertical="center"/>
    </xf>
    <xf numFmtId="2" fontId="92" fillId="0" borderId="0" xfId="0" applyNumberFormat="1" applyFont="1" applyFill="1" applyBorder="1" applyAlignment="1" applyProtection="1">
      <alignment horizontal="center" vertical="center"/>
    </xf>
    <xf numFmtId="0" fontId="92" fillId="0" borderId="0" xfId="0" applyNumberFormat="1" applyFont="1" applyFill="1" applyBorder="1" applyAlignment="1" applyProtection="1">
      <alignment horizontal="center" vertical="center"/>
    </xf>
    <xf numFmtId="0" fontId="9" fillId="5" borderId="0" xfId="0" applyFont="1" applyFill="1" applyBorder="1" applyProtection="1"/>
    <xf numFmtId="0" fontId="95" fillId="0" borderId="18" xfId="0" applyFont="1" applyBorder="1" applyAlignment="1">
      <alignment horizontal="center" vertical="center" wrapText="1"/>
    </xf>
    <xf numFmtId="0" fontId="86" fillId="0" borderId="45" xfId="0" applyFont="1" applyBorder="1" applyAlignment="1">
      <alignment horizontal="left" vertical="center" wrapText="1"/>
    </xf>
    <xf numFmtId="0" fontId="86" fillId="0" borderId="45" xfId="0" applyFont="1" applyBorder="1" applyAlignment="1">
      <alignment vertical="center" wrapText="1"/>
    </xf>
    <xf numFmtId="0" fontId="86" fillId="0" borderId="23" xfId="0" applyFont="1" applyBorder="1" applyAlignment="1">
      <alignment horizontal="left" vertical="center" wrapText="1"/>
    </xf>
    <xf numFmtId="0" fontId="86" fillId="0" borderId="23" xfId="0" applyFont="1" applyBorder="1" applyAlignment="1">
      <alignment vertical="center" wrapText="1"/>
    </xf>
    <xf numFmtId="0" fontId="42" fillId="0" borderId="23" xfId="0" applyFont="1" applyBorder="1" applyAlignment="1">
      <alignment horizontal="left" vertical="center" wrapText="1"/>
    </xf>
    <xf numFmtId="0" fontId="86" fillId="0" borderId="24" xfId="0" applyFont="1" applyBorder="1" applyAlignment="1">
      <alignment vertical="center" wrapText="1"/>
    </xf>
    <xf numFmtId="164" fontId="67" fillId="0" borderId="23" xfId="1" applyFont="1" applyBorder="1" applyAlignment="1" applyProtection="1">
      <alignment horizontal="right"/>
      <protection locked="0"/>
    </xf>
    <xf numFmtId="164" fontId="67" fillId="0" borderId="23" xfId="1" applyFont="1" applyFill="1" applyBorder="1" applyAlignment="1" applyProtection="1">
      <alignment horizontal="right" vertical="center"/>
      <protection locked="0"/>
    </xf>
    <xf numFmtId="164" fontId="67" fillId="0" borderId="27" xfId="1" applyFont="1" applyFill="1" applyBorder="1" applyAlignment="1" applyProtection="1">
      <alignment horizontal="right" vertical="center"/>
      <protection locked="0"/>
    </xf>
    <xf numFmtId="164" fontId="5" fillId="13" borderId="18" xfId="1" applyFont="1" applyFill="1" applyBorder="1" applyAlignment="1" applyProtection="1">
      <alignment horizontal="right" vertical="center" wrapText="1"/>
    </xf>
    <xf numFmtId="164" fontId="67" fillId="0" borderId="34" xfId="1" applyFont="1" applyFill="1" applyBorder="1" applyAlignment="1" applyProtection="1">
      <alignment horizontal="right" vertical="center"/>
      <protection locked="0"/>
    </xf>
    <xf numFmtId="164" fontId="71" fillId="6" borderId="34" xfId="1" applyFont="1" applyFill="1" applyBorder="1" applyAlignment="1" applyProtection="1">
      <alignment horizontal="right" vertical="center"/>
    </xf>
    <xf numFmtId="164" fontId="71" fillId="6" borderId="23" xfId="1" applyFont="1" applyFill="1" applyBorder="1" applyAlignment="1" applyProtection="1">
      <alignment horizontal="right" vertical="center"/>
    </xf>
    <xf numFmtId="164" fontId="71" fillId="0" borderId="23" xfId="1" applyFont="1" applyFill="1" applyBorder="1" applyAlignment="1" applyProtection="1">
      <alignment horizontal="right" vertical="center"/>
      <protection locked="0"/>
    </xf>
    <xf numFmtId="164" fontId="71" fillId="6" borderId="27" xfId="1" applyFont="1" applyFill="1" applyBorder="1" applyAlignment="1" applyProtection="1">
      <alignment horizontal="right" vertical="center"/>
    </xf>
    <xf numFmtId="164" fontId="67" fillId="0" borderId="13" xfId="1" applyFont="1" applyFill="1" applyBorder="1" applyAlignment="1" applyProtection="1">
      <alignment horizontal="right" vertical="center"/>
      <protection locked="0"/>
    </xf>
    <xf numFmtId="164" fontId="71" fillId="6" borderId="13" xfId="1" applyFont="1" applyFill="1" applyBorder="1" applyAlignment="1" applyProtection="1">
      <alignment horizontal="right" vertical="center"/>
    </xf>
    <xf numFmtId="4" fontId="2" fillId="14" borderId="18" xfId="2" applyNumberFormat="1" applyFont="1" applyFill="1" applyBorder="1" applyAlignment="1" applyProtection="1">
      <alignment horizontal="right" vertical="center"/>
    </xf>
    <xf numFmtId="4" fontId="2" fillId="14" borderId="40" xfId="2" applyNumberFormat="1" applyFont="1" applyFill="1" applyBorder="1" applyAlignment="1" applyProtection="1">
      <alignment horizontal="right" vertical="center"/>
    </xf>
    <xf numFmtId="164" fontId="77" fillId="6" borderId="34" xfId="1" applyFont="1" applyFill="1" applyBorder="1" applyAlignment="1" applyProtection="1">
      <alignment horizontal="right" vertical="center"/>
    </xf>
    <xf numFmtId="164" fontId="77" fillId="6" borderId="13" xfId="1" applyFont="1" applyFill="1" applyBorder="1" applyAlignment="1" applyProtection="1">
      <alignment horizontal="right" vertical="center"/>
    </xf>
    <xf numFmtId="0" fontId="2" fillId="14" borderId="18" xfId="0" applyNumberFormat="1" applyFont="1" applyFill="1" applyBorder="1" applyAlignment="1" applyProtection="1">
      <alignment horizontal="left" vertical="center" wrapText="1"/>
    </xf>
    <xf numFmtId="164" fontId="76" fillId="14" borderId="23" xfId="1" applyFont="1" applyFill="1" applyBorder="1" applyAlignment="1" applyProtection="1">
      <alignment horizontal="right" vertical="center"/>
    </xf>
    <xf numFmtId="164" fontId="5" fillId="14" borderId="23" xfId="1" applyFont="1" applyFill="1" applyBorder="1" applyAlignment="1" applyProtection="1">
      <alignment horizontal="center" vertical="center"/>
    </xf>
    <xf numFmtId="166" fontId="2" fillId="14" borderId="18" xfId="1" applyNumberFormat="1" applyFont="1" applyFill="1" applyBorder="1" applyAlignment="1" applyProtection="1">
      <alignment horizontal="right" vertical="center" wrapText="1"/>
    </xf>
    <xf numFmtId="166" fontId="5" fillId="13" borderId="18" xfId="1" applyNumberFormat="1" applyFont="1" applyFill="1" applyBorder="1" applyAlignment="1" applyProtection="1">
      <alignment horizontal="right" vertical="center" wrapText="1"/>
    </xf>
    <xf numFmtId="166" fontId="5" fillId="13" borderId="18" xfId="1" applyNumberFormat="1" applyFont="1" applyFill="1" applyBorder="1" applyAlignment="1" applyProtection="1">
      <alignment horizontal="right" vertical="center"/>
    </xf>
    <xf numFmtId="166" fontId="67" fillId="15" borderId="34" xfId="1" applyNumberFormat="1" applyFont="1" applyFill="1" applyBorder="1" applyAlignment="1" applyProtection="1">
      <alignment horizontal="right" vertical="center"/>
    </xf>
    <xf numFmtId="166" fontId="67" fillId="15" borderId="23" xfId="1" applyNumberFormat="1" applyFont="1" applyFill="1" applyBorder="1" applyAlignment="1" applyProtection="1">
      <alignment horizontal="right" vertical="center"/>
    </xf>
    <xf numFmtId="166" fontId="67" fillId="15" borderId="27" xfId="1" applyNumberFormat="1" applyFont="1" applyFill="1" applyBorder="1" applyAlignment="1" applyProtection="1">
      <alignment horizontal="right" vertical="center"/>
    </xf>
    <xf numFmtId="166" fontId="67" fillId="0" borderId="13" xfId="1" applyNumberFormat="1" applyFont="1" applyFill="1" applyBorder="1" applyAlignment="1" applyProtection="1">
      <alignment horizontal="right" vertical="center"/>
      <protection locked="0"/>
    </xf>
    <xf numFmtId="166" fontId="67" fillId="15" borderId="13" xfId="1" applyNumberFormat="1" applyFont="1" applyFill="1" applyBorder="1" applyAlignment="1" applyProtection="1">
      <alignment horizontal="right" vertical="center"/>
    </xf>
    <xf numFmtId="0" fontId="86" fillId="0" borderId="24" xfId="0" applyFont="1" applyBorder="1" applyAlignment="1">
      <alignment horizontal="left" vertical="center" wrapText="1"/>
    </xf>
    <xf numFmtId="0" fontId="71" fillId="0" borderId="23" xfId="0" applyFont="1" applyBorder="1" applyAlignment="1">
      <alignment vertical="center" wrapText="1"/>
    </xf>
    <xf numFmtId="0" fontId="71" fillId="0" borderId="23" xfId="0" applyFont="1" applyBorder="1" applyAlignment="1">
      <alignment horizontal="left" vertical="center" wrapText="1"/>
    </xf>
    <xf numFmtId="0" fontId="97" fillId="0" borderId="23" xfId="0" applyFont="1" applyFill="1" applyBorder="1" applyProtection="1"/>
    <xf numFmtId="0" fontId="68" fillId="0" borderId="23" xfId="0" applyFont="1" applyFill="1" applyBorder="1" applyProtection="1"/>
    <xf numFmtId="4" fontId="46" fillId="0" borderId="0" xfId="2" applyNumberFormat="1" applyFont="1" applyFill="1" applyBorder="1" applyAlignment="1" applyProtection="1">
      <alignment horizontal="center" vertical="center"/>
    </xf>
    <xf numFmtId="0" fontId="28" fillId="5" borderId="0" xfId="0" applyFont="1" applyFill="1" applyBorder="1" applyAlignment="1" applyProtection="1">
      <alignment horizontal="right" vertical="center"/>
    </xf>
    <xf numFmtId="4" fontId="33" fillId="5" borderId="0" xfId="0" applyNumberFormat="1" applyFont="1" applyFill="1" applyBorder="1" applyAlignment="1" applyProtection="1">
      <alignment horizontal="center" vertical="center"/>
    </xf>
    <xf numFmtId="4" fontId="67" fillId="0" borderId="32" xfId="2" applyNumberFormat="1" applyFont="1" applyFill="1" applyBorder="1" applyAlignment="1" applyProtection="1">
      <alignment horizontal="right" vertical="center"/>
    </xf>
    <xf numFmtId="0" fontId="67" fillId="0" borderId="58" xfId="2" applyNumberFormat="1" applyFont="1" applyFill="1" applyBorder="1" applyAlignment="1" applyProtection="1">
      <alignment horizontal="right" vertical="center"/>
    </xf>
    <xf numFmtId="0" fontId="67" fillId="0" borderId="24" xfId="0" applyFont="1" applyFill="1" applyBorder="1" applyAlignment="1" applyProtection="1">
      <alignment vertical="center" wrapText="1"/>
    </xf>
    <xf numFmtId="0" fontId="86" fillId="0" borderId="16" xfId="0" applyFont="1" applyBorder="1" applyAlignment="1">
      <alignment horizontal="left" vertical="center" wrapText="1"/>
    </xf>
    <xf numFmtId="0" fontId="86" fillId="0" borderId="17" xfId="0" applyFont="1" applyBorder="1" applyAlignment="1">
      <alignment horizontal="left" vertical="center" wrapText="1"/>
    </xf>
    <xf numFmtId="0" fontId="86" fillId="0" borderId="34" xfId="0" applyFont="1" applyBorder="1" applyAlignment="1">
      <alignment horizontal="left" vertical="center" wrapText="1"/>
    </xf>
    <xf numFmtId="0" fontId="86" fillId="0" borderId="41" xfId="0" applyFont="1" applyBorder="1" applyAlignment="1">
      <alignment horizontal="left" vertical="center" wrapText="1"/>
    </xf>
    <xf numFmtId="0" fontId="86" fillId="0" borderId="27" xfId="0" applyFont="1" applyBorder="1" applyAlignment="1">
      <alignment horizontal="left" vertical="center" wrapText="1"/>
    </xf>
    <xf numFmtId="0" fontId="86" fillId="0" borderId="42" xfId="0" applyFont="1" applyBorder="1" applyAlignment="1">
      <alignment horizontal="left" vertical="center" wrapText="1"/>
    </xf>
    <xf numFmtId="0" fontId="86" fillId="0" borderId="25" xfId="0" applyFont="1" applyBorder="1" applyAlignment="1">
      <alignment horizontal="left" vertical="center" wrapText="1"/>
    </xf>
    <xf numFmtId="0" fontId="86" fillId="0" borderId="43" xfId="0" applyFont="1" applyBorder="1" applyAlignment="1">
      <alignment horizontal="left" vertical="center" wrapText="1"/>
    </xf>
    <xf numFmtId="0" fontId="86" fillId="0" borderId="13" xfId="0" applyFont="1" applyBorder="1" applyAlignment="1">
      <alignment horizontal="left" vertical="center" wrapText="1"/>
    </xf>
    <xf numFmtId="0" fontId="8" fillId="0" borderId="0" xfId="0" applyFont="1" applyProtection="1"/>
    <xf numFmtId="2" fontId="67" fillId="5" borderId="36" xfId="0" applyNumberFormat="1" applyFont="1" applyFill="1" applyBorder="1" applyAlignment="1" applyProtection="1">
      <alignment horizontal="right" vertical="center"/>
      <protection locked="0"/>
    </xf>
    <xf numFmtId="4" fontId="67" fillId="0" borderId="41" xfId="2" applyNumberFormat="1" applyFont="1" applyFill="1" applyBorder="1" applyAlignment="1" applyProtection="1">
      <alignment horizontal="right" vertical="center"/>
      <protection locked="0"/>
    </xf>
    <xf numFmtId="2" fontId="67" fillId="0" borderId="2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protection locked="0"/>
    </xf>
    <xf numFmtId="2" fontId="67" fillId="0" borderId="13" xfId="0" applyNumberFormat="1" applyFont="1" applyBorder="1" applyAlignment="1" applyProtection="1">
      <alignment horizontal="right" vertical="center"/>
      <protection locked="0"/>
    </xf>
    <xf numFmtId="4" fontId="76" fillId="14" borderId="23" xfId="2" applyNumberFormat="1" applyFont="1" applyFill="1" applyBorder="1" applyAlignment="1" applyProtection="1">
      <alignment horizontal="right" vertical="center"/>
    </xf>
    <xf numFmtId="166" fontId="76" fillId="14" borderId="23" xfId="1" applyNumberFormat="1" applyFont="1" applyFill="1" applyBorder="1" applyAlignment="1" applyProtection="1">
      <alignment horizontal="right" vertical="center"/>
    </xf>
    <xf numFmtId="164" fontId="76" fillId="14" borderId="24" xfId="1" applyFont="1" applyFill="1" applyBorder="1" applyAlignment="1" applyProtection="1">
      <alignment horizontal="right" vertical="center"/>
    </xf>
    <xf numFmtId="0" fontId="67" fillId="5" borderId="23" xfId="2"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4" fillId="0" borderId="0" xfId="0" applyFont="1" applyFill="1" applyBorder="1" applyAlignment="1" applyProtection="1">
      <alignment horizontal="center" vertical="center"/>
    </xf>
    <xf numFmtId="4" fontId="26" fillId="5" borderId="5" xfId="0" applyNumberFormat="1" applyFont="1" applyFill="1" applyBorder="1" applyAlignment="1" applyProtection="1">
      <alignment horizontal="center" vertical="center"/>
      <protection locked="0"/>
    </xf>
    <xf numFmtId="0" fontId="27" fillId="5"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5"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4" fillId="0" borderId="0" xfId="0" applyFont="1" applyProtection="1"/>
    <xf numFmtId="0" fontId="64" fillId="5" borderId="0" xfId="0" applyFont="1" applyFill="1" applyProtection="1"/>
    <xf numFmtId="0" fontId="23" fillId="0" borderId="0" xfId="0" applyFont="1" applyAlignment="1" applyProtection="1">
      <alignment horizontal="left" indent="1"/>
    </xf>
    <xf numFmtId="0" fontId="104" fillId="0" borderId="0" xfId="0" applyFont="1" applyProtection="1"/>
    <xf numFmtId="0" fontId="105"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5" borderId="0" xfId="0" applyFont="1" applyFill="1" applyBorder="1" applyProtection="1"/>
    <xf numFmtId="0" fontId="104" fillId="5" borderId="0" xfId="0" applyFont="1" applyFill="1" applyProtection="1"/>
    <xf numFmtId="0" fontId="71" fillId="5" borderId="0" xfId="0" applyFont="1" applyFill="1" applyProtection="1"/>
    <xf numFmtId="0" fontId="23" fillId="5" borderId="0" xfId="0" applyFont="1" applyFill="1" applyProtection="1"/>
    <xf numFmtId="0" fontId="3" fillId="0" borderId="0" xfId="0" applyFont="1" applyAlignment="1" applyProtection="1">
      <alignment horizontal="left"/>
    </xf>
    <xf numFmtId="0" fontId="105" fillId="5" borderId="0" xfId="0" applyFont="1" applyFill="1" applyProtection="1"/>
    <xf numFmtId="0" fontId="60" fillId="0" borderId="0" xfId="0" applyFont="1" applyProtection="1"/>
    <xf numFmtId="0" fontId="62" fillId="0" borderId="0" xfId="0" applyFont="1" applyProtection="1"/>
    <xf numFmtId="0" fontId="103" fillId="5" borderId="0" xfId="0" applyFont="1" applyFill="1" applyProtection="1"/>
    <xf numFmtId="0" fontId="106" fillId="5" borderId="0" xfId="0" applyFont="1" applyFill="1" applyProtection="1"/>
    <xf numFmtId="0" fontId="96" fillId="5" borderId="0" xfId="0" applyFont="1" applyFill="1" applyProtection="1"/>
    <xf numFmtId="4" fontId="26" fillId="0" borderId="5" xfId="0" applyNumberFormat="1" applyFont="1" applyBorder="1" applyAlignment="1" applyProtection="1">
      <alignment horizontal="center"/>
      <protection locked="0"/>
    </xf>
    <xf numFmtId="0" fontId="33" fillId="5" borderId="5" xfId="0" applyFont="1" applyFill="1" applyBorder="1" applyAlignment="1" applyProtection="1">
      <alignment horizontal="center" vertical="center"/>
      <protection locked="0"/>
    </xf>
    <xf numFmtId="4" fontId="71" fillId="5" borderId="18" xfId="2" applyNumberFormat="1" applyFont="1" applyFill="1" applyBorder="1" applyAlignment="1" applyProtection="1">
      <alignment horizontal="right" vertical="center"/>
      <protection locked="0"/>
    </xf>
    <xf numFmtId="4" fontId="71" fillId="5" borderId="13" xfId="2" applyNumberFormat="1" applyFont="1" applyFill="1" applyBorder="1" applyAlignment="1" applyProtection="1">
      <alignment horizontal="right" vertical="center"/>
      <protection locked="0"/>
    </xf>
    <xf numFmtId="4" fontId="9" fillId="5" borderId="14" xfId="0" applyNumberFormat="1" applyFont="1" applyFill="1" applyBorder="1" applyAlignment="1" applyProtection="1">
      <alignment horizontal="right" vertical="center"/>
      <protection locked="0"/>
    </xf>
    <xf numFmtId="4" fontId="9" fillId="5" borderId="43" xfId="0" applyNumberFormat="1" applyFont="1" applyFill="1" applyBorder="1" applyAlignment="1" applyProtection="1">
      <alignment horizontal="right" vertical="center"/>
      <protection locked="0"/>
    </xf>
    <xf numFmtId="4" fontId="9" fillId="5" borderId="18" xfId="0" applyNumberFormat="1" applyFont="1" applyFill="1" applyBorder="1" applyAlignment="1" applyProtection="1">
      <alignment horizontal="right" vertical="center"/>
      <protection locked="0"/>
    </xf>
    <xf numFmtId="4" fontId="9" fillId="5" borderId="13" xfId="2" applyNumberFormat="1" applyFont="1" applyFill="1" applyBorder="1" applyAlignment="1" applyProtection="1">
      <alignment horizontal="right" vertical="center"/>
      <protection locked="0"/>
    </xf>
    <xf numFmtId="4" fontId="9" fillId="5" borderId="28" xfId="0" applyNumberFormat="1" applyFont="1" applyFill="1" applyBorder="1" applyAlignment="1" applyProtection="1">
      <alignment horizontal="right" vertical="center"/>
      <protection locked="0"/>
    </xf>
    <xf numFmtId="4" fontId="67" fillId="0" borderId="45" xfId="2" applyNumberFormat="1" applyFont="1" applyFill="1" applyBorder="1" applyAlignment="1" applyProtection="1">
      <alignment horizontal="right" vertical="center"/>
    </xf>
    <xf numFmtId="0" fontId="68" fillId="0" borderId="45" xfId="0" applyFont="1" applyFill="1" applyBorder="1" applyAlignment="1" applyProtection="1">
      <alignment horizontal="left" vertical="center"/>
    </xf>
    <xf numFmtId="4" fontId="71" fillId="0" borderId="23" xfId="2" applyNumberFormat="1" applyFont="1" applyFill="1" applyBorder="1" applyAlignment="1" applyProtection="1">
      <alignment horizontal="right" vertical="center"/>
      <protection locked="0"/>
    </xf>
    <xf numFmtId="4" fontId="71" fillId="0" borderId="27" xfId="2" applyNumberFormat="1" applyFont="1" applyFill="1" applyBorder="1" applyAlignment="1" applyProtection="1">
      <alignment horizontal="right" vertical="center"/>
      <protection locked="0"/>
    </xf>
    <xf numFmtId="4" fontId="71" fillId="0" borderId="34" xfId="2" applyNumberFormat="1" applyFont="1" applyFill="1" applyBorder="1" applyAlignment="1" applyProtection="1">
      <alignment horizontal="right" vertical="center"/>
      <protection locked="0"/>
    </xf>
    <xf numFmtId="4" fontId="71" fillId="0" borderId="45" xfId="2" applyNumberFormat="1" applyFont="1" applyFill="1" applyBorder="1" applyAlignment="1" applyProtection="1">
      <alignment horizontal="right" vertical="center"/>
      <protection locked="0"/>
    </xf>
    <xf numFmtId="0" fontId="86" fillId="0" borderId="49" xfId="0" applyFont="1" applyBorder="1" applyAlignment="1">
      <alignment horizontal="left" vertical="center" wrapText="1"/>
    </xf>
    <xf numFmtId="166" fontId="8" fillId="0" borderId="34" xfId="1" applyNumberFormat="1" applyFont="1" applyFill="1" applyBorder="1" applyAlignment="1" applyProtection="1">
      <alignment horizontal="right" vertical="center"/>
      <protection locked="0"/>
    </xf>
    <xf numFmtId="166" fontId="8" fillId="0" borderId="13" xfId="1" applyNumberFormat="1" applyFont="1" applyFill="1" applyBorder="1" applyAlignment="1" applyProtection="1">
      <alignment horizontal="right" vertical="center"/>
      <protection locked="0"/>
    </xf>
    <xf numFmtId="166" fontId="8" fillId="0" borderId="23" xfId="1" applyNumberFormat="1" applyFont="1" applyFill="1" applyBorder="1" applyAlignment="1" applyProtection="1">
      <alignment horizontal="right" vertical="center"/>
      <protection locked="0"/>
    </xf>
    <xf numFmtId="166"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6" fontId="8" fillId="5" borderId="45" xfId="1" quotePrefix="1" applyNumberFormat="1" applyFont="1" applyFill="1" applyBorder="1" applyAlignment="1" applyProtection="1">
      <alignment horizontal="right" vertical="center"/>
      <protection locked="0"/>
    </xf>
    <xf numFmtId="2" fontId="8" fillId="5" borderId="23" xfId="1" applyNumberFormat="1" applyFont="1" applyFill="1" applyBorder="1" applyAlignment="1" applyProtection="1">
      <alignment horizontal="right" vertical="center" wrapText="1"/>
      <protection locked="0"/>
    </xf>
    <xf numFmtId="2" fontId="8" fillId="5" borderId="13" xfId="1" applyNumberFormat="1" applyFont="1" applyFill="1" applyBorder="1" applyAlignment="1" applyProtection="1">
      <alignment horizontal="right" vertical="center" wrapText="1"/>
      <protection locked="0"/>
    </xf>
    <xf numFmtId="2" fontId="8" fillId="5"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7" fillId="19" borderId="13" xfId="0" applyNumberFormat="1" applyFont="1" applyFill="1" applyBorder="1" applyAlignment="1" applyProtection="1">
      <alignment horizontal="right"/>
      <protection locked="0"/>
    </xf>
    <xf numFmtId="2" fontId="67" fillId="19" borderId="45" xfId="0" applyNumberFormat="1" applyFont="1" applyFill="1" applyBorder="1" applyAlignment="1" applyProtection="1">
      <alignment horizontal="right" vertical="center"/>
      <protection locked="0"/>
    </xf>
    <xf numFmtId="4" fontId="67" fillId="19" borderId="23" xfId="2" applyNumberFormat="1" applyFont="1" applyFill="1" applyBorder="1" applyAlignment="1" applyProtection="1">
      <alignment horizontal="right" vertical="center"/>
    </xf>
    <xf numFmtId="4" fontId="78" fillId="19" borderId="23" xfId="2" applyNumberFormat="1" applyFont="1" applyFill="1" applyBorder="1" applyAlignment="1" applyProtection="1">
      <alignment horizontal="right" vertical="center"/>
    </xf>
    <xf numFmtId="164" fontId="76" fillId="5" borderId="24" xfId="1" applyFont="1" applyFill="1" applyBorder="1" applyAlignment="1" applyProtection="1">
      <alignment horizontal="right" vertical="center"/>
    </xf>
    <xf numFmtId="2" fontId="83" fillId="5"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9"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9" borderId="61" xfId="0" applyNumberFormat="1" applyFont="1" applyFill="1" applyBorder="1" applyAlignment="1" applyProtection="1">
      <alignment horizontal="center"/>
    </xf>
    <xf numFmtId="0" fontId="25" fillId="9" borderId="4" xfId="0" applyFont="1" applyFill="1" applyBorder="1" applyAlignment="1" applyProtection="1">
      <alignment vertical="center"/>
    </xf>
    <xf numFmtId="0" fontId="25" fillId="9" borderId="15" xfId="0" applyFont="1" applyFill="1" applyBorder="1" applyAlignment="1" applyProtection="1">
      <alignment vertical="center"/>
    </xf>
    <xf numFmtId="2" fontId="28" fillId="5" borderId="0" xfId="0" applyNumberFormat="1" applyFont="1" applyFill="1" applyBorder="1" applyAlignment="1" applyProtection="1">
      <alignment horizontal="center"/>
    </xf>
    <xf numFmtId="2" fontId="28" fillId="5" borderId="0" xfId="0" applyNumberFormat="1" applyFont="1" applyFill="1" applyBorder="1" applyAlignment="1" applyProtection="1">
      <alignment horizontal="center" vertical="center"/>
    </xf>
    <xf numFmtId="2" fontId="29" fillId="5" borderId="0" xfId="0" applyNumberFormat="1" applyFont="1" applyFill="1" applyBorder="1" applyAlignment="1" applyProtection="1">
      <alignment horizontal="center"/>
    </xf>
    <xf numFmtId="4" fontId="25" fillId="9" borderId="64" xfId="0" applyNumberFormat="1" applyFont="1" applyFill="1" applyBorder="1" applyAlignment="1" applyProtection="1">
      <alignment horizontal="center"/>
    </xf>
    <xf numFmtId="4" fontId="25" fillId="9" borderId="65" xfId="0" applyNumberFormat="1" applyFont="1" applyFill="1" applyBorder="1" applyAlignment="1" applyProtection="1">
      <alignment horizontal="center"/>
    </xf>
    <xf numFmtId="4" fontId="25" fillId="9" borderId="64" xfId="0" applyNumberFormat="1" applyFont="1" applyFill="1" applyBorder="1" applyAlignment="1" applyProtection="1">
      <alignment horizontal="center" vertical="center"/>
    </xf>
    <xf numFmtId="4" fontId="25" fillId="9" borderId="65" xfId="0" applyNumberFormat="1" applyFont="1" applyFill="1" applyBorder="1" applyAlignment="1" applyProtection="1">
      <alignment horizontal="center" vertical="center"/>
    </xf>
    <xf numFmtId="4" fontId="29" fillId="9" borderId="60" xfId="0" applyNumberFormat="1" applyFont="1" applyFill="1" applyBorder="1" applyAlignment="1" applyProtection="1">
      <alignment horizontal="center"/>
    </xf>
    <xf numFmtId="0" fontId="33" fillId="9" borderId="4" xfId="0" applyFont="1" applyFill="1" applyBorder="1" applyAlignment="1" applyProtection="1"/>
    <xf numFmtId="0" fontId="33" fillId="9" borderId="15" xfId="0" applyFont="1" applyFill="1" applyBorder="1" applyAlignment="1" applyProtection="1"/>
    <xf numFmtId="0" fontId="33" fillId="9" borderId="48" xfId="0" applyFont="1" applyFill="1" applyBorder="1" applyAlignment="1" applyProtection="1"/>
    <xf numFmtId="0" fontId="33" fillId="5"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5"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5" borderId="66" xfId="0" applyNumberFormat="1" applyFont="1" applyFill="1" applyBorder="1" applyAlignment="1" applyProtection="1">
      <alignment horizontal="center"/>
    </xf>
    <xf numFmtId="4" fontId="25" fillId="5" borderId="8" xfId="0" applyNumberFormat="1" applyFont="1" applyFill="1" applyBorder="1" applyAlignment="1" applyProtection="1">
      <alignment horizontal="center" vertical="center"/>
    </xf>
    <xf numFmtId="0" fontId="30" fillId="5" borderId="0" xfId="0" applyFont="1" applyFill="1" applyBorder="1" applyAlignment="1" applyProtection="1">
      <alignment horizontal="center" vertical="top" wrapText="1"/>
    </xf>
    <xf numFmtId="2" fontId="37" fillId="5" borderId="0" xfId="0" applyNumberFormat="1" applyFont="1" applyFill="1" applyBorder="1" applyAlignment="1" applyProtection="1">
      <alignment horizontal="center" vertical="center"/>
    </xf>
    <xf numFmtId="2" fontId="37" fillId="18" borderId="69" xfId="0" applyNumberFormat="1" applyFont="1" applyFill="1" applyBorder="1" applyAlignment="1" applyProtection="1">
      <alignment horizontal="center" vertical="center"/>
    </xf>
    <xf numFmtId="2" fontId="37" fillId="18" borderId="67" xfId="0" applyNumberFormat="1" applyFont="1" applyFill="1" applyBorder="1" applyAlignment="1" applyProtection="1">
      <alignment horizontal="center" vertical="center"/>
    </xf>
    <xf numFmtId="2" fontId="37" fillId="18" borderId="70" xfId="0" applyNumberFormat="1" applyFont="1" applyFill="1" applyBorder="1" applyAlignment="1" applyProtection="1">
      <alignment horizontal="center" vertical="center"/>
    </xf>
    <xf numFmtId="2" fontId="28" fillId="21" borderId="59" xfId="0" applyNumberFormat="1" applyFont="1" applyFill="1" applyBorder="1" applyAlignment="1" applyProtection="1">
      <alignment horizontal="center"/>
    </xf>
    <xf numFmtId="2" fontId="28" fillId="21" borderId="59" xfId="0" applyNumberFormat="1" applyFont="1" applyFill="1" applyBorder="1" applyAlignment="1" applyProtection="1">
      <alignment horizontal="center" vertical="center"/>
    </xf>
    <xf numFmtId="2" fontId="29" fillId="21" borderId="71" xfId="0" applyNumberFormat="1" applyFont="1" applyFill="1" applyBorder="1" applyAlignment="1" applyProtection="1">
      <alignment horizontal="center"/>
    </xf>
    <xf numFmtId="0" fontId="28" fillId="5" borderId="10" xfId="0" applyFont="1" applyFill="1" applyBorder="1" applyAlignment="1" applyProtection="1">
      <alignment vertical="center"/>
    </xf>
    <xf numFmtId="0" fontId="33" fillId="9" borderId="73" xfId="0" applyFont="1" applyFill="1" applyBorder="1" applyAlignment="1" applyProtection="1"/>
    <xf numFmtId="0" fontId="33" fillId="9" borderId="74" xfId="0" applyFont="1" applyFill="1" applyBorder="1" applyAlignment="1" applyProtection="1"/>
    <xf numFmtId="0" fontId="33" fillId="5" borderId="10" xfId="0" applyFont="1" applyFill="1" applyBorder="1" applyAlignment="1" applyProtection="1"/>
    <xf numFmtId="0" fontId="25" fillId="5" borderId="10" xfId="0" applyFont="1" applyFill="1" applyBorder="1" applyAlignment="1" applyProtection="1">
      <alignment vertical="center"/>
    </xf>
    <xf numFmtId="4" fontId="49" fillId="5" borderId="10" xfId="2" applyNumberFormat="1" applyFont="1" applyFill="1" applyBorder="1" applyAlignment="1" applyProtection="1">
      <alignment horizontal="center" vertical="center"/>
    </xf>
    <xf numFmtId="0" fontId="25" fillId="9" borderId="75" xfId="0" applyFont="1" applyFill="1" applyBorder="1" applyAlignment="1" applyProtection="1">
      <alignment vertical="center"/>
    </xf>
    <xf numFmtId="0" fontId="25" fillId="9" borderId="76" xfId="0" applyFont="1" applyFill="1" applyBorder="1" applyAlignment="1" applyProtection="1">
      <alignment vertical="center"/>
    </xf>
    <xf numFmtId="4" fontId="28" fillId="9" borderId="77" xfId="0" applyNumberFormat="1" applyFont="1" applyFill="1" applyBorder="1" applyAlignment="1" applyProtection="1">
      <alignment horizontal="center" vertical="center"/>
    </xf>
    <xf numFmtId="4" fontId="28" fillId="9"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49" fillId="5" borderId="0" xfId="2"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18"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0" borderId="64" xfId="0" applyNumberFormat="1" applyFont="1" applyFill="1" applyBorder="1" applyAlignment="1" applyProtection="1">
      <alignment horizontal="center" vertical="center"/>
    </xf>
    <xf numFmtId="4" fontId="37" fillId="20" borderId="65" xfId="0" applyNumberFormat="1" applyFont="1" applyFill="1" applyBorder="1" applyAlignment="1" applyProtection="1">
      <alignment horizontal="center" vertical="center"/>
    </xf>
    <xf numFmtId="2" fontId="27" fillId="5"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5" borderId="10" xfId="0" applyNumberFormat="1" applyFont="1" applyFill="1" applyBorder="1" applyAlignment="1" applyProtection="1">
      <alignment horizontal="center" vertical="center"/>
    </xf>
    <xf numFmtId="4" fontId="100" fillId="20" borderId="64" xfId="0" applyNumberFormat="1" applyFont="1" applyFill="1" applyBorder="1" applyAlignment="1" applyProtection="1">
      <alignment horizontal="center"/>
    </xf>
    <xf numFmtId="4" fontId="100" fillId="20" borderId="65" xfId="0" applyNumberFormat="1" applyFont="1" applyFill="1" applyBorder="1" applyAlignment="1" applyProtection="1">
      <alignment horizontal="center"/>
    </xf>
    <xf numFmtId="4" fontId="25" fillId="5" borderId="21" xfId="0" applyNumberFormat="1" applyFont="1" applyFill="1" applyBorder="1" applyAlignment="1" applyProtection="1">
      <alignment horizontal="center" vertical="center"/>
      <protection locked="0"/>
    </xf>
    <xf numFmtId="4" fontId="49" fillId="0" borderId="43" xfId="2" applyNumberFormat="1" applyFont="1" applyFill="1" applyBorder="1" applyAlignment="1" applyProtection="1">
      <alignment horizontal="center" vertical="center"/>
    </xf>
    <xf numFmtId="2" fontId="7" fillId="16"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7"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103" fillId="5"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8" fillId="0" borderId="83" xfId="0" applyFont="1" applyFill="1" applyBorder="1" applyAlignment="1" applyProtection="1">
      <alignment horizontal="right" vertical="center" readingOrder="1"/>
    </xf>
    <xf numFmtId="0" fontId="107" fillId="5" borderId="0" xfId="0" applyFont="1" applyFill="1" applyBorder="1" applyAlignment="1" applyProtection="1">
      <alignment horizontal="center" vertical="center"/>
    </xf>
    <xf numFmtId="0" fontId="66" fillId="5" borderId="0" xfId="0"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protection locked="0"/>
    </xf>
    <xf numFmtId="2" fontId="67" fillId="5" borderId="23" xfId="0" applyNumberFormat="1" applyFont="1" applyFill="1" applyBorder="1" applyAlignment="1" applyProtection="1">
      <alignment horizontal="right"/>
      <protection locked="0"/>
    </xf>
    <xf numFmtId="0" fontId="68" fillId="0" borderId="0" xfId="0" applyFont="1" applyAlignment="1" applyProtection="1">
      <alignment vertical="center"/>
    </xf>
    <xf numFmtId="0" fontId="68"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4" borderId="1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2" fontId="2" fillId="5" borderId="54" xfId="0" applyNumberFormat="1" applyFont="1" applyFill="1" applyBorder="1" applyAlignment="1" applyProtection="1">
      <alignment vertical="center" wrapText="1"/>
    </xf>
    <xf numFmtId="0" fontId="118" fillId="0" borderId="85" xfId="0" applyFont="1" applyBorder="1" applyAlignment="1" applyProtection="1">
      <alignment horizontal="left" vertical="center" wrapText="1"/>
    </xf>
    <xf numFmtId="0" fontId="119" fillId="0" borderId="85" xfId="0" applyFont="1" applyBorder="1" applyProtection="1"/>
    <xf numFmtId="0" fontId="58" fillId="0" borderId="0" xfId="0" applyFont="1" applyFill="1" applyBorder="1" applyAlignment="1" applyProtection="1">
      <alignment horizontal="center" vertical="center" readingOrder="1"/>
    </xf>
    <xf numFmtId="0" fontId="58"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7" fillId="0" borderId="24" xfId="0" applyFont="1" applyFill="1" applyBorder="1" applyAlignment="1" applyProtection="1">
      <alignment horizontal="right" vertical="center"/>
    </xf>
    <xf numFmtId="164" fontId="67" fillId="0" borderId="24" xfId="1" applyFont="1" applyFill="1" applyBorder="1" applyAlignment="1" applyProtection="1">
      <alignment horizontal="right" vertical="center"/>
      <protection locked="0"/>
    </xf>
    <xf numFmtId="164" fontId="71" fillId="6" borderId="24" xfId="1" applyFont="1" applyFill="1" applyBorder="1" applyAlignment="1" applyProtection="1">
      <alignment horizontal="right" vertical="center"/>
    </xf>
    <xf numFmtId="166" fontId="67" fillId="15" borderId="24" xfId="1" applyNumberFormat="1" applyFont="1" applyFill="1" applyBorder="1" applyAlignment="1" applyProtection="1">
      <alignment horizontal="right" vertical="center"/>
    </xf>
    <xf numFmtId="2" fontId="67" fillId="17" borderId="24" xfId="0" applyNumberFormat="1" applyFont="1" applyFill="1" applyBorder="1" applyAlignment="1" applyProtection="1">
      <alignment horizontal="right"/>
      <protection locked="0"/>
    </xf>
    <xf numFmtId="4" fontId="78" fillId="17" borderId="23" xfId="2" applyNumberFormat="1" applyFont="1" applyFill="1" applyBorder="1" applyAlignment="1" applyProtection="1">
      <alignment horizontal="right" vertical="center"/>
    </xf>
    <xf numFmtId="2" fontId="67" fillId="22" borderId="13" xfId="0" applyNumberFormat="1" applyFont="1" applyFill="1" applyBorder="1" applyAlignment="1" applyProtection="1">
      <alignment horizontal="right"/>
      <protection locked="0"/>
    </xf>
    <xf numFmtId="4" fontId="67" fillId="22" borderId="23" xfId="2" applyNumberFormat="1" applyFont="1" applyFill="1" applyBorder="1" applyAlignment="1" applyProtection="1">
      <alignment horizontal="right" vertical="center"/>
    </xf>
    <xf numFmtId="0" fontId="3" fillId="0" borderId="5" xfId="0" applyFont="1" applyBorder="1" applyProtection="1"/>
    <xf numFmtId="4" fontId="65" fillId="0" borderId="5" xfId="0" applyNumberFormat="1" applyFont="1" applyBorder="1" applyAlignment="1" applyProtection="1">
      <alignment vertical="center"/>
    </xf>
    <xf numFmtId="0" fontId="3" fillId="0" borderId="5" xfId="0" applyFont="1" applyFill="1" applyBorder="1" applyProtection="1"/>
    <xf numFmtId="4" fontId="121" fillId="0" borderId="5" xfId="0" applyNumberFormat="1" applyFont="1" applyFill="1" applyBorder="1" applyAlignment="1" applyProtection="1">
      <alignment vertical="center"/>
    </xf>
    <xf numFmtId="4" fontId="65" fillId="17" borderId="37" xfId="0" applyNumberFormat="1" applyFont="1" applyFill="1" applyBorder="1" applyAlignment="1" applyProtection="1">
      <alignment vertical="center"/>
    </xf>
    <xf numFmtId="4" fontId="121" fillId="17" borderId="37" xfId="0" applyNumberFormat="1" applyFont="1" applyFill="1" applyBorder="1" applyAlignment="1" applyProtection="1">
      <alignment vertical="center"/>
    </xf>
    <xf numFmtId="0" fontId="122" fillId="0" borderId="37" xfId="0" applyFont="1" applyFill="1" applyBorder="1" applyAlignment="1" applyProtection="1">
      <alignment horizontal="right" vertical="center"/>
    </xf>
    <xf numFmtId="0" fontId="123" fillId="0" borderId="37" xfId="0" applyFont="1" applyBorder="1" applyAlignment="1" applyProtection="1">
      <alignment horizontal="right" vertical="center"/>
    </xf>
    <xf numFmtId="0" fontId="1" fillId="23" borderId="0" xfId="0" applyFont="1" applyFill="1" applyBorder="1" applyProtection="1"/>
    <xf numFmtId="0" fontId="24" fillId="23" borderId="0" xfId="0" applyFont="1" applyFill="1" applyBorder="1" applyProtection="1"/>
    <xf numFmtId="0" fontId="3" fillId="23" borderId="0" xfId="0" applyFont="1" applyFill="1" applyProtection="1"/>
    <xf numFmtId="0" fontId="24" fillId="23" borderId="0" xfId="0" applyFont="1" applyFill="1" applyBorder="1" applyAlignment="1" applyProtection="1">
      <alignment horizontal="center"/>
    </xf>
    <xf numFmtId="0" fontId="3" fillId="0" borderId="0" xfId="0" applyFont="1"/>
    <xf numFmtId="0" fontId="9" fillId="25" borderId="0" xfId="0" applyFont="1" applyFill="1" applyAlignment="1">
      <alignment vertical="center"/>
    </xf>
    <xf numFmtId="0" fontId="9" fillId="25" borderId="0" xfId="0" applyFont="1" applyFill="1"/>
    <xf numFmtId="0" fontId="9" fillId="25" borderId="0" xfId="0" applyFont="1" applyFill="1" applyAlignment="1">
      <alignment wrapText="1"/>
    </xf>
    <xf numFmtId="0" fontId="3" fillId="24" borderId="0" xfId="0" applyFont="1" applyFill="1"/>
    <xf numFmtId="0" fontId="3" fillId="25" borderId="0" xfId="0" applyFont="1" applyFill="1"/>
    <xf numFmtId="0" fontId="3" fillId="26" borderId="0" xfId="0" applyFont="1" applyFill="1"/>
    <xf numFmtId="170" fontId="10" fillId="25" borderId="0" xfId="0" applyNumberFormat="1" applyFont="1" applyFill="1"/>
    <xf numFmtId="0" fontId="12" fillId="0" borderId="0" xfId="0" applyFont="1" applyAlignment="1">
      <alignment horizontal="center" vertical="center" wrapText="1"/>
    </xf>
    <xf numFmtId="0" fontId="17" fillId="0" borderId="0" xfId="0" applyFont="1"/>
    <xf numFmtId="0" fontId="130" fillId="0" borderId="0" xfId="0" applyFont="1"/>
    <xf numFmtId="0" fontId="131" fillId="0" borderId="0" xfId="0" applyFont="1"/>
    <xf numFmtId="0" fontId="132" fillId="0" borderId="0" xfId="0" applyFont="1"/>
    <xf numFmtId="0" fontId="133" fillId="0" borderId="0" xfId="0" applyFont="1" applyAlignment="1">
      <alignment horizontal="left" vertical="center"/>
    </xf>
    <xf numFmtId="0" fontId="134" fillId="0" borderId="0" xfId="0" applyFont="1" applyAlignment="1">
      <alignment horizontal="left" vertical="center"/>
    </xf>
    <xf numFmtId="0" fontId="135" fillId="0" borderId="0" xfId="0" applyFont="1" applyAlignment="1">
      <alignment vertical="center"/>
    </xf>
    <xf numFmtId="0" fontId="133" fillId="0" borderId="0" xfId="0" applyFont="1" applyAlignment="1">
      <alignment vertical="center"/>
    </xf>
    <xf numFmtId="0" fontId="135" fillId="0" borderId="0" xfId="0" applyFont="1" applyAlignment="1">
      <alignment horizontal="left" vertical="center"/>
    </xf>
    <xf numFmtId="0" fontId="135" fillId="0" borderId="0" xfId="0" applyFont="1" applyAlignment="1">
      <alignment horizontal="right" vertical="center"/>
    </xf>
    <xf numFmtId="4" fontId="26" fillId="5" borderId="21" xfId="0" applyNumberFormat="1" applyFont="1" applyFill="1" applyBorder="1" applyAlignment="1" applyProtection="1">
      <alignment horizontal="center" vertical="center"/>
      <protection locked="0"/>
    </xf>
    <xf numFmtId="2" fontId="27" fillId="5" borderId="21" xfId="0" applyNumberFormat="1" applyFont="1" applyFill="1" applyBorder="1" applyAlignment="1" applyProtection="1">
      <alignment horizontal="center" vertical="center"/>
      <protection locked="0"/>
    </xf>
    <xf numFmtId="0" fontId="104"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18" borderId="4" xfId="0" applyFont="1" applyFill="1" applyBorder="1" applyAlignment="1" applyProtection="1">
      <alignment horizontal="left" vertical="center" wrapText="1"/>
    </xf>
    <xf numFmtId="0" fontId="3" fillId="18" borderId="15" xfId="0" applyFont="1" applyFill="1" applyBorder="1" applyAlignment="1" applyProtection="1">
      <alignment horizontal="left" vertical="center" wrapText="1"/>
    </xf>
    <xf numFmtId="0" fontId="3" fillId="18" borderId="48" xfId="0" applyFont="1" applyFill="1" applyBorder="1" applyAlignment="1" applyProtection="1">
      <alignment horizontal="left" vertical="center" wrapText="1"/>
    </xf>
    <xf numFmtId="0" fontId="57" fillId="23" borderId="4" xfId="0" applyFont="1" applyFill="1" applyBorder="1" applyAlignment="1" applyProtection="1">
      <alignment horizontal="center" vertical="center"/>
    </xf>
    <xf numFmtId="0" fontId="57" fillId="23" borderId="15" xfId="0" applyFont="1" applyFill="1" applyBorder="1" applyAlignment="1" applyProtection="1">
      <alignment horizontal="center" vertical="center"/>
    </xf>
    <xf numFmtId="0" fontId="57" fillId="23" borderId="48" xfId="0" applyFont="1" applyFill="1" applyBorder="1" applyAlignment="1" applyProtection="1">
      <alignment horizontal="center" vertical="center"/>
    </xf>
    <xf numFmtId="0" fontId="107" fillId="23" borderId="4" xfId="0" applyFont="1" applyFill="1" applyBorder="1" applyAlignment="1" applyProtection="1">
      <alignment horizontal="left" vertical="center"/>
    </xf>
    <xf numFmtId="0" fontId="107" fillId="23" borderId="15" xfId="0" applyFont="1" applyFill="1" applyBorder="1" applyAlignment="1" applyProtection="1">
      <alignment horizontal="left" vertical="center"/>
    </xf>
    <xf numFmtId="0" fontId="107" fillId="23" borderId="48" xfId="0" applyFont="1" applyFill="1" applyBorder="1" applyAlignment="1" applyProtection="1">
      <alignment horizontal="left" vertical="center"/>
    </xf>
    <xf numFmtId="0" fontId="47" fillId="18" borderId="4" xfId="0" applyFont="1" applyFill="1" applyBorder="1" applyAlignment="1" applyProtection="1">
      <alignment horizontal="left" vertical="center" wrapText="1"/>
    </xf>
    <xf numFmtId="0" fontId="47" fillId="18" borderId="15" xfId="0" applyFont="1" applyFill="1" applyBorder="1" applyAlignment="1" applyProtection="1">
      <alignment horizontal="left" vertical="center" wrapText="1"/>
    </xf>
    <xf numFmtId="0" fontId="47" fillId="18" borderId="48"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48" xfId="0" applyFont="1" applyFill="1" applyBorder="1" applyAlignment="1" applyProtection="1">
      <alignment horizontal="left" vertical="center" wrapText="1"/>
    </xf>
    <xf numFmtId="0" fontId="103" fillId="5" borderId="4" xfId="0" applyFont="1" applyFill="1" applyBorder="1" applyAlignment="1" applyProtection="1">
      <alignment horizontal="left" vertical="center" wrapText="1"/>
    </xf>
    <xf numFmtId="0" fontId="103" fillId="5" borderId="15" xfId="0" applyFont="1" applyFill="1" applyBorder="1" applyAlignment="1" applyProtection="1">
      <alignment horizontal="left" vertical="center" wrapText="1"/>
    </xf>
    <xf numFmtId="0" fontId="103" fillId="5" borderId="48" xfId="0" applyFont="1" applyFill="1" applyBorder="1" applyAlignment="1" applyProtection="1">
      <alignment horizontal="left" vertical="center" wrapText="1"/>
    </xf>
    <xf numFmtId="0" fontId="107" fillId="23" borderId="30" xfId="0" applyFont="1" applyFill="1" applyBorder="1" applyAlignment="1" applyProtection="1">
      <alignment horizontal="center" vertical="center"/>
    </xf>
    <xf numFmtId="0" fontId="107" fillId="23" borderId="39" xfId="0" applyFont="1" applyFill="1" applyBorder="1" applyAlignment="1" applyProtection="1">
      <alignment horizontal="center" vertical="center"/>
    </xf>
    <xf numFmtId="0" fontId="107" fillId="23"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1" fillId="0" borderId="4" xfId="0" applyFont="1" applyBorder="1" applyAlignment="1" applyProtection="1">
      <alignment horizontal="center" vertical="center" wrapText="1"/>
    </xf>
    <xf numFmtId="0" fontId="71" fillId="0" borderId="48" xfId="0" applyFont="1" applyBorder="1" applyAlignment="1" applyProtection="1">
      <alignment horizontal="center" vertical="center" wrapText="1"/>
    </xf>
    <xf numFmtId="0" fontId="71" fillId="0" borderId="7"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59" fillId="0" borderId="1" xfId="0" applyFont="1" applyBorder="1" applyAlignment="1" applyProtection="1">
      <alignment vertical="center" wrapText="1"/>
    </xf>
    <xf numFmtId="0" fontId="59"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18" fillId="0" borderId="85" xfId="0" applyFont="1" applyBorder="1" applyAlignment="1" applyProtection="1">
      <alignment horizontal="center" vertical="center" wrapText="1"/>
    </xf>
    <xf numFmtId="0" fontId="71" fillId="0" borderId="4" xfId="0" applyFont="1" applyBorder="1" applyAlignment="1" applyProtection="1">
      <alignment horizontal="left" vertical="center" wrapText="1"/>
    </xf>
    <xf numFmtId="0" fontId="71" fillId="0" borderId="15" xfId="0" applyFont="1" applyBorder="1" applyAlignment="1" applyProtection="1">
      <alignment horizontal="left" vertical="center" wrapText="1"/>
    </xf>
    <xf numFmtId="0" fontId="71" fillId="0" borderId="48" xfId="0" applyFont="1" applyBorder="1" applyAlignment="1" applyProtection="1">
      <alignment horizontal="left" vertical="center" wrapText="1"/>
    </xf>
    <xf numFmtId="0" fontId="104"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59" fillId="0" borderId="4" xfId="0" applyFont="1" applyBorder="1" applyAlignment="1" applyProtection="1">
      <alignment vertical="center" wrapText="1"/>
    </xf>
    <xf numFmtId="0" fontId="59" fillId="0" borderId="15" xfId="0" applyFont="1" applyBorder="1" applyAlignment="1" applyProtection="1">
      <alignment vertical="center" wrapText="1"/>
    </xf>
    <xf numFmtId="0" fontId="107" fillId="15" borderId="30" xfId="0" applyFont="1" applyFill="1" applyBorder="1" applyAlignment="1" applyProtection="1">
      <alignment horizontal="center" vertical="center"/>
    </xf>
    <xf numFmtId="0" fontId="66" fillId="15" borderId="39" xfId="0" applyFont="1" applyFill="1" applyBorder="1" applyAlignment="1" applyProtection="1">
      <alignment horizontal="center" vertical="center"/>
    </xf>
    <xf numFmtId="0" fontId="66" fillId="15" borderId="14" xfId="0" applyFont="1" applyFill="1" applyBorder="1" applyAlignment="1" applyProtection="1">
      <alignment horizontal="center" vertical="center"/>
    </xf>
    <xf numFmtId="0" fontId="97" fillId="0" borderId="0" xfId="0" applyFont="1" applyBorder="1" applyAlignment="1" applyProtection="1">
      <alignment horizontal="left" vertical="center" wrapText="1"/>
    </xf>
    <xf numFmtId="0" fontId="103" fillId="5"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1" fillId="10" borderId="83" xfId="0" quotePrefix="1" applyFont="1" applyFill="1" applyBorder="1" applyAlignment="1" applyProtection="1">
      <alignment horizontal="center" vertical="center" wrapText="1"/>
    </xf>
    <xf numFmtId="0" fontId="31" fillId="10" borderId="0" xfId="0" quotePrefix="1" applyFont="1" applyFill="1" applyBorder="1" applyAlignment="1" applyProtection="1">
      <alignment horizontal="center" vertical="center" wrapText="1"/>
    </xf>
    <xf numFmtId="0" fontId="31" fillId="10"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5" borderId="0" xfId="0" applyFont="1" applyFill="1" applyAlignment="1" applyProtection="1">
      <alignment horizontal="left"/>
    </xf>
    <xf numFmtId="0" fontId="71" fillId="0" borderId="7" xfId="0" applyFont="1" applyBorder="1" applyAlignment="1" applyProtection="1">
      <alignment horizontal="left" vertical="center" wrapText="1"/>
    </xf>
    <xf numFmtId="0" fontId="71" fillId="0" borderId="8" xfId="0" applyFont="1" applyBorder="1" applyAlignment="1" applyProtection="1">
      <alignment horizontal="left" vertical="center" wrapText="1"/>
    </xf>
    <xf numFmtId="0" fontId="71" fillId="0" borderId="9" xfId="0" applyFont="1" applyBorder="1" applyAlignment="1" applyProtection="1">
      <alignment horizontal="left" vertical="center" wrapText="1"/>
    </xf>
    <xf numFmtId="0" fontId="71" fillId="0" borderId="1" xfId="0" applyFont="1" applyBorder="1" applyAlignment="1" applyProtection="1">
      <alignment horizontal="left" vertical="center" wrapText="1"/>
    </xf>
    <xf numFmtId="0" fontId="71" fillId="0" borderId="2" xfId="0" applyFont="1" applyBorder="1" applyAlignment="1" applyProtection="1">
      <alignment horizontal="left" vertical="center" wrapText="1"/>
    </xf>
    <xf numFmtId="0" fontId="71" fillId="0" borderId="3" xfId="0" applyFont="1" applyBorder="1" applyAlignment="1" applyProtection="1">
      <alignment horizontal="left" vertical="center" wrapText="1"/>
    </xf>
    <xf numFmtId="0" fontId="11" fillId="0" borderId="0" xfId="0" applyFont="1" applyAlignment="1" applyProtection="1">
      <alignment horizontal="center"/>
    </xf>
    <xf numFmtId="0" fontId="135" fillId="0" borderId="0" xfId="0" applyFont="1" applyAlignment="1">
      <alignment horizontal="left" vertical="center"/>
    </xf>
    <xf numFmtId="0" fontId="135" fillId="0" borderId="0" xfId="0" applyFont="1" applyAlignment="1">
      <alignment horizontal="right" vertical="center"/>
    </xf>
    <xf numFmtId="0" fontId="133" fillId="0" borderId="0" xfId="0" applyFont="1" applyAlignment="1">
      <alignment horizontal="left" vertical="center"/>
    </xf>
    <xf numFmtId="0" fontId="133" fillId="0" borderId="0" xfId="0" applyFont="1" applyAlignment="1">
      <alignment horizontal="left" vertical="top" wrapText="1"/>
    </xf>
    <xf numFmtId="0" fontId="45" fillId="23" borderId="4" xfId="0" applyFont="1" applyFill="1" applyBorder="1" applyAlignment="1" applyProtection="1">
      <alignment horizontal="center" vertical="center"/>
    </xf>
    <xf numFmtId="0" fontId="45" fillId="23" borderId="15" xfId="0" applyFont="1" applyFill="1" applyBorder="1" applyAlignment="1" applyProtection="1">
      <alignment horizontal="center" vertical="center"/>
    </xf>
    <xf numFmtId="0" fontId="45" fillId="23"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24" fillId="23" borderId="0" xfId="0" applyFont="1" applyFill="1" applyBorder="1" applyAlignment="1" applyProtection="1">
      <alignment horizontal="center"/>
    </xf>
    <xf numFmtId="0" fontId="18" fillId="0" borderId="0" xfId="0" applyFont="1" applyAlignment="1" applyProtection="1">
      <alignment horizontal="center" wrapText="1"/>
    </xf>
    <xf numFmtId="0" fontId="31" fillId="5" borderId="4" xfId="0" applyFont="1" applyFill="1" applyBorder="1" applyAlignment="1" applyProtection="1">
      <alignment horizontal="center"/>
      <protection locked="0"/>
    </xf>
    <xf numFmtId="0" fontId="31" fillId="5" borderId="15" xfId="0" applyFont="1" applyFill="1" applyBorder="1" applyAlignment="1" applyProtection="1">
      <alignment horizontal="center"/>
      <protection locked="0"/>
    </xf>
    <xf numFmtId="0" fontId="31" fillId="5"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2" borderId="0" xfId="0" applyFont="1" applyFill="1" applyBorder="1" applyAlignment="1" applyProtection="1">
      <alignment horizontal="center" vertical="top"/>
    </xf>
    <xf numFmtId="0" fontId="10" fillId="12" borderId="11" xfId="0" applyFont="1" applyFill="1" applyBorder="1" applyAlignment="1" applyProtection="1">
      <alignment horizontal="center" vertical="top"/>
    </xf>
    <xf numFmtId="0" fontId="8" fillId="24" borderId="0" xfId="0" applyFont="1" applyFill="1" applyAlignment="1">
      <alignment horizontal="center"/>
    </xf>
    <xf numFmtId="0" fontId="12" fillId="0" borderId="0" xfId="0" applyFont="1" applyAlignment="1">
      <alignment horizontal="center" vertical="center" wrapText="1"/>
    </xf>
    <xf numFmtId="167" fontId="129" fillId="0" borderId="0" xfId="0" applyNumberFormat="1" applyFont="1" applyAlignment="1" applyProtection="1">
      <alignment horizontal="center"/>
      <protection locked="0"/>
    </xf>
    <xf numFmtId="0" fontId="8" fillId="0" borderId="0" xfId="0" applyFont="1" applyAlignment="1">
      <alignment horizontal="left"/>
    </xf>
    <xf numFmtId="0" fontId="8" fillId="24" borderId="0" xfId="0" applyFont="1" applyFill="1" applyAlignment="1">
      <alignment horizontal="center" vertical="center"/>
    </xf>
    <xf numFmtId="0" fontId="128" fillId="24" borderId="0" xfId="0" applyFont="1" applyFill="1" applyAlignment="1">
      <alignment horizontal="center" wrapText="1"/>
    </xf>
    <xf numFmtId="0" fontId="128" fillId="24" borderId="0" xfId="0" applyFont="1" applyFill="1" applyAlignment="1">
      <alignment horizontal="center"/>
    </xf>
    <xf numFmtId="0" fontId="8" fillId="26" borderId="0" xfId="0" applyFont="1" applyFill="1" applyAlignment="1">
      <alignment horizontal="left"/>
    </xf>
    <xf numFmtId="169" fontId="129" fillId="27" borderId="0" xfId="0" applyNumberFormat="1" applyFont="1" applyFill="1" applyAlignment="1">
      <alignment horizontal="center"/>
    </xf>
    <xf numFmtId="0" fontId="30" fillId="5" borderId="5" xfId="0" applyFont="1" applyFill="1" applyBorder="1" applyAlignment="1" applyProtection="1">
      <alignment horizontal="center" vertical="center" wrapText="1"/>
    </xf>
    <xf numFmtId="0" fontId="30" fillId="18" borderId="71" xfId="0" applyFont="1" applyFill="1" applyBorder="1" applyAlignment="1" applyProtection="1">
      <alignment horizontal="center" vertical="center" wrapText="1"/>
    </xf>
    <xf numFmtId="0" fontId="30" fillId="18" borderId="68" xfId="0" applyFont="1" applyFill="1" applyBorder="1" applyAlignment="1" applyProtection="1">
      <alignment horizontal="center" vertical="center" wrapText="1"/>
    </xf>
    <xf numFmtId="0" fontId="30" fillId="18"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9" borderId="4" xfId="0" applyFont="1" applyFill="1" applyBorder="1" applyAlignment="1" applyProtection="1">
      <alignment horizontal="right" vertical="center"/>
    </xf>
    <xf numFmtId="0" fontId="28" fillId="9" borderId="15" xfId="0" applyFont="1" applyFill="1" applyBorder="1" applyAlignment="1" applyProtection="1">
      <alignment horizontal="right" vertical="center"/>
    </xf>
    <xf numFmtId="0" fontId="28" fillId="9" borderId="48" xfId="0" applyFont="1" applyFill="1" applyBorder="1" applyAlignment="1" applyProtection="1">
      <alignment horizontal="right" vertical="center"/>
    </xf>
    <xf numFmtId="0" fontId="30" fillId="20" borderId="62" xfId="0" applyFont="1" applyFill="1" applyBorder="1" applyAlignment="1" applyProtection="1">
      <alignment horizontal="center" vertical="center" wrapText="1"/>
    </xf>
    <xf numFmtId="0" fontId="30" fillId="20" borderId="64" xfId="0" applyFont="1" applyFill="1" applyBorder="1" applyAlignment="1" applyProtection="1">
      <alignment horizontal="center" vertical="center" wrapText="1"/>
    </xf>
    <xf numFmtId="0" fontId="30" fillId="20" borderId="63" xfId="0" applyFont="1" applyFill="1" applyBorder="1" applyAlignment="1" applyProtection="1">
      <alignment horizontal="center" vertical="center" wrapText="1"/>
    </xf>
    <xf numFmtId="0" fontId="30" fillId="20" borderId="65" xfId="0" applyFont="1" applyFill="1" applyBorder="1" applyAlignment="1" applyProtection="1">
      <alignment horizontal="center" vertical="center" wrapText="1"/>
    </xf>
    <xf numFmtId="0" fontId="30" fillId="5" borderId="5" xfId="0" applyFont="1" applyFill="1" applyBorder="1" applyAlignment="1" applyProtection="1">
      <alignment horizontal="center" vertical="top" wrapText="1"/>
    </xf>
    <xf numFmtId="0" fontId="120" fillId="5" borderId="87" xfId="0" applyNumberFormat="1" applyFont="1" applyFill="1" applyBorder="1" applyAlignment="1" applyProtection="1">
      <alignment horizontal="left" vertical="center" wrapText="1"/>
    </xf>
    <xf numFmtId="0" fontId="120" fillId="5" borderId="88" xfId="0" applyNumberFormat="1" applyFont="1" applyFill="1" applyBorder="1" applyAlignment="1" applyProtection="1">
      <alignment horizontal="left" vertical="center" wrapText="1"/>
    </xf>
    <xf numFmtId="0" fontId="120" fillId="5" borderId="89" xfId="0" applyNumberFormat="1" applyFont="1" applyFill="1" applyBorder="1" applyAlignment="1" applyProtection="1">
      <alignment horizontal="left" vertical="center" wrapText="1"/>
    </xf>
    <xf numFmtId="0" fontId="120" fillId="5" borderId="87" xfId="0" applyNumberFormat="1" applyFont="1" applyFill="1" applyBorder="1" applyAlignment="1" applyProtection="1">
      <alignment vertical="center" wrapText="1"/>
    </xf>
    <xf numFmtId="0" fontId="120" fillId="0" borderId="88" xfId="0" applyFont="1" applyBorder="1" applyAlignment="1">
      <alignment vertical="center" wrapText="1"/>
    </xf>
    <xf numFmtId="0" fontId="120"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9" fillId="0" borderId="0" xfId="2" applyNumberFormat="1" applyFont="1" applyFill="1" applyBorder="1" applyAlignment="1" applyProtection="1">
      <alignment horizontal="center" vertical="center"/>
    </xf>
    <xf numFmtId="0" fontId="30" fillId="5" borderId="21"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37" xfId="0" applyFont="1" applyFill="1" applyBorder="1" applyAlignment="1" applyProtection="1">
      <alignment horizontal="center" vertical="center" wrapText="1"/>
    </xf>
    <xf numFmtId="0" fontId="28" fillId="9" borderId="30" xfId="0" applyFont="1" applyFill="1" applyBorder="1" applyAlignment="1" applyProtection="1">
      <alignment horizontal="left" vertical="center" wrapText="1"/>
    </xf>
    <xf numFmtId="0" fontId="28" fillId="9" borderId="39" xfId="0" applyFont="1" applyFill="1" applyBorder="1" applyAlignment="1" applyProtection="1">
      <alignment horizontal="left" vertical="center" wrapText="1"/>
    </xf>
    <xf numFmtId="0" fontId="28" fillId="9" borderId="14" xfId="0" applyFont="1" applyFill="1" applyBorder="1" applyAlignment="1" applyProtection="1">
      <alignment horizontal="left" vertical="center" wrapText="1"/>
    </xf>
    <xf numFmtId="0" fontId="30" fillId="16"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6"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1" fillId="0" borderId="5" xfId="0" applyFont="1" applyBorder="1" applyAlignment="1" applyProtection="1">
      <alignment horizontal="center" vertical="center" wrapText="1"/>
    </xf>
    <xf numFmtId="0" fontId="113" fillId="9" borderId="21" xfId="0" applyNumberFormat="1" applyFont="1" applyFill="1" applyBorder="1" applyAlignment="1" applyProtection="1">
      <alignment horizontal="center" vertical="center" wrapText="1"/>
    </xf>
    <xf numFmtId="0" fontId="38" fillId="17" borderId="21" xfId="0" applyFont="1" applyFill="1" applyBorder="1" applyAlignment="1" applyProtection="1">
      <alignment horizontal="center" vertical="center" textRotation="255"/>
    </xf>
    <xf numFmtId="0" fontId="38" fillId="17" borderId="6" xfId="0" applyFont="1" applyFill="1" applyBorder="1" applyAlignment="1" applyProtection="1">
      <alignment horizontal="center" vertical="center" textRotation="255"/>
    </xf>
    <xf numFmtId="0" fontId="38" fillId="17"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5" fillId="23" borderId="0" xfId="0" applyFont="1" applyFill="1" applyBorder="1" applyAlignment="1" applyProtection="1">
      <alignment horizontal="center" vertical="center"/>
    </xf>
    <xf numFmtId="0" fontId="72" fillId="3" borderId="0" xfId="0" applyFont="1" applyFill="1" applyBorder="1" applyAlignment="1" applyProtection="1">
      <alignment horizontal="center" vertical="top" wrapText="1"/>
    </xf>
    <xf numFmtId="0" fontId="2" fillId="23" borderId="0" xfId="0" applyFont="1" applyFill="1" applyAlignment="1" applyProtection="1">
      <alignment horizontal="center" vertical="center"/>
    </xf>
    <xf numFmtId="0" fontId="114" fillId="16" borderId="4" xfId="0" applyFont="1" applyFill="1" applyBorder="1" applyAlignment="1">
      <alignment horizontal="center" vertical="center" wrapText="1"/>
    </xf>
    <xf numFmtId="0" fontId="114" fillId="16" borderId="48" xfId="0" applyFont="1" applyFill="1" applyBorder="1" applyAlignment="1">
      <alignment horizontal="center" vertical="center" wrapText="1"/>
    </xf>
    <xf numFmtId="0" fontId="32" fillId="20" borderId="73" xfId="0" applyFont="1" applyFill="1" applyBorder="1" applyAlignment="1" applyProtection="1">
      <alignment horizontal="center" vertical="center" wrapText="1"/>
    </xf>
    <xf numFmtId="0" fontId="32" fillId="20"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3" fillId="17" borderId="5" xfId="0" applyFont="1" applyFill="1" applyBorder="1" applyAlignment="1" applyProtection="1">
      <alignment horizontal="center" vertical="center" textRotation="255"/>
    </xf>
    <xf numFmtId="0" fontId="25" fillId="9" borderId="4" xfId="0" applyFont="1" applyFill="1" applyBorder="1" applyAlignment="1" applyProtection="1">
      <alignment horizontal="left"/>
    </xf>
    <xf numFmtId="0" fontId="25" fillId="9" borderId="15" xfId="0" applyFont="1" applyFill="1" applyBorder="1" applyAlignment="1" applyProtection="1">
      <alignment horizontal="left"/>
    </xf>
    <xf numFmtId="0" fontId="25" fillId="9" borderId="48" xfId="0" applyFont="1" applyFill="1" applyBorder="1" applyAlignment="1" applyProtection="1">
      <alignment horizontal="left"/>
    </xf>
    <xf numFmtId="0" fontId="65" fillId="23" borderId="4" xfId="0" applyFont="1" applyFill="1" applyBorder="1" applyAlignment="1" applyProtection="1">
      <alignment horizontal="center" vertical="center"/>
    </xf>
    <xf numFmtId="0" fontId="65" fillId="23" borderId="15" xfId="0" applyFont="1" applyFill="1" applyBorder="1" applyAlignment="1" applyProtection="1">
      <alignment horizontal="center" vertical="center"/>
    </xf>
    <xf numFmtId="0" fontId="38" fillId="0" borderId="16" xfId="2" applyFont="1" applyFill="1" applyBorder="1" applyAlignment="1" applyProtection="1">
      <alignment horizontal="left" vertical="center" wrapText="1"/>
    </xf>
    <xf numFmtId="0" fontId="38" fillId="0" borderId="40" xfId="2" applyFont="1" applyFill="1" applyBorder="1" applyAlignment="1" applyProtection="1">
      <alignment horizontal="left" vertical="center" wrapText="1"/>
    </xf>
    <xf numFmtId="0" fontId="38" fillId="0" borderId="50" xfId="2" applyFont="1" applyFill="1" applyBorder="1" applyAlignment="1" applyProtection="1">
      <alignment horizontal="left" vertical="center" wrapText="1"/>
    </xf>
    <xf numFmtId="0" fontId="38" fillId="0" borderId="51" xfId="2" applyFont="1" applyFill="1" applyBorder="1" applyAlignment="1" applyProtection="1">
      <alignment horizontal="left" vertical="center" wrapText="1"/>
    </xf>
    <xf numFmtId="0" fontId="10" fillId="3" borderId="0" xfId="0" applyFont="1" applyFill="1" applyBorder="1" applyAlignment="1" applyProtection="1">
      <alignment horizontal="center" vertical="top"/>
    </xf>
    <xf numFmtId="0" fontId="2" fillId="23" borderId="0" xfId="0" applyFont="1" applyFill="1" applyBorder="1" applyAlignment="1" applyProtection="1">
      <alignment horizontal="center" vertical="center"/>
    </xf>
    <xf numFmtId="0" fontId="38" fillId="0" borderId="45" xfId="2" applyFont="1" applyFill="1" applyBorder="1" applyAlignment="1" applyProtection="1">
      <alignment horizontal="left" vertical="center" wrapText="1"/>
    </xf>
    <xf numFmtId="0" fontId="38" fillId="0" borderId="27"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xf>
    <xf numFmtId="0" fontId="38" fillId="0" borderId="27" xfId="2" applyFont="1" applyFill="1" applyBorder="1" applyAlignment="1" applyProtection="1">
      <alignment horizontal="left" vertical="center"/>
    </xf>
    <xf numFmtId="0" fontId="38" fillId="0" borderId="24" xfId="2" applyFont="1" applyFill="1" applyBorder="1" applyAlignment="1" applyProtection="1">
      <alignment horizontal="left" vertical="center"/>
    </xf>
    <xf numFmtId="0" fontId="38" fillId="0" borderId="24" xfId="2" applyFont="1" applyFill="1" applyBorder="1" applyAlignment="1" applyProtection="1">
      <alignment horizontal="left" vertical="center" wrapText="1"/>
    </xf>
    <xf numFmtId="0" fontId="38" fillId="0" borderId="36" xfId="2" applyFont="1" applyFill="1" applyBorder="1" applyAlignment="1" applyProtection="1">
      <alignment horizontal="left" vertical="center"/>
    </xf>
    <xf numFmtId="0" fontId="38"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3" borderId="30" xfId="2" applyFont="1" applyFill="1" applyBorder="1" applyAlignment="1" applyProtection="1">
      <alignment horizontal="left" vertical="center" wrapText="1"/>
    </xf>
    <xf numFmtId="0" fontId="2" fillId="13" borderId="19" xfId="2" applyFont="1" applyFill="1" applyBorder="1" applyAlignment="1" applyProtection="1">
      <alignment horizontal="left" vertical="center" wrapText="1"/>
    </xf>
    <xf numFmtId="0" fontId="2" fillId="13" borderId="20" xfId="2" applyFont="1" applyFill="1" applyBorder="1" applyAlignment="1" applyProtection="1">
      <alignment horizontal="left" vertical="center" wrapText="1"/>
    </xf>
    <xf numFmtId="0" fontId="2" fillId="13" borderId="38" xfId="2" applyFont="1" applyFill="1" applyBorder="1" applyAlignment="1" applyProtection="1">
      <alignment horizontal="left" vertical="center" wrapText="1"/>
    </xf>
    <xf numFmtId="0" fontId="50" fillId="0" borderId="1"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2" fillId="13" borderId="39" xfId="2" applyFont="1" applyFill="1" applyBorder="1" applyAlignment="1" applyProtection="1">
      <alignment horizontal="left" vertical="center" wrapText="1"/>
    </xf>
    <xf numFmtId="0" fontId="5" fillId="13" borderId="18" xfId="0" applyFont="1" applyFill="1" applyBorder="1" applyAlignment="1" applyProtection="1">
      <alignment horizontal="right" vertical="center"/>
    </xf>
    <xf numFmtId="0" fontId="71" fillId="0" borderId="23" xfId="2" applyFont="1" applyFill="1" applyBorder="1" applyAlignment="1" applyProtection="1">
      <alignment horizontal="left"/>
    </xf>
    <xf numFmtId="0" fontId="38" fillId="0" borderId="45" xfId="2" applyFont="1" applyFill="1" applyBorder="1" applyAlignment="1" applyProtection="1">
      <alignment horizontal="center" vertical="center" wrapText="1"/>
    </xf>
    <xf numFmtId="0" fontId="71" fillId="0" borderId="23" xfId="2" applyFont="1" applyFill="1" applyBorder="1" applyProtection="1"/>
    <xf numFmtId="0" fontId="25" fillId="0" borderId="45" xfId="2" applyFont="1" applyFill="1" applyBorder="1" applyAlignment="1" applyProtection="1">
      <alignment horizontal="center" vertical="center" wrapText="1"/>
    </xf>
    <xf numFmtId="0" fontId="25" fillId="0" borderId="23" xfId="2" applyFont="1" applyFill="1" applyBorder="1" applyAlignment="1" applyProtection="1">
      <alignment horizontal="center" vertical="center"/>
    </xf>
    <xf numFmtId="0" fontId="38" fillId="0" borderId="45" xfId="2" applyFont="1" applyFill="1" applyBorder="1" applyAlignment="1" applyProtection="1">
      <alignment horizontal="center"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5" fillId="23" borderId="10" xfId="0" applyFont="1" applyFill="1" applyBorder="1" applyAlignment="1" applyProtection="1">
      <alignment horizontal="center" vertical="center"/>
    </xf>
    <xf numFmtId="0" fontId="65" fillId="23" borderId="0" xfId="0" applyFont="1" applyFill="1" applyBorder="1" applyAlignment="1" applyProtection="1">
      <alignment horizontal="center" vertical="center"/>
    </xf>
    <xf numFmtId="0" fontId="65" fillId="0" borderId="0" xfId="0" applyFont="1" applyBorder="1" applyAlignment="1" applyProtection="1">
      <alignment horizontal="center" vertical="center" wrapText="1"/>
    </xf>
    <xf numFmtId="0" fontId="2" fillId="23" borderId="0" xfId="0" applyFont="1" applyFill="1" applyBorder="1" applyAlignment="1" applyProtection="1">
      <alignment horizontal="center" vertical="center" wrapText="1"/>
    </xf>
    <xf numFmtId="0" fontId="38" fillId="0" borderId="52" xfId="2" applyFont="1" applyFill="1" applyBorder="1" applyAlignment="1" applyProtection="1">
      <alignment horizontal="left" vertical="center"/>
    </xf>
    <xf numFmtId="0" fontId="38" fillId="0" borderId="53" xfId="2" applyFont="1" applyFill="1" applyBorder="1" applyAlignment="1" applyProtection="1">
      <alignment horizontal="left"/>
    </xf>
    <xf numFmtId="0" fontId="38" fillId="0" borderId="52" xfId="2" applyFont="1" applyFill="1" applyBorder="1" applyAlignment="1" applyProtection="1">
      <alignment horizontal="center" vertical="center" wrapText="1"/>
    </xf>
    <xf numFmtId="0" fontId="38" fillId="0" borderId="53" xfId="2" applyFont="1" applyFill="1" applyBorder="1" applyProtection="1"/>
    <xf numFmtId="0" fontId="38" fillId="0" borderId="24" xfId="2" applyFont="1" applyFill="1" applyBorder="1" applyAlignment="1" applyProtection="1">
      <alignment horizontal="center" vertical="center"/>
    </xf>
    <xf numFmtId="0" fontId="38" fillId="0" borderId="16" xfId="2" applyFont="1" applyFill="1" applyBorder="1" applyAlignment="1" applyProtection="1">
      <alignment horizontal="center" vertical="center"/>
    </xf>
    <xf numFmtId="0" fontId="38" fillId="0" borderId="34" xfId="2" applyFont="1" applyFill="1" applyBorder="1" applyAlignment="1" applyProtection="1">
      <alignment horizontal="center" vertical="center"/>
    </xf>
    <xf numFmtId="0" fontId="38" fillId="0" borderId="31" xfId="2" applyFont="1" applyFill="1" applyBorder="1" applyAlignment="1" applyProtection="1">
      <alignment horizontal="center" vertical="center" wrapText="1"/>
    </xf>
    <xf numFmtId="0" fontId="97" fillId="20" borderId="7" xfId="0" applyFont="1" applyFill="1" applyBorder="1" applyAlignment="1" applyProtection="1">
      <alignment vertical="center" wrapText="1"/>
    </xf>
    <xf numFmtId="0" fontId="116" fillId="20" borderId="8" xfId="0" applyFont="1" applyFill="1" applyBorder="1" applyAlignment="1">
      <alignment vertical="center" wrapText="1"/>
    </xf>
    <xf numFmtId="0" fontId="116" fillId="20" borderId="9" xfId="0" applyFont="1" applyFill="1" applyBorder="1" applyAlignment="1">
      <alignment vertical="center" wrapText="1"/>
    </xf>
    <xf numFmtId="0" fontId="116" fillId="20" borderId="10" xfId="0" applyFont="1" applyFill="1" applyBorder="1" applyAlignment="1">
      <alignment vertical="center" wrapText="1"/>
    </xf>
    <xf numFmtId="0" fontId="116" fillId="20" borderId="0" xfId="0" applyFont="1" applyFill="1" applyBorder="1" applyAlignment="1">
      <alignment vertical="center" wrapText="1"/>
    </xf>
    <xf numFmtId="0" fontId="116" fillId="20" borderId="11" xfId="0" applyFont="1" applyFill="1" applyBorder="1" applyAlignment="1">
      <alignment vertical="center" wrapText="1"/>
    </xf>
    <xf numFmtId="0" fontId="0" fillId="20" borderId="10" xfId="0" applyFill="1" applyBorder="1" applyAlignment="1">
      <alignment vertical="center" wrapText="1"/>
    </xf>
    <xf numFmtId="0" fontId="0" fillId="20" borderId="0" xfId="0" applyFill="1" applyBorder="1" applyAlignment="1">
      <alignment vertical="center" wrapText="1"/>
    </xf>
    <xf numFmtId="0" fontId="0" fillId="20" borderId="11" xfId="0" applyFill="1" applyBorder="1" applyAlignment="1">
      <alignment vertical="center" wrapText="1"/>
    </xf>
    <xf numFmtId="0" fontId="0" fillId="20" borderId="1" xfId="0" applyFill="1" applyBorder="1" applyAlignment="1">
      <alignment vertical="center" wrapText="1"/>
    </xf>
    <xf numFmtId="0" fontId="0" fillId="20" borderId="2" xfId="0" applyFill="1" applyBorder="1" applyAlignment="1">
      <alignment vertical="center" wrapText="1"/>
    </xf>
    <xf numFmtId="0" fontId="0" fillId="20"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2" applyFont="1" applyFill="1" applyBorder="1" applyAlignment="1" applyProtection="1">
      <alignment horizontal="center" vertical="center"/>
    </xf>
    <xf numFmtId="0" fontId="2" fillId="14" borderId="30" xfId="2" applyFont="1" applyFill="1" applyBorder="1" applyAlignment="1" applyProtection="1">
      <alignment horizontal="right" vertical="center" wrapText="1"/>
    </xf>
    <xf numFmtId="0" fontId="2" fillId="14" borderId="39" xfId="2" applyFont="1" applyFill="1" applyBorder="1" applyAlignment="1" applyProtection="1">
      <alignment horizontal="right" vertical="center" wrapText="1"/>
    </xf>
    <xf numFmtId="0" fontId="75" fillId="0" borderId="0" xfId="0" applyFont="1" applyAlignment="1" applyProtection="1">
      <alignment horizontal="center" wrapText="1"/>
    </xf>
    <xf numFmtId="0" fontId="38" fillId="0" borderId="24" xfId="2" applyFont="1" applyFill="1" applyBorder="1" applyAlignment="1" applyProtection="1">
      <alignment horizontal="center" vertical="center" wrapText="1"/>
    </xf>
    <xf numFmtId="0" fontId="38" fillId="0" borderId="16"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xf>
    <xf numFmtId="0" fontId="38" fillId="0" borderId="53" xfId="2"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0" borderId="10"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11" xfId="0" applyFont="1" applyFill="1" applyBorder="1" applyAlignment="1" applyProtection="1">
      <alignment horizontal="left" vertical="center" wrapText="1"/>
    </xf>
    <xf numFmtId="0" fontId="9" fillId="4"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1" borderId="0" xfId="0" applyNumberFormat="1" applyFont="1" applyFill="1" applyBorder="1" applyAlignment="1" applyProtection="1">
      <alignment horizontal="center"/>
      <protection locked="0"/>
    </xf>
    <xf numFmtId="168" fontId="9" fillId="11" borderId="11" xfId="0" applyNumberFormat="1" applyFont="1" applyFill="1" applyBorder="1" applyAlignment="1" applyProtection="1">
      <alignment horizontal="center"/>
      <protection locked="0"/>
    </xf>
    <xf numFmtId="0" fontId="44" fillId="23" borderId="4" xfId="0" applyFont="1" applyFill="1" applyBorder="1" applyAlignment="1" applyProtection="1">
      <alignment horizontal="center" vertical="center"/>
    </xf>
    <xf numFmtId="0" fontId="44" fillId="23" borderId="15" xfId="0" applyFont="1" applyFill="1" applyBorder="1" applyAlignment="1" applyProtection="1">
      <alignment horizontal="center" vertical="center"/>
    </xf>
    <xf numFmtId="0" fontId="44" fillId="23" borderId="48" xfId="0" applyFont="1" applyFill="1" applyBorder="1" applyAlignment="1" applyProtection="1">
      <alignment horizontal="center" vertical="center"/>
    </xf>
    <xf numFmtId="0" fontId="9" fillId="23" borderId="4" xfId="0" applyNumberFormat="1" applyFont="1" applyFill="1" applyBorder="1" applyAlignment="1" applyProtection="1">
      <alignment horizontal="center" vertical="center" wrapText="1"/>
    </xf>
    <xf numFmtId="0" fontId="9" fillId="23" borderId="15" xfId="0" applyNumberFormat="1" applyFont="1" applyFill="1" applyBorder="1" applyAlignment="1" applyProtection="1">
      <alignment horizontal="center" vertical="center" wrapText="1"/>
    </xf>
    <xf numFmtId="0" fontId="9" fillId="23"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79" fillId="23" borderId="4" xfId="0" applyFont="1" applyFill="1" applyBorder="1" applyAlignment="1" applyProtection="1">
      <alignment horizontal="center" vertical="center" wrapText="1"/>
    </xf>
    <xf numFmtId="0" fontId="79" fillId="23" borderId="15" xfId="0" applyFont="1" applyFill="1" applyBorder="1" applyAlignment="1" applyProtection="1">
      <alignment horizontal="center" vertical="center" wrapText="1"/>
    </xf>
    <xf numFmtId="0" fontId="79" fillId="23" borderId="4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top"/>
    </xf>
    <xf numFmtId="0" fontId="10" fillId="3" borderId="8" xfId="0" applyFont="1" applyFill="1" applyBorder="1" applyAlignment="1" applyProtection="1">
      <alignment horizontal="center" vertical="top"/>
    </xf>
    <xf numFmtId="0" fontId="10" fillId="3"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top"/>
    </xf>
    <xf numFmtId="0" fontId="10" fillId="3" borderId="2" xfId="0" applyFont="1" applyFill="1" applyBorder="1" applyAlignment="1" applyProtection="1">
      <alignment horizontal="center" vertical="top"/>
    </xf>
    <xf numFmtId="0" fontId="10" fillId="3" borderId="3" xfId="0" applyFont="1" applyFill="1" applyBorder="1" applyAlignment="1" applyProtection="1">
      <alignment horizontal="center" vertical="top"/>
    </xf>
    <xf numFmtId="0" fontId="83" fillId="5" borderId="47" xfId="0" applyFont="1" applyFill="1" applyBorder="1" applyAlignment="1" applyProtection="1">
      <alignment horizontal="center" vertical="center" wrapText="1"/>
    </xf>
    <xf numFmtId="0" fontId="83" fillId="5" borderId="5" xfId="0" applyFont="1" applyFill="1" applyBorder="1" applyAlignment="1" applyProtection="1">
      <alignment horizontal="center" vertical="center" wrapText="1"/>
    </xf>
    <xf numFmtId="0" fontId="83" fillId="5" borderId="56" xfId="0" applyFont="1" applyFill="1" applyBorder="1" applyAlignment="1" applyProtection="1">
      <alignment horizontal="center" vertical="center" wrapText="1"/>
    </xf>
    <xf numFmtId="0" fontId="83" fillId="5" borderId="54" xfId="0" applyFont="1" applyFill="1" applyBorder="1" applyAlignment="1" applyProtection="1">
      <alignment horizontal="center" vertical="center" wrapText="1"/>
    </xf>
    <xf numFmtId="0" fontId="82" fillId="5" borderId="52" xfId="0" applyFont="1" applyFill="1" applyBorder="1" applyAlignment="1" applyProtection="1">
      <alignment horizontal="center" vertical="center"/>
    </xf>
    <xf numFmtId="0" fontId="82" fillId="5" borderId="12" xfId="0" applyFont="1" applyFill="1" applyBorder="1" applyAlignment="1" applyProtection="1">
      <alignment horizontal="center" vertical="center"/>
    </xf>
    <xf numFmtId="0" fontId="82" fillId="5" borderId="17" xfId="0" applyFont="1" applyFill="1" applyBorder="1" applyAlignment="1" applyProtection="1">
      <alignment horizontal="center" vertical="center"/>
    </xf>
    <xf numFmtId="0" fontId="82" fillId="5" borderId="31" xfId="0" applyFont="1" applyFill="1" applyBorder="1" applyAlignment="1" applyProtection="1">
      <alignment horizontal="center" vertical="center"/>
    </xf>
    <xf numFmtId="0" fontId="82" fillId="5" borderId="2" xfId="0" applyFont="1" applyFill="1" applyBorder="1" applyAlignment="1" applyProtection="1">
      <alignment horizontal="center" vertical="center"/>
    </xf>
    <xf numFmtId="0" fontId="82" fillId="5" borderId="41" xfId="0" applyFont="1" applyFill="1" applyBorder="1" applyAlignment="1" applyProtection="1">
      <alignment horizontal="center" vertical="center"/>
    </xf>
    <xf numFmtId="0" fontId="2" fillId="14" borderId="23" xfId="2" applyFont="1" applyFill="1" applyBorder="1" applyAlignment="1" applyProtection="1">
      <alignment horizontal="right" vertical="center" wrapText="1"/>
    </xf>
    <xf numFmtId="0" fontId="2" fillId="14" borderId="24" xfId="2" applyFont="1" applyFill="1" applyBorder="1" applyAlignment="1" applyProtection="1">
      <alignment horizontal="right" vertical="center" wrapText="1"/>
    </xf>
    <xf numFmtId="0" fontId="39" fillId="14" borderId="24" xfId="2" applyFont="1" applyFill="1" applyBorder="1"/>
    <xf numFmtId="0" fontId="85" fillId="5" borderId="0" xfId="2" applyFont="1" applyFill="1" applyBorder="1" applyAlignment="1" applyProtection="1">
      <alignment horizontal="center" vertical="center" wrapText="1"/>
    </xf>
    <xf numFmtId="0" fontId="55" fillId="5" borderId="45" xfId="2" applyFont="1" applyFill="1" applyBorder="1" applyAlignment="1" applyProtection="1">
      <alignment horizontal="center" vertical="center" wrapText="1"/>
    </xf>
    <xf numFmtId="0" fontId="55" fillId="5" borderId="23" xfId="2" applyFont="1" applyFill="1" applyBorder="1" applyAlignment="1" applyProtection="1">
      <alignment horizontal="center" vertical="center"/>
    </xf>
    <xf numFmtId="0" fontId="74" fillId="5" borderId="45" xfId="2" applyFont="1" applyFill="1" applyBorder="1" applyAlignment="1" applyProtection="1">
      <alignment horizontal="center" vertical="center" wrapText="1"/>
    </xf>
    <xf numFmtId="0" fontId="69" fillId="5" borderId="23" xfId="2" applyFont="1" applyFill="1" applyBorder="1" applyProtection="1"/>
    <xf numFmtId="0" fontId="74" fillId="5" borderId="23" xfId="2" applyFont="1" applyFill="1" applyBorder="1" applyAlignment="1" applyProtection="1">
      <alignment horizontal="center" vertical="center" wrapText="1"/>
    </xf>
    <xf numFmtId="0" fontId="74" fillId="5" borderId="45" xfId="2" applyFont="1" applyFill="1" applyBorder="1" applyAlignment="1" applyProtection="1">
      <alignment horizontal="center" vertical="center"/>
    </xf>
    <xf numFmtId="0" fontId="74" fillId="5" borderId="23" xfId="2" applyFont="1" applyFill="1" applyBorder="1" applyAlignment="1" applyProtection="1">
      <alignment horizontal="center" vertical="center"/>
    </xf>
    <xf numFmtId="0" fontId="38" fillId="5" borderId="45" xfId="2" applyFont="1" applyFill="1" applyBorder="1" applyAlignment="1" applyProtection="1">
      <alignment horizontal="left" vertical="center"/>
    </xf>
    <xf numFmtId="0" fontId="38" fillId="5" borderId="23" xfId="2" applyFont="1" applyFill="1" applyBorder="1" applyAlignment="1" applyProtection="1">
      <alignment horizontal="left" vertical="center"/>
    </xf>
    <xf numFmtId="0" fontId="42" fillId="5" borderId="16" xfId="0" applyFont="1" applyFill="1" applyBorder="1" applyAlignment="1">
      <alignment horizontal="center"/>
    </xf>
    <xf numFmtId="0" fontId="42" fillId="5" borderId="34" xfId="0" applyFont="1" applyFill="1" applyBorder="1" applyAlignment="1">
      <alignment horizontal="center"/>
    </xf>
    <xf numFmtId="0" fontId="95" fillId="0" borderId="16"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40" xfId="0" applyFont="1" applyBorder="1" applyAlignment="1">
      <alignment horizontal="center" vertical="center" wrapText="1"/>
    </xf>
    <xf numFmtId="0" fontId="38" fillId="0" borderId="0" xfId="2" applyFont="1" applyFill="1" applyBorder="1" applyAlignment="1" applyProtection="1">
      <alignment horizontal="center" vertical="center"/>
    </xf>
    <xf numFmtId="0" fontId="38" fillId="0" borderId="0" xfId="2" applyFont="1" applyFill="1" applyBorder="1" applyAlignment="1" applyProtection="1">
      <alignment horizontal="right" vertical="center" wrapText="1"/>
    </xf>
    <xf numFmtId="0" fontId="38" fillId="0" borderId="0" xfId="2" applyFont="1" applyFill="1" applyBorder="1" applyAlignment="1" applyProtection="1">
      <alignment horizontal="center" vertical="center" wrapText="1"/>
    </xf>
    <xf numFmtId="0" fontId="95" fillId="0" borderId="30" xfId="0" applyFont="1" applyBorder="1" applyAlignment="1">
      <alignment horizontal="center" vertical="center" wrapText="1"/>
    </xf>
    <xf numFmtId="0" fontId="95" fillId="0" borderId="14" xfId="0" applyFont="1" applyBorder="1" applyAlignment="1">
      <alignment horizontal="center" vertical="center" wrapText="1"/>
    </xf>
    <xf numFmtId="0" fontId="56" fillId="23" borderId="0" xfId="0" applyFont="1" applyFill="1" applyAlignment="1">
      <alignment horizontal="center" vertical="center"/>
    </xf>
    <xf numFmtId="0" fontId="14" fillId="0" borderId="0" xfId="0" applyFont="1" applyFill="1" applyBorder="1" applyAlignment="1" applyProtection="1">
      <alignment horizontal="center" vertical="center"/>
    </xf>
  </cellXfs>
  <cellStyles count="3">
    <cellStyle name="Milliers" xfId="1" builtinId="3"/>
    <cellStyle name="Normal" xfId="0" builtinId="0"/>
    <cellStyle name="Normal 2" xfId="2"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266700</xdr:rowOff>
    </xdr:from>
    <xdr:to>
      <xdr:col>0</xdr:col>
      <xdr:colOff>1276350</xdr:colOff>
      <xdr:row>13</xdr:row>
      <xdr:rowOff>92075</xdr:rowOff>
    </xdr:to>
    <xdr:pic>
      <xdr:nvPicPr>
        <xdr:cNvPr id="4" name="Picture 1">
          <a:extLst>
            <a:ext uri="{FF2B5EF4-FFF2-40B4-BE49-F238E27FC236}">
              <a16:creationId xmlns:a16="http://schemas.microsoft.com/office/drawing/2014/main" id="{D617D9E9-22C9-4CCF-8C64-CAFA7AE10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81075"/>
          <a:ext cx="1143000" cy="1749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137584</xdr:colOff>
      <xdr:row>2</xdr:row>
      <xdr:rowOff>0</xdr:rowOff>
    </xdr:from>
    <xdr:to>
      <xdr:col>0</xdr:col>
      <xdr:colOff>1280584</xdr:colOff>
      <xdr:row>7</xdr:row>
      <xdr:rowOff>480484</xdr:rowOff>
    </xdr:to>
    <xdr:pic>
      <xdr:nvPicPr>
        <xdr:cNvPr id="8" name="Picture 1">
          <a:extLst>
            <a:ext uri="{FF2B5EF4-FFF2-40B4-BE49-F238E27FC236}">
              <a16:creationId xmlns:a16="http://schemas.microsoft.com/office/drawing/2014/main" id="{10F61591-79F7-4EE5-8256-EA53B1F52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306917"/>
          <a:ext cx="1143000" cy="2089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topLeftCell="A58" zoomScale="90" zoomScaleNormal="90" zoomScaleSheetLayoutView="100" workbookViewId="0">
      <selection activeCell="A2" sqref="A2:J2"/>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50"/>
      <c r="B1" s="351"/>
      <c r="C1" s="351"/>
      <c r="D1" s="351"/>
      <c r="E1" s="351"/>
      <c r="F1" s="351"/>
      <c r="G1" s="351"/>
      <c r="H1" s="351"/>
      <c r="I1" s="351"/>
      <c r="J1" s="351"/>
    </row>
    <row r="2" spans="1:10" ht="39" customHeight="1" x14ac:dyDescent="0.25">
      <c r="A2" s="550" t="s">
        <v>203</v>
      </c>
      <c r="B2" s="551"/>
      <c r="C2" s="551"/>
      <c r="D2" s="551"/>
      <c r="E2" s="551"/>
      <c r="F2" s="551"/>
      <c r="G2" s="551"/>
      <c r="H2" s="551"/>
      <c r="I2" s="551"/>
      <c r="J2" s="552"/>
    </row>
    <row r="3" spans="1:10" ht="26.25" customHeight="1" x14ac:dyDescent="0.3">
      <c r="A3" s="350"/>
      <c r="B3" s="351"/>
      <c r="C3" s="351"/>
      <c r="D3" s="351"/>
      <c r="E3" s="351"/>
      <c r="F3" s="351"/>
      <c r="G3" s="351"/>
      <c r="H3" s="351"/>
      <c r="I3" s="351"/>
      <c r="J3" s="351"/>
    </row>
    <row r="4" spans="1:10" ht="87" customHeight="1" x14ac:dyDescent="0.25">
      <c r="A4" s="570" t="s">
        <v>330</v>
      </c>
      <c r="B4" s="570"/>
      <c r="C4" s="570"/>
      <c r="D4" s="570"/>
      <c r="E4" s="570"/>
      <c r="F4" s="570"/>
      <c r="G4" s="570"/>
      <c r="H4" s="570"/>
      <c r="I4" s="570"/>
      <c r="J4" s="570"/>
    </row>
    <row r="5" spans="1:10" ht="50.25" customHeight="1" x14ac:dyDescent="0.25">
      <c r="A5" s="571" t="s">
        <v>286</v>
      </c>
      <c r="B5" s="571"/>
      <c r="C5" s="571"/>
      <c r="D5" s="571"/>
      <c r="E5" s="571"/>
      <c r="F5" s="571"/>
      <c r="G5" s="571"/>
      <c r="H5" s="571"/>
      <c r="I5" s="571"/>
      <c r="J5" s="571"/>
    </row>
    <row r="6" spans="1:10" ht="50.25" customHeight="1" x14ac:dyDescent="0.25">
      <c r="A6" s="572" t="s">
        <v>287</v>
      </c>
      <c r="B6" s="572"/>
      <c r="C6" s="572"/>
      <c r="D6" s="572"/>
      <c r="E6" s="572"/>
      <c r="F6" s="572"/>
      <c r="G6" s="572"/>
      <c r="H6" s="572"/>
      <c r="I6" s="572"/>
      <c r="J6" s="572"/>
    </row>
    <row r="7" spans="1:10" ht="11.25" customHeight="1" x14ac:dyDescent="0.25">
      <c r="A7" s="352"/>
      <c r="B7" s="352"/>
      <c r="C7" s="352"/>
      <c r="D7" s="352"/>
      <c r="E7" s="352"/>
      <c r="F7" s="352"/>
      <c r="G7" s="352"/>
      <c r="H7" s="352"/>
      <c r="I7" s="352"/>
      <c r="J7" s="352"/>
    </row>
    <row r="8" spans="1:10" ht="24.95" customHeight="1" x14ac:dyDescent="0.25">
      <c r="A8" s="545" t="s">
        <v>280</v>
      </c>
      <c r="B8" s="545"/>
      <c r="C8" s="545"/>
      <c r="D8" s="545"/>
      <c r="E8" s="545"/>
      <c r="F8" s="545"/>
      <c r="G8" s="545"/>
      <c r="H8" s="545"/>
      <c r="I8" s="545"/>
      <c r="J8" s="545"/>
    </row>
    <row r="9" spans="1:10" ht="24.95" customHeight="1" x14ac:dyDescent="0.25">
      <c r="A9" s="350"/>
      <c r="B9" s="353"/>
      <c r="C9" s="612" t="s">
        <v>218</v>
      </c>
      <c r="D9" s="612"/>
      <c r="E9" s="612"/>
      <c r="F9" s="612"/>
      <c r="G9" s="612"/>
      <c r="H9" s="612"/>
      <c r="I9" s="612"/>
      <c r="J9" s="612"/>
    </row>
    <row r="10" spans="1:10" ht="24.95" customHeight="1" x14ac:dyDescent="0.25">
      <c r="A10" s="350"/>
      <c r="B10" s="353"/>
      <c r="C10" s="612" t="s">
        <v>217</v>
      </c>
      <c r="D10" s="612"/>
      <c r="E10" s="612"/>
      <c r="F10" s="612"/>
      <c r="G10" s="612"/>
      <c r="H10" s="612"/>
      <c r="I10" s="612"/>
      <c r="J10" s="612"/>
    </row>
    <row r="11" spans="1:10" ht="24.95" customHeight="1" x14ac:dyDescent="0.25">
      <c r="A11" s="350"/>
      <c r="B11" s="354"/>
      <c r="C11" s="613" t="s">
        <v>222</v>
      </c>
      <c r="D11" s="613"/>
      <c r="E11" s="613"/>
      <c r="F11" s="613"/>
      <c r="G11" s="613"/>
      <c r="H11" s="613"/>
      <c r="I11" s="613"/>
      <c r="J11" s="613"/>
    </row>
    <row r="12" spans="1:10" ht="24.95" customHeight="1" x14ac:dyDescent="0.25">
      <c r="A12" s="350"/>
      <c r="B12" s="354"/>
      <c r="C12" s="613" t="s">
        <v>221</v>
      </c>
      <c r="D12" s="613"/>
      <c r="E12" s="613"/>
      <c r="F12" s="613"/>
      <c r="G12" s="613"/>
      <c r="H12" s="613"/>
      <c r="I12" s="613"/>
      <c r="J12" s="613"/>
    </row>
    <row r="13" spans="1:10" ht="24.95" customHeight="1" x14ac:dyDescent="0.25">
      <c r="A13" s="350"/>
      <c r="B13" s="354"/>
      <c r="C13" s="613" t="s">
        <v>265</v>
      </c>
      <c r="D13" s="613"/>
      <c r="E13" s="613"/>
      <c r="F13" s="613"/>
      <c r="G13" s="613"/>
      <c r="H13" s="613"/>
      <c r="I13" s="613"/>
      <c r="J13" s="613"/>
    </row>
    <row r="14" spans="1:10" ht="24.95" customHeight="1" x14ac:dyDescent="0.25">
      <c r="A14" s="350"/>
      <c r="B14" s="354"/>
      <c r="C14" s="613" t="s">
        <v>245</v>
      </c>
      <c r="D14" s="613"/>
      <c r="E14" s="613"/>
      <c r="F14" s="613"/>
      <c r="G14" s="613"/>
      <c r="H14" s="613"/>
      <c r="I14" s="613"/>
      <c r="J14" s="613"/>
    </row>
    <row r="15" spans="1:10" ht="24.95" customHeight="1" x14ac:dyDescent="0.25">
      <c r="A15" s="350"/>
      <c r="B15" s="354"/>
      <c r="C15" s="614" t="s">
        <v>282</v>
      </c>
      <c r="D15" s="614"/>
      <c r="E15" s="614"/>
      <c r="F15" s="614"/>
      <c r="G15" s="614"/>
      <c r="H15" s="614"/>
      <c r="I15" s="614"/>
      <c r="J15" s="614"/>
    </row>
    <row r="16" spans="1:10" ht="24.95" customHeight="1" x14ac:dyDescent="0.3">
      <c r="A16" s="350"/>
      <c r="B16" s="355"/>
      <c r="C16" s="613" t="s">
        <v>219</v>
      </c>
      <c r="D16" s="613"/>
      <c r="E16" s="613"/>
      <c r="F16" s="613"/>
      <c r="G16" s="613"/>
      <c r="H16" s="613"/>
      <c r="I16" s="613"/>
      <c r="J16" s="613"/>
    </row>
    <row r="17" spans="1:10" ht="64.5" customHeight="1" x14ac:dyDescent="0.3">
      <c r="A17" s="357"/>
      <c r="B17" s="355"/>
      <c r="C17" s="356"/>
      <c r="D17" s="355"/>
      <c r="E17" s="355"/>
      <c r="F17" s="355"/>
      <c r="G17" s="355"/>
      <c r="H17" s="355"/>
      <c r="I17" s="355"/>
      <c r="J17" s="355"/>
    </row>
    <row r="18" spans="1:10" ht="33" customHeight="1" x14ac:dyDescent="0.25">
      <c r="A18" s="553" t="s">
        <v>204</v>
      </c>
      <c r="B18" s="554"/>
      <c r="C18" s="554"/>
      <c r="D18" s="554"/>
      <c r="E18" s="554"/>
      <c r="F18" s="554"/>
      <c r="G18" s="554"/>
      <c r="H18" s="554"/>
      <c r="I18" s="554"/>
      <c r="J18" s="555"/>
    </row>
    <row r="19" spans="1:10" ht="39" customHeight="1" x14ac:dyDescent="0.3">
      <c r="A19" s="358" t="s">
        <v>223</v>
      </c>
      <c r="B19" s="359"/>
      <c r="C19" s="359"/>
      <c r="D19" s="350"/>
      <c r="E19" s="351"/>
      <c r="F19" s="351"/>
      <c r="G19" s="351"/>
      <c r="H19" s="351"/>
      <c r="I19" s="351"/>
      <c r="J19" s="351"/>
    </row>
    <row r="20" spans="1:10" ht="50.25" customHeight="1" x14ac:dyDescent="0.25">
      <c r="A20" s="556" t="s">
        <v>224</v>
      </c>
      <c r="B20" s="557"/>
      <c r="C20" s="557"/>
      <c r="D20" s="557"/>
      <c r="E20" s="557"/>
      <c r="F20" s="557"/>
      <c r="G20" s="557"/>
      <c r="H20" s="557"/>
      <c r="I20" s="557"/>
      <c r="J20" s="558"/>
    </row>
    <row r="21" spans="1:10" ht="21.75" customHeight="1" x14ac:dyDescent="0.25">
      <c r="A21" s="471"/>
      <c r="B21" s="471"/>
      <c r="C21" s="471"/>
      <c r="D21" s="471"/>
      <c r="E21" s="471"/>
      <c r="F21" s="471"/>
      <c r="G21" s="471"/>
      <c r="H21" s="471"/>
      <c r="I21" s="471"/>
      <c r="J21" s="471"/>
    </row>
    <row r="22" spans="1:10" s="98" customFormat="1" ht="44.25" customHeight="1" x14ac:dyDescent="0.2">
      <c r="A22" s="571" t="s">
        <v>281</v>
      </c>
      <c r="B22" s="571"/>
      <c r="C22" s="571"/>
      <c r="D22" s="571"/>
      <c r="E22" s="571"/>
      <c r="F22" s="571"/>
      <c r="G22" s="571"/>
      <c r="H22" s="571"/>
      <c r="I22" s="571"/>
      <c r="J22" s="571"/>
    </row>
    <row r="23" spans="1:10" s="98" customFormat="1" ht="18" customHeight="1" x14ac:dyDescent="0.2"/>
    <row r="24" spans="1:10" s="98" customFormat="1" ht="78" customHeight="1" x14ac:dyDescent="0.2">
      <c r="A24" s="361"/>
      <c r="B24" s="580" t="s">
        <v>212</v>
      </c>
      <c r="C24" s="576" t="s">
        <v>283</v>
      </c>
      <c r="D24" s="577"/>
      <c r="E24" s="615" t="s">
        <v>279</v>
      </c>
      <c r="F24" s="616"/>
      <c r="G24" s="616"/>
      <c r="H24" s="616"/>
      <c r="I24" s="617"/>
      <c r="J24" s="362"/>
    </row>
    <row r="25" spans="1:10" s="98" customFormat="1" ht="52.5" customHeight="1" x14ac:dyDescent="0.2">
      <c r="A25" s="361"/>
      <c r="B25" s="581"/>
      <c r="C25" s="578"/>
      <c r="D25" s="579"/>
      <c r="E25" s="618"/>
      <c r="F25" s="619"/>
      <c r="G25" s="619"/>
      <c r="H25" s="619"/>
      <c r="I25" s="620"/>
      <c r="J25" s="362"/>
    </row>
    <row r="26" spans="1:10" s="98" customFormat="1" ht="99" customHeight="1" x14ac:dyDescent="0.2">
      <c r="A26" s="361"/>
      <c r="B26" s="582"/>
      <c r="C26" s="574" t="s">
        <v>284</v>
      </c>
      <c r="D26" s="575"/>
      <c r="E26" s="591" t="s">
        <v>288</v>
      </c>
      <c r="F26" s="592"/>
      <c r="G26" s="592"/>
      <c r="H26" s="592"/>
      <c r="I26" s="593"/>
      <c r="J26" s="362"/>
    </row>
    <row r="27" spans="1:10" s="98" customFormat="1" ht="60" customHeight="1" x14ac:dyDescent="0.2">
      <c r="A27" s="361"/>
      <c r="B27" s="470" t="s">
        <v>213</v>
      </c>
      <c r="C27" s="574" t="s">
        <v>289</v>
      </c>
      <c r="D27" s="575"/>
      <c r="E27" s="594" t="s">
        <v>285</v>
      </c>
      <c r="F27" s="595"/>
      <c r="G27" s="595"/>
      <c r="H27" s="595"/>
      <c r="I27" s="596"/>
      <c r="J27" s="362"/>
    </row>
    <row r="28" spans="1:10" ht="46.5" customHeight="1" x14ac:dyDescent="0.25">
      <c r="A28" s="621"/>
      <c r="B28" s="621"/>
      <c r="C28" s="621"/>
      <c r="D28" s="621"/>
      <c r="E28" s="621"/>
      <c r="F28" s="621"/>
      <c r="G28" s="621"/>
      <c r="H28" s="621"/>
      <c r="I28" s="621"/>
      <c r="J28" s="621"/>
    </row>
    <row r="29" spans="1:10" ht="27.75" customHeight="1" thickBot="1" x14ac:dyDescent="0.3">
      <c r="A29" s="364"/>
      <c r="B29" s="365"/>
      <c r="C29" s="365"/>
      <c r="D29" s="365"/>
      <c r="E29" s="365"/>
      <c r="F29" s="365"/>
      <c r="G29" s="365"/>
      <c r="H29" s="365"/>
      <c r="I29" s="365"/>
      <c r="J29" s="365"/>
    </row>
    <row r="30" spans="1:10" ht="33" customHeight="1" thickBot="1" x14ac:dyDescent="0.3">
      <c r="A30" s="565" t="s">
        <v>205</v>
      </c>
      <c r="B30" s="566"/>
      <c r="C30" s="566"/>
      <c r="D30" s="566"/>
      <c r="E30" s="566"/>
      <c r="F30" s="566"/>
      <c r="G30" s="566"/>
      <c r="H30" s="566"/>
      <c r="I30" s="566"/>
      <c r="J30" s="567"/>
    </row>
    <row r="31" spans="1:10" ht="39.75" customHeight="1" x14ac:dyDescent="0.25">
      <c r="A31" s="358" t="s">
        <v>223</v>
      </c>
      <c r="B31" s="366"/>
      <c r="C31" s="366"/>
      <c r="D31" s="367"/>
      <c r="E31" s="368"/>
      <c r="F31" s="368"/>
      <c r="G31" s="368"/>
      <c r="H31" s="368"/>
      <c r="I31" s="368"/>
      <c r="J31" s="368"/>
    </row>
    <row r="32" spans="1:10" ht="48" customHeight="1" x14ac:dyDescent="0.25">
      <c r="A32" s="556" t="s">
        <v>214</v>
      </c>
      <c r="B32" s="557"/>
      <c r="C32" s="557"/>
      <c r="D32" s="557"/>
      <c r="E32" s="557"/>
      <c r="F32" s="557"/>
      <c r="G32" s="557"/>
      <c r="H32" s="557"/>
      <c r="I32" s="557"/>
      <c r="J32" s="558"/>
    </row>
    <row r="33" spans="1:10" x14ac:dyDescent="0.25">
      <c r="A33" s="360"/>
      <c r="B33" s="360"/>
      <c r="C33" s="360"/>
      <c r="D33" s="360"/>
      <c r="E33" s="360"/>
      <c r="F33" s="360"/>
      <c r="G33" s="360"/>
      <c r="H33" s="360"/>
      <c r="I33" s="360"/>
      <c r="J33" s="360"/>
    </row>
    <row r="34" spans="1:10" x14ac:dyDescent="0.25">
      <c r="A34" s="569" t="s">
        <v>225</v>
      </c>
      <c r="B34" s="569"/>
      <c r="C34" s="569"/>
      <c r="D34" s="569"/>
      <c r="E34" s="569"/>
      <c r="F34" s="569"/>
      <c r="G34" s="569"/>
      <c r="H34" s="569"/>
      <c r="I34" s="569"/>
      <c r="J34" s="569"/>
    </row>
    <row r="35" spans="1:10" x14ac:dyDescent="0.25">
      <c r="A35" s="369"/>
      <c r="B35" s="369"/>
      <c r="C35" s="369"/>
      <c r="D35" s="369"/>
      <c r="E35" s="369"/>
      <c r="F35" s="369"/>
      <c r="G35" s="369"/>
      <c r="H35" s="369"/>
      <c r="I35" s="369"/>
      <c r="J35" s="369"/>
    </row>
    <row r="36" spans="1:10" x14ac:dyDescent="0.25">
      <c r="A36" s="358" t="s">
        <v>243</v>
      </c>
      <c r="B36" s="370"/>
      <c r="C36" s="370"/>
      <c r="D36" s="370"/>
      <c r="E36" s="368"/>
      <c r="F36" s="368"/>
      <c r="G36" s="368"/>
      <c r="H36" s="368"/>
      <c r="I36" s="368"/>
      <c r="J36" s="368"/>
    </row>
    <row r="37" spans="1:10" ht="23.25" customHeight="1" x14ac:dyDescent="0.25">
      <c r="A37" s="371"/>
      <c r="B37" s="368"/>
      <c r="C37" s="368"/>
      <c r="D37" s="368"/>
      <c r="E37" s="368"/>
      <c r="F37" s="368"/>
      <c r="G37" s="368"/>
      <c r="H37" s="368"/>
      <c r="I37" s="368"/>
      <c r="J37" s="368"/>
    </row>
    <row r="38" spans="1:10" ht="48" customHeight="1" x14ac:dyDescent="0.25">
      <c r="A38" s="371"/>
      <c r="B38" s="598" t="s">
        <v>215</v>
      </c>
      <c r="C38" s="599"/>
      <c r="D38" s="559" t="s">
        <v>216</v>
      </c>
      <c r="E38" s="560"/>
      <c r="F38" s="560"/>
      <c r="G38" s="561"/>
      <c r="H38" s="472"/>
      <c r="I38" s="472"/>
      <c r="J38" s="472"/>
    </row>
    <row r="39" spans="1:10" ht="54" customHeight="1" x14ac:dyDescent="0.25">
      <c r="A39" s="371"/>
      <c r="B39" s="583" t="s">
        <v>213</v>
      </c>
      <c r="C39" s="584"/>
      <c r="D39" s="562" t="s">
        <v>220</v>
      </c>
      <c r="E39" s="563"/>
      <c r="F39" s="563"/>
      <c r="G39" s="564"/>
      <c r="H39" s="473"/>
      <c r="I39" s="472"/>
      <c r="J39" s="472"/>
    </row>
    <row r="40" spans="1:10" x14ac:dyDescent="0.25">
      <c r="A40" s="371"/>
      <c r="B40" s="368"/>
      <c r="C40" s="368"/>
      <c r="D40" s="368"/>
      <c r="E40" s="368"/>
      <c r="F40" s="368"/>
      <c r="G40" s="368"/>
      <c r="H40" s="368"/>
      <c r="I40" s="368"/>
      <c r="J40" s="368"/>
    </row>
    <row r="41" spans="1:10" ht="39.75" customHeight="1" thickBot="1" x14ac:dyDescent="0.3">
      <c r="A41" s="350"/>
      <c r="B41" s="368"/>
      <c r="C41" s="368"/>
      <c r="D41" s="368"/>
      <c r="E41" s="368"/>
      <c r="F41" s="368"/>
      <c r="G41" s="368"/>
      <c r="H41" s="368"/>
      <c r="I41" s="368"/>
      <c r="J41" s="368"/>
    </row>
    <row r="42" spans="1:10" ht="33" customHeight="1" thickBot="1" x14ac:dyDescent="0.3">
      <c r="A42" s="600" t="s">
        <v>292</v>
      </c>
      <c r="B42" s="601"/>
      <c r="C42" s="601"/>
      <c r="D42" s="601"/>
      <c r="E42" s="601"/>
      <c r="F42" s="601"/>
      <c r="G42" s="601"/>
      <c r="H42" s="601"/>
      <c r="I42" s="601"/>
      <c r="J42" s="602"/>
    </row>
    <row r="43" spans="1:10" ht="29.25" customHeight="1" x14ac:dyDescent="0.25">
      <c r="A43" s="479"/>
      <c r="B43" s="480"/>
      <c r="C43" s="480"/>
      <c r="D43" s="480"/>
      <c r="E43" s="480"/>
      <c r="F43" s="480"/>
      <c r="G43" s="480"/>
      <c r="H43" s="480"/>
      <c r="I43" s="480"/>
      <c r="J43" s="480"/>
    </row>
    <row r="44" spans="1:10" ht="191.25" customHeight="1" thickBot="1" x14ac:dyDescent="0.3">
      <c r="A44" s="597" t="s">
        <v>328</v>
      </c>
      <c r="B44" s="597"/>
      <c r="C44" s="597"/>
      <c r="D44" s="597"/>
      <c r="E44" s="597"/>
      <c r="F44" s="597"/>
      <c r="G44" s="597"/>
      <c r="H44" s="597"/>
      <c r="I44" s="597"/>
      <c r="J44" s="597"/>
    </row>
    <row r="45" spans="1:10" ht="73.5" customHeight="1" x14ac:dyDescent="0.25">
      <c r="A45" s="605" t="s">
        <v>290</v>
      </c>
      <c r="B45" s="606"/>
      <c r="C45" s="606"/>
      <c r="D45" s="606"/>
      <c r="E45" s="606"/>
      <c r="F45" s="606"/>
      <c r="G45" s="606"/>
      <c r="H45" s="606"/>
      <c r="I45" s="606"/>
      <c r="J45" s="607"/>
    </row>
    <row r="46" spans="1:10" ht="33" customHeight="1" x14ac:dyDescent="0.25">
      <c r="A46" s="608" t="s">
        <v>277</v>
      </c>
      <c r="B46" s="609"/>
      <c r="C46" s="609"/>
      <c r="D46" s="609"/>
      <c r="E46" s="609"/>
      <c r="F46" s="609"/>
      <c r="G46" s="609"/>
      <c r="H46" s="609"/>
      <c r="I46" s="609"/>
      <c r="J46" s="610"/>
    </row>
    <row r="47" spans="1:10" ht="25.5" customHeight="1" x14ac:dyDescent="0.25">
      <c r="A47" s="587" t="s">
        <v>329</v>
      </c>
      <c r="B47" s="588"/>
      <c r="C47" s="588"/>
      <c r="D47" s="588"/>
      <c r="E47" s="588"/>
      <c r="F47" s="588"/>
      <c r="G47" s="588"/>
      <c r="H47" s="588"/>
      <c r="I47" s="588"/>
      <c r="J47" s="589"/>
    </row>
    <row r="48" spans="1:10" ht="47.25" customHeight="1" x14ac:dyDescent="0.25">
      <c r="A48" s="499"/>
      <c r="B48" s="498" t="s">
        <v>310</v>
      </c>
      <c r="C48" s="603" t="s">
        <v>312</v>
      </c>
      <c r="D48" s="603"/>
      <c r="E48" s="603"/>
      <c r="F48" s="603"/>
      <c r="G48" s="603"/>
      <c r="H48" s="603"/>
      <c r="I48" s="603"/>
      <c r="J48" s="475"/>
    </row>
    <row r="49" spans="1:10" ht="18.75" customHeight="1" x14ac:dyDescent="0.25">
      <c r="A49" s="478"/>
      <c r="B49" s="585" t="s">
        <v>307</v>
      </c>
      <c r="C49" s="585"/>
      <c r="D49" s="546" t="s">
        <v>308</v>
      </c>
      <c r="E49" s="476"/>
      <c r="F49" s="611" t="s">
        <v>309</v>
      </c>
      <c r="G49" s="611"/>
      <c r="H49" s="611"/>
      <c r="I49" s="546" t="s">
        <v>311</v>
      </c>
      <c r="J49" s="477"/>
    </row>
    <row r="50" spans="1:10" ht="31.5" customHeight="1" x14ac:dyDescent="0.25">
      <c r="A50" s="478"/>
      <c r="B50" s="586">
        <v>4.5</v>
      </c>
      <c r="C50" s="586"/>
      <c r="D50" s="546"/>
      <c r="E50" s="476"/>
      <c r="F50" s="476"/>
      <c r="G50" s="500">
        <v>4.5</v>
      </c>
      <c r="H50" s="476"/>
      <c r="I50" s="546"/>
      <c r="J50" s="477"/>
    </row>
    <row r="51" spans="1:10" ht="3" customHeight="1" thickBot="1" x14ac:dyDescent="0.35">
      <c r="A51" s="474"/>
      <c r="B51" s="487"/>
      <c r="C51" s="488"/>
      <c r="D51" s="496"/>
      <c r="E51" s="590"/>
      <c r="F51" s="590"/>
      <c r="G51" s="497"/>
      <c r="H51" s="496"/>
      <c r="I51" s="496"/>
      <c r="J51" s="489"/>
    </row>
    <row r="52" spans="1:10" ht="18.75" customHeight="1" x14ac:dyDescent="0.25">
      <c r="A52" s="486"/>
      <c r="B52" s="486"/>
      <c r="C52" s="486"/>
      <c r="D52" s="486"/>
      <c r="E52" s="486"/>
      <c r="F52" s="486"/>
      <c r="G52" s="486"/>
      <c r="H52" s="486"/>
      <c r="I52" s="486"/>
      <c r="J52" s="486"/>
    </row>
    <row r="53" spans="1:10" ht="22.5" hidden="1" customHeight="1" x14ac:dyDescent="0.25">
      <c r="A53" s="486"/>
      <c r="B53" s="486"/>
      <c r="C53" s="486"/>
      <c r="D53" s="486"/>
      <c r="E53" s="486"/>
      <c r="F53" s="486"/>
      <c r="G53" s="486"/>
      <c r="H53" s="486"/>
      <c r="I53" s="486"/>
      <c r="J53" s="486"/>
    </row>
    <row r="54" spans="1:10" ht="28.5" customHeight="1" x14ac:dyDescent="0.25">
      <c r="A54" s="570" t="s">
        <v>300</v>
      </c>
      <c r="B54" s="570"/>
      <c r="C54" s="570"/>
      <c r="D54" s="570"/>
      <c r="E54" s="570"/>
      <c r="F54" s="570"/>
      <c r="G54" s="570"/>
      <c r="H54" s="570"/>
      <c r="I54" s="570"/>
      <c r="J54" s="570"/>
    </row>
    <row r="55" spans="1:10" ht="15.75" customHeight="1" x14ac:dyDescent="0.25">
      <c r="A55" s="350"/>
      <c r="B55" s="368"/>
      <c r="C55" s="368"/>
      <c r="D55" s="368"/>
      <c r="E55" s="368"/>
      <c r="F55" s="368"/>
      <c r="G55" s="368"/>
      <c r="H55" s="368"/>
      <c r="I55" s="368"/>
      <c r="J55" s="368"/>
    </row>
    <row r="56" spans="1:10" ht="18" customHeight="1" x14ac:dyDescent="0.25">
      <c r="A56" s="604" t="s">
        <v>206</v>
      </c>
      <c r="B56" s="604"/>
      <c r="C56" s="604"/>
      <c r="D56" s="604"/>
      <c r="E56" s="604"/>
      <c r="F56" s="604"/>
      <c r="G56" s="604"/>
      <c r="H56" s="604"/>
      <c r="I56" s="604"/>
      <c r="J56" s="604"/>
    </row>
    <row r="57" spans="1:10" s="99" customFormat="1" ht="7.5" customHeight="1" x14ac:dyDescent="0.25">
      <c r="A57" s="350"/>
      <c r="B57" s="350"/>
      <c r="C57" s="350"/>
      <c r="D57" s="350"/>
      <c r="E57" s="350"/>
      <c r="F57" s="350"/>
      <c r="G57" s="350"/>
      <c r="H57" s="350"/>
      <c r="I57" s="350"/>
      <c r="J57" s="350"/>
    </row>
    <row r="58" spans="1:10" x14ac:dyDescent="0.25">
      <c r="A58" s="35"/>
      <c r="B58" s="35" t="s">
        <v>207</v>
      </c>
      <c r="C58" s="372"/>
      <c r="D58" s="372"/>
      <c r="E58" s="372"/>
      <c r="F58" s="372"/>
      <c r="G58" s="372"/>
      <c r="H58" s="35"/>
      <c r="I58" s="35"/>
      <c r="J58" s="350"/>
    </row>
    <row r="59" spans="1:10" x14ac:dyDescent="0.25">
      <c r="A59" s="350"/>
      <c r="B59" s="35" t="s">
        <v>208</v>
      </c>
      <c r="C59" s="372"/>
      <c r="D59" s="372"/>
      <c r="E59" s="372"/>
      <c r="F59" s="372"/>
      <c r="G59" s="372"/>
      <c r="H59" s="35"/>
      <c r="I59" s="35"/>
      <c r="J59" s="350"/>
    </row>
    <row r="60" spans="1:10" x14ac:dyDescent="0.25">
      <c r="A60" s="350"/>
      <c r="B60" s="35" t="s">
        <v>209</v>
      </c>
      <c r="C60" s="372"/>
      <c r="D60" s="372"/>
      <c r="E60" s="372"/>
      <c r="F60" s="372"/>
      <c r="G60" s="372"/>
      <c r="H60" s="35"/>
      <c r="I60" s="35"/>
      <c r="J60" s="350"/>
    </row>
    <row r="61" spans="1:10" ht="17.25" customHeight="1" x14ac:dyDescent="0.25">
      <c r="A61" s="350"/>
      <c r="B61" s="35" t="s">
        <v>248</v>
      </c>
      <c r="C61" s="372"/>
      <c r="D61" s="372"/>
      <c r="E61" s="372"/>
      <c r="F61" s="372"/>
      <c r="G61" s="372"/>
      <c r="H61" s="35"/>
      <c r="I61" s="35"/>
      <c r="J61" s="350"/>
    </row>
    <row r="62" spans="1:10" ht="18" customHeight="1" x14ac:dyDescent="0.25">
      <c r="A62" s="350"/>
      <c r="B62" s="568" t="s">
        <v>226</v>
      </c>
      <c r="C62" s="568"/>
      <c r="D62" s="568"/>
      <c r="E62" s="568"/>
      <c r="F62" s="568"/>
      <c r="G62" s="568"/>
      <c r="H62" s="35"/>
      <c r="I62" s="35"/>
      <c r="J62" s="350"/>
    </row>
    <row r="63" spans="1:10" x14ac:dyDescent="0.25">
      <c r="A63" s="350"/>
      <c r="B63" s="35" t="s">
        <v>227</v>
      </c>
      <c r="C63" s="372"/>
      <c r="D63" s="372"/>
      <c r="E63" s="372"/>
      <c r="F63" s="372"/>
      <c r="G63" s="372"/>
      <c r="H63" s="35"/>
      <c r="I63" s="35"/>
      <c r="J63" s="350"/>
    </row>
    <row r="64" spans="1:10" x14ac:dyDescent="0.25">
      <c r="A64" s="350"/>
      <c r="B64" s="350"/>
      <c r="C64" s="350"/>
      <c r="D64" s="350"/>
      <c r="E64" s="350"/>
      <c r="F64" s="350"/>
      <c r="G64" s="350"/>
      <c r="H64" s="350"/>
      <c r="I64" s="350"/>
      <c r="J64" s="350"/>
    </row>
    <row r="65" spans="1:10" ht="28.5" customHeight="1" x14ac:dyDescent="0.25">
      <c r="A65" s="373" t="s">
        <v>210</v>
      </c>
      <c r="B65" s="374"/>
      <c r="C65" s="374"/>
      <c r="D65" s="374"/>
      <c r="E65" s="375"/>
      <c r="F65" s="375"/>
      <c r="G65" s="375"/>
      <c r="H65" s="375"/>
      <c r="I65" s="375"/>
      <c r="J65" s="375"/>
    </row>
    <row r="66" spans="1:10" ht="42" customHeight="1" x14ac:dyDescent="0.25">
      <c r="A66" s="571" t="s">
        <v>293</v>
      </c>
      <c r="B66" s="571"/>
      <c r="C66" s="571"/>
      <c r="D66" s="571"/>
      <c r="E66" s="571"/>
      <c r="F66" s="571"/>
      <c r="G66" s="571"/>
      <c r="H66" s="571"/>
      <c r="I66" s="571"/>
      <c r="J66" s="571"/>
    </row>
    <row r="67" spans="1:10" ht="15" customHeight="1" x14ac:dyDescent="0.25">
      <c r="A67" s="363"/>
      <c r="B67" s="363"/>
      <c r="C67" s="363"/>
      <c r="D67" s="363"/>
      <c r="E67" s="363"/>
      <c r="F67" s="363"/>
      <c r="G67" s="363"/>
      <c r="H67" s="363"/>
      <c r="I67" s="363"/>
      <c r="J67" s="363"/>
    </row>
    <row r="68" spans="1:10" ht="99" customHeight="1" x14ac:dyDescent="0.25">
      <c r="A68" s="547" t="s">
        <v>291</v>
      </c>
      <c r="B68" s="548"/>
      <c r="C68" s="548"/>
      <c r="D68" s="548"/>
      <c r="E68" s="548"/>
      <c r="F68" s="548"/>
      <c r="G68" s="548"/>
      <c r="H68" s="548"/>
      <c r="I68" s="548"/>
      <c r="J68" s="549"/>
    </row>
    <row r="70" spans="1:10" x14ac:dyDescent="0.25">
      <c r="A70" s="98"/>
    </row>
    <row r="71" spans="1:10" x14ac:dyDescent="0.25">
      <c r="A71" s="573"/>
      <c r="B71" s="573"/>
      <c r="C71" s="573"/>
      <c r="D71" s="573"/>
      <c r="E71" s="573"/>
      <c r="F71" s="573"/>
      <c r="G71" s="573"/>
      <c r="H71" s="573"/>
      <c r="I71" s="573"/>
      <c r="J71" s="573"/>
    </row>
  </sheetData>
  <sheetProtection algorithmName="SHA-512" hashValue="BSMdje0RxJiSjisdSfSEED6QW6tirkJReXRlIUkadVfKms0RXVrQ5NzXpBPY3nXnnL93N6P2NYvFkQFRBgdX6w==" saltValue="bqJsGtC/pSDoQK1aU8jofQ==" spinCount="100000"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4"/>
  <sheetViews>
    <sheetView showGridLines="0" topLeftCell="A55" zoomScaleNormal="100" zoomScaleSheetLayoutView="100" workbookViewId="0">
      <selection activeCell="N62" sqref="N62"/>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26" t="s">
        <v>0</v>
      </c>
      <c r="B1" s="627"/>
      <c r="C1" s="627"/>
      <c r="D1" s="627"/>
      <c r="E1" s="627"/>
      <c r="F1" s="627"/>
      <c r="G1" s="627"/>
      <c r="H1" s="627"/>
      <c r="I1" s="627"/>
      <c r="J1" s="628"/>
    </row>
    <row r="3" spans="1:19" ht="23.25" x14ac:dyDescent="0.2">
      <c r="A3" s="649" t="s">
        <v>150</v>
      </c>
      <c r="B3" s="649"/>
      <c r="C3" s="649"/>
      <c r="D3" s="649"/>
      <c r="E3" s="649"/>
      <c r="F3" s="649"/>
      <c r="G3" s="649"/>
      <c r="H3" s="649"/>
      <c r="I3" s="649"/>
      <c r="J3" s="650"/>
      <c r="K3" s="642"/>
      <c r="L3" s="642"/>
      <c r="M3" s="642"/>
      <c r="N3" s="642"/>
      <c r="O3" s="642"/>
      <c r="P3" s="642"/>
    </row>
    <row r="4" spans="1:19" ht="23.25" x14ac:dyDescent="0.2">
      <c r="A4" s="58"/>
      <c r="B4" s="58"/>
      <c r="C4" s="58"/>
      <c r="D4" s="58"/>
      <c r="E4" s="58"/>
      <c r="F4" s="58"/>
      <c r="G4" s="58"/>
      <c r="H4" s="58"/>
      <c r="I4" s="58"/>
      <c r="J4" s="58"/>
      <c r="K4" s="642"/>
      <c r="L4" s="642"/>
      <c r="M4" s="642"/>
      <c r="N4" s="642"/>
      <c r="O4" s="642"/>
      <c r="P4" s="642"/>
    </row>
    <row r="5" spans="1:19" ht="23.25" x14ac:dyDescent="0.35">
      <c r="B5" s="520"/>
      <c r="C5" s="641" t="s">
        <v>331</v>
      </c>
      <c r="D5" s="641"/>
      <c r="E5" s="641"/>
      <c r="F5" s="641"/>
      <c r="G5" s="523">
        <v>2023</v>
      </c>
      <c r="H5" s="521"/>
      <c r="I5" s="520"/>
      <c r="J5" s="521"/>
      <c r="K5" s="642"/>
      <c r="L5" s="642"/>
      <c r="M5" s="642"/>
      <c r="N5" s="642"/>
      <c r="O5" s="642"/>
      <c r="P5" s="642"/>
    </row>
    <row r="6" spans="1:19" x14ac:dyDescent="0.2">
      <c r="J6" s="5"/>
      <c r="K6" s="642"/>
      <c r="L6" s="642"/>
      <c r="M6" s="642"/>
      <c r="N6" s="642"/>
      <c r="O6" s="642"/>
      <c r="P6" s="642"/>
    </row>
    <row r="7" spans="1:19" x14ac:dyDescent="0.2">
      <c r="J7" s="5"/>
      <c r="K7" s="642"/>
      <c r="L7" s="642"/>
      <c r="M7" s="642"/>
      <c r="N7" s="642"/>
      <c r="O7" s="642"/>
      <c r="P7" s="642"/>
    </row>
    <row r="8" spans="1:19" ht="18" x14ac:dyDescent="0.25">
      <c r="B8" s="324" t="s">
        <v>1</v>
      </c>
      <c r="C8" s="324"/>
      <c r="D8" s="324"/>
      <c r="F8" s="643"/>
      <c r="G8" s="644"/>
      <c r="H8" s="644"/>
      <c r="I8" s="644"/>
      <c r="J8" s="645"/>
    </row>
    <row r="9" spans="1:19" ht="8.1" customHeight="1" x14ac:dyDescent="0.2">
      <c r="F9" s="334"/>
      <c r="G9" s="334"/>
      <c r="H9" s="35"/>
      <c r="I9" s="35"/>
      <c r="J9" s="35"/>
    </row>
    <row r="10" spans="1:19" ht="18" x14ac:dyDescent="0.25">
      <c r="B10" s="324" t="s">
        <v>2</v>
      </c>
      <c r="C10" s="324"/>
      <c r="D10" s="324"/>
      <c r="F10" s="646"/>
      <c r="G10" s="647"/>
      <c r="H10" s="647"/>
      <c r="I10" s="647"/>
      <c r="J10" s="648"/>
      <c r="L10" s="32"/>
      <c r="M10" s="32"/>
      <c r="N10" s="32"/>
      <c r="O10" s="32"/>
      <c r="P10" s="32"/>
      <c r="Q10" s="32"/>
      <c r="R10" s="32"/>
      <c r="S10" s="32"/>
    </row>
    <row r="11" spans="1:19" ht="8.1" customHeight="1" x14ac:dyDescent="0.2">
      <c r="F11" s="67"/>
      <c r="G11" s="67"/>
      <c r="H11" s="3"/>
      <c r="I11" s="3"/>
      <c r="J11" s="3"/>
      <c r="L11" s="32"/>
      <c r="M11" s="32"/>
      <c r="N11" s="32"/>
      <c r="O11" s="32"/>
      <c r="P11" s="32"/>
      <c r="Q11" s="32"/>
      <c r="R11" s="32"/>
      <c r="S11" s="32"/>
    </row>
    <row r="12" spans="1:19" ht="18" x14ac:dyDescent="0.25">
      <c r="B12" s="324" t="s">
        <v>3</v>
      </c>
      <c r="C12" s="324"/>
      <c r="D12" s="324"/>
      <c r="F12" s="646"/>
      <c r="G12" s="647"/>
      <c r="H12" s="647"/>
      <c r="I12" s="647"/>
      <c r="J12" s="648"/>
      <c r="L12" s="32"/>
      <c r="M12" s="32"/>
      <c r="N12" s="32"/>
      <c r="O12" s="32"/>
      <c r="P12" s="32"/>
      <c r="Q12" s="32"/>
      <c r="R12" s="32"/>
      <c r="S12" s="32"/>
    </row>
    <row r="13" spans="1:19" ht="8.1" customHeight="1" x14ac:dyDescent="0.2">
      <c r="F13" s="70"/>
      <c r="G13" s="70"/>
      <c r="H13" s="70"/>
      <c r="I13" s="70"/>
      <c r="J13" s="70"/>
      <c r="L13" s="32"/>
      <c r="M13" s="32"/>
      <c r="N13" s="32"/>
      <c r="O13" s="32"/>
      <c r="P13" s="32"/>
      <c r="Q13" s="32"/>
      <c r="R13" s="32"/>
      <c r="S13" s="32"/>
    </row>
    <row r="14" spans="1:19" ht="18" x14ac:dyDescent="0.25">
      <c r="B14" s="324" t="s">
        <v>4</v>
      </c>
      <c r="C14" s="324"/>
      <c r="D14" s="324"/>
      <c r="F14" s="629"/>
      <c r="G14" s="630"/>
      <c r="H14" s="630"/>
      <c r="I14" s="630"/>
      <c r="J14" s="631"/>
      <c r="L14" s="32"/>
      <c r="M14" s="31"/>
      <c r="N14" s="31"/>
      <c r="O14" s="31"/>
      <c r="P14" s="32"/>
      <c r="Q14" s="32"/>
      <c r="R14" s="32"/>
      <c r="S14" s="32"/>
    </row>
    <row r="15" spans="1:19" ht="8.1" customHeight="1" x14ac:dyDescent="0.2">
      <c r="F15" s="70"/>
      <c r="G15" s="70"/>
      <c r="H15" s="70"/>
      <c r="I15" s="70"/>
      <c r="J15" s="70"/>
      <c r="L15" s="32"/>
      <c r="M15" s="31"/>
      <c r="N15" s="31"/>
      <c r="O15" s="31"/>
      <c r="P15" s="32"/>
      <c r="Q15" s="32"/>
      <c r="R15" s="32"/>
      <c r="S15" s="32"/>
    </row>
    <row r="16" spans="1:19" ht="18" x14ac:dyDescent="0.25">
      <c r="B16" s="324" t="s">
        <v>5</v>
      </c>
      <c r="C16" s="324"/>
      <c r="D16" s="324"/>
      <c r="F16" s="629"/>
      <c r="G16" s="630"/>
      <c r="H16" s="630"/>
      <c r="I16" s="630"/>
      <c r="J16" s="631"/>
      <c r="L16" s="32"/>
      <c r="M16" s="31"/>
      <c r="N16" s="31"/>
      <c r="O16" s="31"/>
      <c r="P16" s="32"/>
      <c r="Q16" s="32"/>
      <c r="R16" s="32"/>
      <c r="S16" s="32"/>
    </row>
    <row r="17" spans="1:19" ht="8.1" customHeight="1" x14ac:dyDescent="0.2">
      <c r="F17" s="70"/>
      <c r="G17" s="70"/>
      <c r="H17" s="70"/>
      <c r="I17" s="70"/>
      <c r="J17" s="70"/>
      <c r="L17" s="32"/>
      <c r="M17" s="31"/>
      <c r="N17" s="31"/>
      <c r="O17" s="31"/>
      <c r="P17" s="32"/>
      <c r="Q17" s="32"/>
      <c r="R17" s="32"/>
      <c r="S17" s="32"/>
    </row>
    <row r="18" spans="1:19" ht="18" x14ac:dyDescent="0.25">
      <c r="B18" s="324" t="s">
        <v>6</v>
      </c>
      <c r="C18" s="324"/>
      <c r="D18" s="324"/>
      <c r="F18" s="629"/>
      <c r="G18" s="630"/>
      <c r="H18" s="630"/>
      <c r="I18" s="630"/>
      <c r="J18" s="631"/>
      <c r="L18" s="32"/>
      <c r="M18" s="32"/>
      <c r="N18" s="32"/>
      <c r="O18" s="32"/>
      <c r="P18" s="32"/>
      <c r="Q18" s="32"/>
      <c r="R18" s="32"/>
      <c r="S18" s="32"/>
    </row>
    <row r="19" spans="1:19" ht="8.1" customHeight="1" x14ac:dyDescent="0.2">
      <c r="F19" s="56"/>
      <c r="G19" s="36"/>
      <c r="H19" s="56"/>
      <c r="I19" s="56"/>
      <c r="J19" s="56"/>
      <c r="L19" s="32"/>
      <c r="M19" s="32"/>
      <c r="N19" s="32"/>
      <c r="O19" s="32"/>
      <c r="P19" s="32"/>
      <c r="Q19" s="32"/>
      <c r="R19" s="32"/>
      <c r="S19" s="32"/>
    </row>
    <row r="20" spans="1:19" ht="36.75" customHeight="1" x14ac:dyDescent="0.25">
      <c r="B20" s="324" t="s">
        <v>36</v>
      </c>
      <c r="C20" s="324"/>
      <c r="D20" s="324"/>
      <c r="F20" s="632" t="s">
        <v>334</v>
      </c>
      <c r="G20" s="633"/>
      <c r="H20" s="633"/>
      <c r="I20" s="633"/>
      <c r="J20" s="634"/>
      <c r="L20" s="32"/>
      <c r="M20" s="32"/>
      <c r="N20" s="32"/>
      <c r="O20" s="32"/>
      <c r="P20" s="32"/>
      <c r="Q20" s="32"/>
      <c r="R20" s="32"/>
      <c r="S20" s="32"/>
    </row>
    <row r="21" spans="1:19" ht="20.25" x14ac:dyDescent="0.3">
      <c r="A21" s="7" t="s">
        <v>7</v>
      </c>
      <c r="L21" s="32"/>
      <c r="M21" s="32"/>
      <c r="N21" s="32"/>
      <c r="O21" s="32"/>
      <c r="P21" s="32"/>
      <c r="Q21" s="32"/>
      <c r="R21" s="32"/>
      <c r="S21" s="32"/>
    </row>
    <row r="22" spans="1:19" x14ac:dyDescent="0.2">
      <c r="L22" s="32"/>
      <c r="M22" s="32"/>
      <c r="N22" s="32"/>
      <c r="O22" s="32"/>
      <c r="P22" s="32"/>
      <c r="Q22" s="32"/>
      <c r="R22" s="32"/>
      <c r="S22" s="32"/>
    </row>
    <row r="23" spans="1:19" ht="15" x14ac:dyDescent="0.25">
      <c r="A23" s="8" t="s">
        <v>8</v>
      </c>
      <c r="B23" s="629"/>
      <c r="C23" s="630"/>
      <c r="D23" s="630"/>
      <c r="E23" s="630"/>
      <c r="F23" s="630"/>
      <c r="G23" s="630"/>
      <c r="H23" s="630"/>
      <c r="I23" s="630"/>
      <c r="J23" s="631"/>
      <c r="L23" s="32"/>
      <c r="M23" s="32"/>
      <c r="N23" s="32"/>
      <c r="O23" s="32"/>
      <c r="P23" s="32"/>
      <c r="Q23" s="32"/>
      <c r="R23" s="32"/>
      <c r="S23" s="32"/>
    </row>
    <row r="24" spans="1:19" ht="8.1" customHeight="1" x14ac:dyDescent="0.2">
      <c r="B24" s="68"/>
      <c r="C24" s="68"/>
      <c r="D24" s="68"/>
      <c r="E24" s="68"/>
      <c r="F24" s="68"/>
      <c r="G24" s="68"/>
      <c r="H24" s="68"/>
      <c r="I24" s="68"/>
      <c r="J24" s="68"/>
      <c r="L24" s="32"/>
      <c r="M24" s="32"/>
      <c r="N24" s="32"/>
      <c r="O24" s="32"/>
      <c r="P24" s="32"/>
      <c r="Q24" s="32"/>
      <c r="R24" s="32"/>
      <c r="S24" s="32"/>
    </row>
    <row r="25" spans="1:19" ht="15" x14ac:dyDescent="0.25">
      <c r="B25" s="71" t="s">
        <v>32</v>
      </c>
      <c r="C25" s="71"/>
      <c r="D25" s="71"/>
      <c r="E25" s="335"/>
      <c r="F25" s="68"/>
      <c r="G25" s="72" t="s">
        <v>33</v>
      </c>
      <c r="H25" s="635"/>
      <c r="I25" s="636"/>
      <c r="J25" s="637"/>
      <c r="L25" s="32"/>
      <c r="M25" s="32"/>
      <c r="N25" s="32"/>
      <c r="O25" s="32"/>
      <c r="P25" s="32"/>
      <c r="Q25" s="32"/>
      <c r="R25" s="32"/>
      <c r="S25" s="32"/>
    </row>
    <row r="26" spans="1:19" ht="8.1" customHeight="1" x14ac:dyDescent="0.2">
      <c r="B26" s="68"/>
      <c r="C26" s="68"/>
      <c r="D26" s="68"/>
      <c r="E26" s="68"/>
      <c r="F26" s="68"/>
      <c r="G26" s="68"/>
      <c r="H26" s="68"/>
      <c r="I26" s="68"/>
      <c r="J26" s="68"/>
      <c r="L26" s="32"/>
      <c r="M26" s="32"/>
      <c r="N26" s="32"/>
      <c r="O26" s="32"/>
      <c r="P26" s="32"/>
      <c r="Q26" s="32"/>
      <c r="R26" s="32"/>
      <c r="S26" s="32"/>
    </row>
    <row r="27" spans="1:19" ht="15" x14ac:dyDescent="0.25">
      <c r="A27" s="8" t="s">
        <v>10</v>
      </c>
      <c r="B27" s="638"/>
      <c r="C27" s="639"/>
      <c r="D27" s="639"/>
      <c r="E27" s="640"/>
      <c r="F27" s="68"/>
      <c r="G27" s="71" t="s">
        <v>11</v>
      </c>
      <c r="H27" s="638"/>
      <c r="I27" s="639"/>
      <c r="J27" s="640"/>
      <c r="L27" s="32"/>
      <c r="M27" s="32"/>
      <c r="N27" s="32"/>
      <c r="O27" s="32"/>
      <c r="P27" s="32"/>
      <c r="Q27" s="32"/>
      <c r="R27" s="32"/>
      <c r="S27" s="32"/>
    </row>
    <row r="28" spans="1:19" ht="8.1" customHeight="1" x14ac:dyDescent="0.2">
      <c r="B28" s="68"/>
      <c r="C28" s="68"/>
      <c r="D28" s="68"/>
      <c r="E28" s="68"/>
      <c r="F28" s="68"/>
      <c r="G28" s="68"/>
      <c r="H28" s="68"/>
      <c r="I28" s="68"/>
      <c r="J28" s="68"/>
      <c r="L28" s="32"/>
      <c r="M28" s="32"/>
      <c r="N28" s="32"/>
      <c r="O28" s="32"/>
      <c r="P28" s="32"/>
      <c r="Q28" s="32"/>
      <c r="R28" s="32"/>
      <c r="S28" s="32"/>
    </row>
    <row r="29" spans="1:19" ht="15" x14ac:dyDescent="0.25">
      <c r="A29" s="8" t="s">
        <v>12</v>
      </c>
      <c r="B29" s="629"/>
      <c r="C29" s="630"/>
      <c r="D29" s="630"/>
      <c r="E29" s="630"/>
      <c r="F29" s="630"/>
      <c r="G29" s="630"/>
      <c r="H29" s="630"/>
      <c r="I29" s="630"/>
      <c r="J29" s="631"/>
      <c r="L29" s="32"/>
      <c r="M29" s="32"/>
      <c r="N29" s="32"/>
      <c r="O29" s="32"/>
      <c r="P29" s="32"/>
      <c r="Q29" s="32"/>
      <c r="R29" s="32"/>
      <c r="S29" s="32"/>
    </row>
    <row r="30" spans="1:19" x14ac:dyDescent="0.2">
      <c r="L30" s="32"/>
      <c r="M30" s="32"/>
      <c r="N30" s="32"/>
      <c r="O30" s="32"/>
      <c r="P30" s="32"/>
      <c r="Q30" s="32"/>
      <c r="R30" s="32"/>
      <c r="S30" s="32"/>
    </row>
    <row r="31" spans="1:19" x14ac:dyDescent="0.2">
      <c r="L31" s="32"/>
      <c r="M31" s="32"/>
      <c r="N31" s="32"/>
      <c r="O31" s="32"/>
      <c r="P31" s="32"/>
      <c r="Q31" s="32"/>
      <c r="R31" s="32"/>
      <c r="S31" s="32"/>
    </row>
    <row r="32" spans="1:19" ht="20.25" x14ac:dyDescent="0.3">
      <c r="A32" s="7" t="s">
        <v>15</v>
      </c>
      <c r="B32" s="9"/>
      <c r="C32" s="9"/>
      <c r="D32" s="9"/>
      <c r="E32" s="9"/>
      <c r="F32" s="9"/>
      <c r="G32" s="9"/>
      <c r="H32" s="9"/>
      <c r="I32" s="9"/>
      <c r="J32" s="9"/>
      <c r="L32" s="32"/>
      <c r="M32" s="32"/>
      <c r="N32" s="32"/>
      <c r="O32" s="32"/>
      <c r="P32" s="32"/>
      <c r="Q32" s="32"/>
      <c r="R32" s="32"/>
      <c r="S32" s="32"/>
    </row>
    <row r="33" spans="1:19" x14ac:dyDescent="0.2">
      <c r="L33" s="32"/>
      <c r="M33" s="32"/>
      <c r="N33" s="32"/>
      <c r="O33" s="32"/>
      <c r="P33" s="32"/>
      <c r="Q33" s="32"/>
      <c r="R33" s="32"/>
      <c r="S33" s="32"/>
    </row>
    <row r="34" spans="1:19" ht="15" x14ac:dyDescent="0.25">
      <c r="A34" s="8" t="s">
        <v>8</v>
      </c>
      <c r="B34" s="632"/>
      <c r="C34" s="633"/>
      <c r="D34" s="633"/>
      <c r="E34" s="633"/>
      <c r="F34" s="633"/>
      <c r="G34" s="633"/>
      <c r="H34" s="633"/>
      <c r="I34" s="633"/>
      <c r="J34" s="634"/>
      <c r="L34" s="32"/>
      <c r="M34" s="32"/>
      <c r="N34" s="32"/>
      <c r="O34" s="32"/>
      <c r="P34" s="32"/>
      <c r="Q34" s="32"/>
      <c r="R34" s="32"/>
      <c r="S34" s="32"/>
    </row>
    <row r="35" spans="1:19" ht="8.1" customHeight="1" x14ac:dyDescent="0.2">
      <c r="B35" s="70"/>
      <c r="C35" s="70"/>
      <c r="D35" s="70"/>
      <c r="E35" s="70"/>
      <c r="F35" s="70"/>
      <c r="G35" s="70"/>
      <c r="H35" s="70"/>
      <c r="I35" s="70"/>
      <c r="J35" s="70"/>
      <c r="L35" s="32"/>
      <c r="M35" s="32"/>
      <c r="N35" s="32"/>
      <c r="O35" s="32"/>
      <c r="P35" s="32"/>
      <c r="Q35" s="32"/>
      <c r="R35" s="32"/>
      <c r="S35" s="32"/>
    </row>
    <row r="36" spans="1:19" ht="15" x14ac:dyDescent="0.25">
      <c r="B36" s="73" t="s">
        <v>32</v>
      </c>
      <c r="C36" s="73"/>
      <c r="D36" s="73"/>
      <c r="E36" s="335"/>
      <c r="F36" s="70"/>
      <c r="G36" s="74" t="s">
        <v>33</v>
      </c>
      <c r="H36" s="635"/>
      <c r="I36" s="636"/>
      <c r="J36" s="637"/>
      <c r="L36" s="32"/>
      <c r="M36" s="32"/>
      <c r="N36" s="32"/>
      <c r="O36" s="32"/>
      <c r="P36" s="32"/>
      <c r="Q36" s="32"/>
      <c r="R36" s="32"/>
      <c r="S36" s="32"/>
    </row>
    <row r="37" spans="1:19" ht="8.1" customHeight="1" x14ac:dyDescent="0.2">
      <c r="B37" s="70"/>
      <c r="C37" s="70"/>
      <c r="D37" s="70"/>
      <c r="E37" s="70"/>
      <c r="F37" s="70"/>
      <c r="G37" s="70"/>
      <c r="H37" s="70"/>
      <c r="I37" s="70"/>
      <c r="J37" s="70"/>
    </row>
    <row r="38" spans="1:19" ht="15" x14ac:dyDescent="0.25">
      <c r="A38" s="8" t="s">
        <v>10</v>
      </c>
      <c r="B38" s="638"/>
      <c r="C38" s="639"/>
      <c r="D38" s="639"/>
      <c r="E38" s="640"/>
      <c r="F38" s="70"/>
      <c r="G38" s="73" t="s">
        <v>11</v>
      </c>
      <c r="H38" s="638"/>
      <c r="I38" s="639"/>
      <c r="J38" s="640"/>
    </row>
    <row r="39" spans="1:19" ht="8.1" customHeight="1" x14ac:dyDescent="0.2">
      <c r="B39" s="70"/>
      <c r="C39" s="70"/>
      <c r="D39" s="70"/>
      <c r="E39" s="70"/>
      <c r="F39" s="70"/>
      <c r="G39" s="70"/>
      <c r="H39" s="70"/>
      <c r="I39" s="70"/>
      <c r="J39" s="70"/>
    </row>
    <row r="40" spans="1:19" ht="15" x14ac:dyDescent="0.25">
      <c r="A40" s="8" t="s">
        <v>12</v>
      </c>
      <c r="B40" s="629"/>
      <c r="C40" s="630"/>
      <c r="D40" s="630"/>
      <c r="E40" s="630"/>
      <c r="F40" s="630"/>
      <c r="G40" s="630"/>
      <c r="H40" s="630"/>
      <c r="I40" s="630"/>
      <c r="J40" s="631"/>
    </row>
    <row r="43" spans="1:19" ht="20.25" x14ac:dyDescent="0.3">
      <c r="A43" s="7" t="s">
        <v>13</v>
      </c>
      <c r="B43" s="70"/>
      <c r="C43" s="70"/>
      <c r="D43" s="70"/>
      <c r="E43" s="70"/>
      <c r="F43" s="629"/>
      <c r="G43" s="630"/>
      <c r="H43" s="630"/>
      <c r="I43" s="630"/>
      <c r="J43" s="631"/>
    </row>
    <row r="44" spans="1:19" ht="8.1" customHeight="1" x14ac:dyDescent="0.2">
      <c r="B44" s="70"/>
      <c r="C44" s="70"/>
      <c r="D44" s="70"/>
      <c r="E44" s="70"/>
      <c r="F44" s="70"/>
      <c r="G44" s="70"/>
      <c r="H44" s="70"/>
      <c r="I44" s="70"/>
      <c r="J44" s="70"/>
    </row>
    <row r="45" spans="1:19" ht="15" x14ac:dyDescent="0.25">
      <c r="A45" s="8" t="s">
        <v>10</v>
      </c>
      <c r="B45" s="638"/>
      <c r="C45" s="639"/>
      <c r="D45" s="639"/>
      <c r="E45" s="640"/>
      <c r="F45" s="70"/>
      <c r="G45" s="73" t="s">
        <v>11</v>
      </c>
      <c r="H45" s="638"/>
      <c r="I45" s="639"/>
      <c r="J45" s="640"/>
    </row>
    <row r="46" spans="1:19" ht="8.1" customHeight="1" x14ac:dyDescent="0.2">
      <c r="B46" s="70"/>
      <c r="C46" s="70"/>
      <c r="D46" s="70"/>
      <c r="E46" s="70"/>
      <c r="F46" s="70"/>
      <c r="G46" s="70"/>
      <c r="H46" s="70"/>
      <c r="I46" s="70"/>
      <c r="J46" s="70"/>
    </row>
    <row r="47" spans="1:19" ht="15" x14ac:dyDescent="0.25">
      <c r="A47" s="8" t="s">
        <v>12</v>
      </c>
      <c r="B47" s="629"/>
      <c r="C47" s="630"/>
      <c r="D47" s="630"/>
      <c r="E47" s="630"/>
      <c r="F47" s="630"/>
      <c r="G47" s="630"/>
      <c r="H47" s="630"/>
      <c r="I47" s="630"/>
      <c r="J47" s="631"/>
    </row>
    <row r="49" spans="1:10" s="1" customFormat="1" x14ac:dyDescent="0.2">
      <c r="A49" s="32"/>
      <c r="B49" s="4"/>
      <c r="C49" s="4"/>
      <c r="D49" s="4"/>
      <c r="E49" s="4"/>
      <c r="F49" s="4"/>
      <c r="G49" s="4"/>
      <c r="H49" s="4"/>
      <c r="I49" s="4"/>
      <c r="J49" s="4"/>
    </row>
    <row r="50" spans="1:10" ht="18" x14ac:dyDescent="0.2">
      <c r="A50" s="524"/>
      <c r="B50" s="655" t="s">
        <v>267</v>
      </c>
      <c r="C50" s="655"/>
      <c r="D50" s="655"/>
      <c r="E50" s="655"/>
      <c r="F50" s="655"/>
      <c r="G50" s="655"/>
      <c r="H50" s="655"/>
      <c r="I50" s="655"/>
      <c r="J50" s="525"/>
    </row>
    <row r="51" spans="1:10" ht="18" x14ac:dyDescent="0.2">
      <c r="A51" s="524"/>
      <c r="B51" s="655" t="s">
        <v>335</v>
      </c>
      <c r="C51" s="655"/>
      <c r="D51" s="655"/>
      <c r="E51" s="655"/>
      <c r="F51" s="655"/>
      <c r="G51" s="655"/>
      <c r="H51" s="655"/>
      <c r="I51" s="655"/>
      <c r="J51" s="525"/>
    </row>
    <row r="52" spans="1:10" ht="18" x14ac:dyDescent="0.25">
      <c r="A52" s="524"/>
      <c r="B52" s="651" t="s">
        <v>30</v>
      </c>
      <c r="C52" s="651"/>
      <c r="D52" s="651"/>
      <c r="E52" s="651"/>
      <c r="F52" s="651"/>
      <c r="G52" s="651"/>
      <c r="H52" s="651"/>
      <c r="I52" s="651"/>
      <c r="J52" s="526"/>
    </row>
    <row r="53" spans="1:10" ht="18" x14ac:dyDescent="0.25">
      <c r="A53" s="524"/>
      <c r="B53" s="651" t="s">
        <v>234</v>
      </c>
      <c r="C53" s="651"/>
      <c r="D53" s="651"/>
      <c r="E53" s="651"/>
      <c r="F53" s="651"/>
      <c r="G53" s="651"/>
      <c r="H53" s="651"/>
      <c r="I53" s="651"/>
      <c r="J53" s="526"/>
    </row>
    <row r="54" spans="1:10" ht="18" x14ac:dyDescent="0.25">
      <c r="A54" s="524"/>
      <c r="B54" s="656" t="s">
        <v>336</v>
      </c>
      <c r="C54" s="656"/>
      <c r="D54" s="656"/>
      <c r="E54" s="656"/>
      <c r="F54" s="656"/>
      <c r="G54" s="656"/>
      <c r="H54" s="656"/>
      <c r="I54" s="656"/>
      <c r="J54" s="526"/>
    </row>
    <row r="55" spans="1:10" ht="18" x14ac:dyDescent="0.25">
      <c r="A55" s="524"/>
      <c r="B55" s="657" t="s">
        <v>337</v>
      </c>
      <c r="C55" s="657"/>
      <c r="D55" s="657"/>
      <c r="E55" s="657"/>
      <c r="F55" s="657"/>
      <c r="G55" s="657"/>
      <c r="H55" s="657"/>
      <c r="I55" s="657"/>
      <c r="J55" s="527"/>
    </row>
    <row r="56" spans="1:10" ht="15" x14ac:dyDescent="0.2">
      <c r="A56" s="524"/>
      <c r="B56" s="528"/>
      <c r="C56" s="528"/>
      <c r="D56" s="528"/>
      <c r="E56" s="528"/>
      <c r="F56" s="528"/>
      <c r="G56" s="528"/>
      <c r="H56" s="528"/>
      <c r="I56" s="528"/>
      <c r="J56" s="526"/>
    </row>
    <row r="57" spans="1:10" ht="20.25" x14ac:dyDescent="0.3">
      <c r="A57" s="529"/>
      <c r="B57" s="658" t="s">
        <v>268</v>
      </c>
      <c r="C57" s="658"/>
      <c r="D57" s="658"/>
      <c r="E57" s="658"/>
      <c r="F57" s="530"/>
      <c r="G57" s="659">
        <v>45382</v>
      </c>
      <c r="H57" s="659"/>
      <c r="I57" s="659"/>
      <c r="J57" s="529"/>
    </row>
    <row r="58" spans="1:10" ht="23.25" x14ac:dyDescent="0.35">
      <c r="A58" s="524"/>
      <c r="B58" s="654"/>
      <c r="C58" s="654"/>
      <c r="D58" s="654"/>
      <c r="E58" s="654"/>
      <c r="F58" s="524"/>
      <c r="G58" s="653"/>
      <c r="H58" s="653"/>
      <c r="I58" s="653"/>
      <c r="J58" s="531"/>
    </row>
    <row r="59" spans="1:10" x14ac:dyDescent="0.2">
      <c r="A59" s="524"/>
      <c r="B59" s="524"/>
      <c r="C59" s="524"/>
      <c r="D59" s="524"/>
      <c r="E59" s="524"/>
      <c r="F59" s="524"/>
      <c r="G59" s="524"/>
      <c r="H59" s="524"/>
      <c r="I59" s="524"/>
      <c r="J59" s="524"/>
    </row>
    <row r="60" spans="1:10" x14ac:dyDescent="0.2">
      <c r="A60" s="652" t="s">
        <v>31</v>
      </c>
      <c r="B60" s="652"/>
      <c r="C60" s="652"/>
      <c r="D60" s="652"/>
      <c r="E60" s="652"/>
      <c r="F60" s="652"/>
      <c r="G60" s="652"/>
      <c r="H60" s="652"/>
      <c r="I60" s="652"/>
      <c r="J60" s="652"/>
    </row>
    <row r="61" spans="1:10" x14ac:dyDescent="0.2">
      <c r="A61" s="652"/>
      <c r="B61" s="652"/>
      <c r="C61" s="652"/>
      <c r="D61" s="652"/>
      <c r="E61" s="652"/>
      <c r="F61" s="652"/>
      <c r="G61" s="652"/>
      <c r="H61" s="652"/>
      <c r="I61" s="652"/>
      <c r="J61" s="652"/>
    </row>
    <row r="62" spans="1:10" x14ac:dyDescent="0.2">
      <c r="A62" s="652"/>
      <c r="B62" s="652"/>
      <c r="C62" s="652"/>
      <c r="D62" s="652"/>
      <c r="E62" s="652"/>
      <c r="F62" s="652"/>
      <c r="G62" s="652"/>
      <c r="H62" s="652"/>
      <c r="I62" s="652"/>
      <c r="J62" s="652"/>
    </row>
    <row r="63" spans="1:10" ht="18.75" x14ac:dyDescent="0.2">
      <c r="A63" s="532"/>
      <c r="B63" s="532"/>
      <c r="C63" s="532"/>
      <c r="D63" s="532"/>
      <c r="E63" s="532"/>
      <c r="F63" s="532"/>
      <c r="G63" s="532"/>
      <c r="H63" s="532"/>
      <c r="I63" s="532"/>
      <c r="J63" s="532"/>
    </row>
    <row r="64" spans="1:10" ht="20.25" x14ac:dyDescent="0.3">
      <c r="A64" s="533" t="s">
        <v>338</v>
      </c>
      <c r="B64"/>
      <c r="C64"/>
      <c r="D64"/>
      <c r="E64"/>
      <c r="F64"/>
      <c r="G64"/>
      <c r="H64"/>
      <c r="I64" s="524"/>
      <c r="J64" s="524"/>
    </row>
    <row r="65" spans="1:10" ht="16.5" x14ac:dyDescent="0.25">
      <c r="A65" s="534"/>
      <c r="B65" s="535"/>
      <c r="C65" s="535"/>
      <c r="D65" s="535"/>
      <c r="E65" s="535"/>
      <c r="F65" s="536" t="s">
        <v>339</v>
      </c>
      <c r="G65" s="535"/>
      <c r="H65" s="535"/>
      <c r="I65" s="535"/>
      <c r="J65" s="535"/>
    </row>
    <row r="66" spans="1:10" ht="16.5" x14ac:dyDescent="0.25">
      <c r="A66" s="537" t="s">
        <v>340</v>
      </c>
      <c r="B66" s="538"/>
      <c r="C66" s="539"/>
      <c r="D66" s="535"/>
      <c r="E66" s="535"/>
      <c r="F66" s="540" t="s">
        <v>341</v>
      </c>
      <c r="G66" s="535"/>
      <c r="H66" s="535"/>
      <c r="I66" s="535"/>
      <c r="J66" s="535"/>
    </row>
    <row r="67" spans="1:10" ht="16.5" x14ac:dyDescent="0.25">
      <c r="A67" s="622" t="s">
        <v>342</v>
      </c>
      <c r="B67" s="622"/>
      <c r="C67" s="541" t="s">
        <v>343</v>
      </c>
      <c r="D67" s="535"/>
      <c r="E67" s="535"/>
      <c r="F67" s="622" t="s">
        <v>354</v>
      </c>
      <c r="G67" s="622"/>
      <c r="H67" s="535"/>
      <c r="I67" s="623" t="s">
        <v>355</v>
      </c>
      <c r="J67" s="623"/>
    </row>
    <row r="68" spans="1:10" ht="16.5" x14ac:dyDescent="0.25">
      <c r="A68" s="541"/>
      <c r="B68" s="541"/>
      <c r="C68" s="541"/>
      <c r="D68" s="541"/>
      <c r="E68" s="541"/>
      <c r="F68" s="535"/>
      <c r="G68" s="542"/>
      <c r="H68" s="542"/>
      <c r="I68" s="535"/>
      <c r="J68" s="535"/>
    </row>
    <row r="69" spans="1:10" ht="16.5" x14ac:dyDescent="0.25">
      <c r="A69" s="537" t="s">
        <v>344</v>
      </c>
      <c r="B69" s="541"/>
      <c r="C69" s="541"/>
      <c r="D69" s="541"/>
      <c r="E69" s="541"/>
      <c r="F69" s="535"/>
      <c r="G69" s="542"/>
      <c r="H69" s="542"/>
      <c r="I69" s="535"/>
      <c r="J69" s="535"/>
    </row>
    <row r="70" spans="1:10" ht="16.5" x14ac:dyDescent="0.25">
      <c r="A70" s="537" t="s">
        <v>345</v>
      </c>
      <c r="B70" s="541"/>
      <c r="C70" s="541"/>
      <c r="D70" s="535"/>
      <c r="E70" s="535"/>
      <c r="F70" s="624" t="s">
        <v>346</v>
      </c>
      <c r="G70" s="624"/>
      <c r="H70" s="624"/>
      <c r="I70" s="624"/>
      <c r="J70" s="624"/>
    </row>
    <row r="71" spans="1:10" ht="16.5" x14ac:dyDescent="0.25">
      <c r="A71" s="625" t="s">
        <v>347</v>
      </c>
      <c r="B71" s="625"/>
      <c r="C71" s="625"/>
      <c r="D71" s="535"/>
      <c r="E71" s="535"/>
      <c r="F71" s="625" t="s">
        <v>348</v>
      </c>
      <c r="G71" s="625"/>
      <c r="H71" s="625"/>
      <c r="I71" s="625"/>
      <c r="J71" s="625"/>
    </row>
    <row r="72" spans="1:10" ht="16.5" x14ac:dyDescent="0.25">
      <c r="A72" s="539" t="s">
        <v>349</v>
      </c>
      <c r="B72" s="538"/>
      <c r="C72" s="541" t="s">
        <v>350</v>
      </c>
      <c r="D72" s="535"/>
      <c r="E72" s="535"/>
      <c r="F72" s="622" t="s">
        <v>351</v>
      </c>
      <c r="G72" s="622"/>
      <c r="H72" s="535"/>
      <c r="I72" s="535"/>
      <c r="J72" s="542" t="s">
        <v>352</v>
      </c>
    </row>
    <row r="73" spans="1:10" ht="15" x14ac:dyDescent="0.25">
      <c r="A73"/>
      <c r="B73"/>
      <c r="C73"/>
      <c r="D73"/>
      <c r="E73"/>
      <c r="F73"/>
      <c r="G73"/>
      <c r="H73"/>
      <c r="I73"/>
      <c r="J73"/>
    </row>
    <row r="74" spans="1:10" ht="15" x14ac:dyDescent="0.25">
      <c r="A74"/>
      <c r="B74"/>
      <c r="C74"/>
      <c r="D74"/>
      <c r="E74"/>
      <c r="F74"/>
      <c r="G74"/>
      <c r="H74"/>
      <c r="I74"/>
      <c r="J74"/>
    </row>
  </sheetData>
  <sheetProtection algorithmName="SHA-512" hashValue="8Jpuiq9ecLxzU+O5Z3agdlHVixQ9bO4CFzci5sHpuu7vAClieAH89MLgtUWY8Rd3eVkH0hKpLzEBQAQYEbPpUg==" saltValue="NYXGcZHgDIBXrvJJbp5Jag==" spinCount="100000" sheet="1" objects="1" scenarios="1"/>
  <mergeCells count="43">
    <mergeCell ref="B52:I52"/>
    <mergeCell ref="A60:J62"/>
    <mergeCell ref="G58:I58"/>
    <mergeCell ref="B58:E58"/>
    <mergeCell ref="B50:I50"/>
    <mergeCell ref="B51:I51"/>
    <mergeCell ref="B53:I53"/>
    <mergeCell ref="B54:I54"/>
    <mergeCell ref="B55:I55"/>
    <mergeCell ref="B57:E57"/>
    <mergeCell ref="G57:I57"/>
    <mergeCell ref="K3:P7"/>
    <mergeCell ref="B47:J47"/>
    <mergeCell ref="H38:J38"/>
    <mergeCell ref="H45:J45"/>
    <mergeCell ref="B29:J29"/>
    <mergeCell ref="F8:J8"/>
    <mergeCell ref="F10:J10"/>
    <mergeCell ref="F12:J12"/>
    <mergeCell ref="F14:J14"/>
    <mergeCell ref="A3:J3"/>
    <mergeCell ref="B45:E45"/>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F72:G72"/>
    <mergeCell ref="A67:B67"/>
    <mergeCell ref="F67:G67"/>
    <mergeCell ref="I67:J67"/>
    <mergeCell ref="F70:J70"/>
    <mergeCell ref="A71:C71"/>
    <mergeCell ref="F71:J71"/>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82"/>
  <sheetViews>
    <sheetView showGridLines="0" topLeftCell="A49" zoomScaleNormal="100" workbookViewId="0">
      <selection activeCell="A7" sqref="A7:Q7"/>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12" t="s">
        <v>0</v>
      </c>
      <c r="B1" s="712"/>
      <c r="C1" s="712"/>
      <c r="D1" s="712"/>
      <c r="E1" s="712"/>
      <c r="F1" s="712"/>
      <c r="G1" s="712"/>
      <c r="H1" s="712"/>
      <c r="I1" s="712"/>
      <c r="J1" s="712"/>
      <c r="K1" s="712"/>
      <c r="L1" s="712"/>
      <c r="M1" s="712"/>
      <c r="N1" s="712"/>
      <c r="O1" s="712"/>
      <c r="P1" s="712"/>
      <c r="Q1" s="712"/>
    </row>
    <row r="3" spans="1:18" ht="33.75" customHeight="1" x14ac:dyDescent="0.2">
      <c r="A3" s="649" t="s">
        <v>43</v>
      </c>
      <c r="B3" s="649"/>
      <c r="C3" s="649"/>
      <c r="D3" s="649"/>
      <c r="E3" s="649"/>
      <c r="F3" s="649"/>
      <c r="G3" s="649"/>
      <c r="H3" s="649"/>
      <c r="I3" s="649"/>
      <c r="J3" s="649"/>
      <c r="K3" s="649"/>
      <c r="L3" s="649"/>
      <c r="M3" s="649"/>
      <c r="N3" s="649"/>
      <c r="O3" s="649"/>
      <c r="P3" s="649"/>
      <c r="Q3" s="649"/>
    </row>
    <row r="4" spans="1:18" s="106" customFormat="1" ht="6" customHeight="1" x14ac:dyDescent="0.2">
      <c r="A4" s="649"/>
      <c r="B4" s="649"/>
      <c r="C4" s="649"/>
      <c r="D4" s="649"/>
      <c r="E4" s="649"/>
      <c r="F4" s="649"/>
      <c r="G4" s="649"/>
      <c r="H4" s="649"/>
      <c r="I4" s="649"/>
      <c r="J4" s="649"/>
      <c r="K4" s="649"/>
      <c r="L4" s="649"/>
      <c r="M4" s="649"/>
      <c r="N4" s="649"/>
      <c r="O4" s="649"/>
      <c r="P4" s="649"/>
      <c r="Q4" s="649"/>
    </row>
    <row r="5" spans="1:18" ht="26.25" customHeight="1" x14ac:dyDescent="0.2">
      <c r="A5" s="713" t="s">
        <v>235</v>
      </c>
      <c r="B5" s="713"/>
      <c r="C5" s="713"/>
      <c r="D5" s="713"/>
      <c r="E5" s="713"/>
      <c r="F5" s="713"/>
      <c r="G5" s="713"/>
      <c r="H5" s="713"/>
      <c r="I5" s="713"/>
      <c r="J5" s="713"/>
      <c r="K5" s="713"/>
      <c r="L5" s="713"/>
      <c r="M5" s="713"/>
      <c r="N5" s="713"/>
      <c r="O5" s="713"/>
      <c r="P5" s="713"/>
      <c r="Q5" s="713"/>
    </row>
    <row r="6" spans="1:18" ht="6.75" customHeight="1" x14ac:dyDescent="0.2"/>
    <row r="7" spans="1:18" ht="32.25" customHeight="1" x14ac:dyDescent="0.2">
      <c r="A7" s="714" t="s">
        <v>358</v>
      </c>
      <c r="B7" s="714"/>
      <c r="C7" s="714"/>
      <c r="D7" s="714"/>
      <c r="E7" s="714"/>
      <c r="F7" s="714"/>
      <c r="G7" s="714"/>
      <c r="H7" s="714"/>
      <c r="I7" s="714"/>
      <c r="J7" s="714"/>
      <c r="K7" s="714"/>
      <c r="L7" s="714"/>
      <c r="M7" s="714"/>
      <c r="N7" s="714"/>
      <c r="O7" s="714"/>
      <c r="P7" s="714"/>
      <c r="Q7" s="714"/>
    </row>
    <row r="8" spans="1:18" s="34" customFormat="1" ht="16.5" customHeight="1" x14ac:dyDescent="0.2"/>
    <row r="9" spans="1:18" s="34" customFormat="1" ht="24.75" customHeight="1" thickBot="1" x14ac:dyDescent="0.25">
      <c r="A9" s="719" t="s">
        <v>263</v>
      </c>
      <c r="B9" s="719"/>
      <c r="C9" s="719"/>
      <c r="D9" s="719"/>
      <c r="E9" s="719"/>
      <c r="F9" s="719"/>
      <c r="G9" s="719"/>
      <c r="H9" s="719"/>
      <c r="I9" s="719"/>
      <c r="J9" s="719"/>
      <c r="K9" s="113"/>
    </row>
    <row r="10" spans="1:18" ht="54.75" customHeight="1" thickTop="1" x14ac:dyDescent="0.2">
      <c r="A10" s="34"/>
      <c r="B10" s="666" t="s">
        <v>294</v>
      </c>
      <c r="C10" s="666"/>
      <c r="D10" s="666"/>
      <c r="E10" s="666"/>
      <c r="F10" s="666"/>
      <c r="G10" s="666"/>
      <c r="H10" s="666"/>
      <c r="I10" s="666"/>
      <c r="J10" s="667"/>
      <c r="K10" s="717" t="s">
        <v>314</v>
      </c>
      <c r="L10" s="718"/>
      <c r="N10" s="661" t="s">
        <v>313</v>
      </c>
      <c r="P10" s="704" t="s">
        <v>296</v>
      </c>
      <c r="Q10" s="707" t="s">
        <v>297</v>
      </c>
    </row>
    <row r="11" spans="1:18" s="28" customFormat="1" ht="17.25" customHeight="1" x14ac:dyDescent="0.25">
      <c r="A11" s="114"/>
      <c r="B11" s="668" t="s">
        <v>236</v>
      </c>
      <c r="C11" s="668" t="s">
        <v>44</v>
      </c>
      <c r="D11" s="668" t="s">
        <v>45</v>
      </c>
      <c r="E11" s="668" t="s">
        <v>46</v>
      </c>
      <c r="F11" s="660" t="s">
        <v>295</v>
      </c>
      <c r="G11" s="660" t="s">
        <v>249</v>
      </c>
      <c r="H11" s="660" t="s">
        <v>250</v>
      </c>
      <c r="I11" s="678" t="s">
        <v>324</v>
      </c>
      <c r="K11" s="675" t="s">
        <v>315</v>
      </c>
      <c r="L11" s="677" t="s">
        <v>316</v>
      </c>
      <c r="N11" s="664"/>
      <c r="O11" s="434"/>
      <c r="P11" s="705"/>
      <c r="Q11" s="705"/>
    </row>
    <row r="12" spans="1:18" s="28" customFormat="1" ht="17.25" customHeight="1" x14ac:dyDescent="0.25">
      <c r="A12" s="114"/>
      <c r="B12" s="668"/>
      <c r="C12" s="668"/>
      <c r="D12" s="668"/>
      <c r="E12" s="668"/>
      <c r="F12" s="660"/>
      <c r="G12" s="660"/>
      <c r="H12" s="660"/>
      <c r="I12" s="678"/>
      <c r="K12" s="675"/>
      <c r="L12" s="677"/>
      <c r="N12" s="664"/>
      <c r="O12" s="434"/>
      <c r="P12" s="705"/>
      <c r="Q12" s="705"/>
    </row>
    <row r="13" spans="1:18" s="28" customFormat="1" ht="9.75" customHeight="1" thickBot="1" x14ac:dyDescent="0.3">
      <c r="A13" s="114"/>
      <c r="B13" s="668"/>
      <c r="C13" s="668"/>
      <c r="D13" s="668"/>
      <c r="E13" s="668"/>
      <c r="F13" s="660"/>
      <c r="G13" s="660"/>
      <c r="H13" s="660"/>
      <c r="I13" s="678"/>
      <c r="K13" s="675"/>
      <c r="L13" s="677"/>
      <c r="N13" s="665"/>
      <c r="O13" s="434"/>
      <c r="P13" s="705"/>
      <c r="Q13" s="705"/>
    </row>
    <row r="14" spans="1:18" s="28" customFormat="1" ht="17.25" customHeight="1" thickTop="1" thickBot="1" x14ac:dyDescent="0.25">
      <c r="A14" s="720" t="s">
        <v>49</v>
      </c>
      <c r="B14" s="721" t="s">
        <v>39</v>
      </c>
      <c r="C14" s="722"/>
      <c r="D14" s="722"/>
      <c r="E14" s="722"/>
      <c r="F14" s="722"/>
      <c r="G14" s="722"/>
      <c r="H14" s="722"/>
      <c r="I14" s="723"/>
      <c r="K14" s="418">
        <f>SUM(K15:K17)</f>
        <v>0</v>
      </c>
      <c r="L14" s="419">
        <f>SUM(L15:L17)</f>
        <v>0</v>
      </c>
      <c r="N14" s="439">
        <f>SUM(N15:N17)/100</f>
        <v>0</v>
      </c>
      <c r="O14" s="415"/>
      <c r="P14" s="715" t="s">
        <v>298</v>
      </c>
      <c r="Q14" s="716"/>
      <c r="R14" s="679" t="str">
        <f>IF(N14&gt;2,"attention proratisation à faire onglet 4","ETP ok")</f>
        <v>ETP ok</v>
      </c>
    </row>
    <row r="15" spans="1:18" s="28" customFormat="1" ht="17.25" customHeight="1" thickTop="1" x14ac:dyDescent="0.25">
      <c r="A15" s="720"/>
      <c r="B15" s="112"/>
      <c r="C15" s="108"/>
      <c r="D15" s="108"/>
      <c r="E15" s="108"/>
      <c r="F15" s="346"/>
      <c r="G15" s="109"/>
      <c r="H15" s="109"/>
      <c r="I15" s="346"/>
      <c r="K15" s="458">
        <f>(I15*G15)/100</f>
        <v>0</v>
      </c>
      <c r="L15" s="459">
        <f>(I15*H15)/100</f>
        <v>0</v>
      </c>
      <c r="N15" s="436">
        <f>F15*I15</f>
        <v>0</v>
      </c>
      <c r="O15" s="435"/>
      <c r="P15" s="501"/>
      <c r="Q15" s="501"/>
      <c r="R15" s="680"/>
    </row>
    <row r="16" spans="1:18" s="28" customFormat="1" ht="17.25" customHeight="1" x14ac:dyDescent="0.25">
      <c r="A16" s="720"/>
      <c r="B16" s="112"/>
      <c r="C16" s="108"/>
      <c r="D16" s="108"/>
      <c r="E16" s="108"/>
      <c r="F16" s="346"/>
      <c r="G16" s="109"/>
      <c r="H16" s="109"/>
      <c r="I16" s="346"/>
      <c r="K16" s="458">
        <f>(I16*G16)/100</f>
        <v>0</v>
      </c>
      <c r="L16" s="459">
        <f t="shared" ref="L16:L17" si="0">(I16*H16)/100</f>
        <v>0</v>
      </c>
      <c r="N16" s="436">
        <f t="shared" ref="N16:N17" si="1">F16*I16</f>
        <v>0</v>
      </c>
      <c r="O16" s="435"/>
      <c r="P16" s="502"/>
      <c r="Q16" s="502"/>
      <c r="R16" s="680"/>
    </row>
    <row r="17" spans="1:18" s="28" customFormat="1" ht="17.25" customHeight="1" thickBot="1" x14ac:dyDescent="0.3">
      <c r="A17" s="720"/>
      <c r="B17" s="112"/>
      <c r="C17" s="108"/>
      <c r="D17" s="108"/>
      <c r="E17" s="108"/>
      <c r="F17" s="346"/>
      <c r="G17" s="109"/>
      <c r="H17" s="109"/>
      <c r="I17" s="346"/>
      <c r="K17" s="458">
        <f>(I17*G17)/100</f>
        <v>0</v>
      </c>
      <c r="L17" s="459">
        <f t="shared" si="0"/>
        <v>0</v>
      </c>
      <c r="N17" s="436">
        <f t="shared" si="1"/>
        <v>0</v>
      </c>
      <c r="O17" s="435"/>
      <c r="P17" s="502"/>
      <c r="Q17" s="502"/>
      <c r="R17" s="681"/>
    </row>
    <row r="18" spans="1:18" s="29" customFormat="1" ht="17.25" customHeight="1" thickTop="1" thickBot="1" x14ac:dyDescent="0.25">
      <c r="A18" s="720"/>
      <c r="B18" s="721" t="s">
        <v>40</v>
      </c>
      <c r="C18" s="722"/>
      <c r="D18" s="722"/>
      <c r="E18" s="722"/>
      <c r="F18" s="722"/>
      <c r="G18" s="722"/>
      <c r="H18" s="722"/>
      <c r="I18" s="723"/>
      <c r="K18" s="420">
        <f>SUM(K19:K23)</f>
        <v>0</v>
      </c>
      <c r="L18" s="421">
        <f>SUM(L19:L23)</f>
        <v>0</v>
      </c>
      <c r="N18" s="440">
        <f>SUM(N19:N23)/100</f>
        <v>0</v>
      </c>
      <c r="O18" s="416"/>
      <c r="P18" s="116"/>
      <c r="Q18" s="116"/>
      <c r="R18" s="682" t="str">
        <f>IF(N18&gt;3,"attention proratisation à faire onglet 4","ETP ok")</f>
        <v>ETP ok</v>
      </c>
    </row>
    <row r="19" spans="1:18" s="29" customFormat="1" ht="17.25" customHeight="1" thickTop="1" x14ac:dyDescent="0.2">
      <c r="A19" s="720"/>
      <c r="B19" s="112"/>
      <c r="C19" s="108"/>
      <c r="D19" s="108"/>
      <c r="E19" s="108"/>
      <c r="F19" s="347"/>
      <c r="G19" s="109"/>
      <c r="H19" s="109"/>
      <c r="I19" s="346"/>
      <c r="K19" s="458">
        <f>(I19*G19)/100</f>
        <v>0</v>
      </c>
      <c r="L19" s="459">
        <f>(I19*H19)/100</f>
        <v>0</v>
      </c>
      <c r="N19" s="436">
        <f>F19*I19</f>
        <v>0</v>
      </c>
      <c r="O19" s="435"/>
      <c r="P19" s="503"/>
      <c r="Q19" s="503"/>
      <c r="R19" s="683"/>
    </row>
    <row r="20" spans="1:18" s="29" customFormat="1" ht="17.25" customHeight="1" x14ac:dyDescent="0.2">
      <c r="A20" s="720"/>
      <c r="B20" s="112"/>
      <c r="C20" s="108"/>
      <c r="D20" s="108"/>
      <c r="E20" s="108"/>
      <c r="F20" s="346"/>
      <c r="G20" s="109"/>
      <c r="H20" s="109"/>
      <c r="I20" s="346"/>
      <c r="K20" s="458">
        <f t="shared" ref="K20:K23" si="2">(I20*G20)/100</f>
        <v>0</v>
      </c>
      <c r="L20" s="459">
        <f t="shared" ref="L20:L23" si="3">(I20*H20)/100</f>
        <v>0</v>
      </c>
      <c r="N20" s="436">
        <f t="shared" ref="N20:N23" si="4">F20*I20</f>
        <v>0</v>
      </c>
      <c r="O20" s="435"/>
      <c r="P20" s="503"/>
      <c r="Q20" s="503"/>
      <c r="R20" s="683"/>
    </row>
    <row r="21" spans="1:18" s="29" customFormat="1" ht="17.25" customHeight="1" x14ac:dyDescent="0.2">
      <c r="A21" s="720"/>
      <c r="B21" s="112"/>
      <c r="C21" s="108"/>
      <c r="D21" s="108"/>
      <c r="E21" s="108"/>
      <c r="F21" s="346"/>
      <c r="G21" s="109"/>
      <c r="H21" s="109"/>
      <c r="I21" s="346"/>
      <c r="K21" s="458">
        <f t="shared" si="2"/>
        <v>0</v>
      </c>
      <c r="L21" s="459">
        <f t="shared" si="3"/>
        <v>0</v>
      </c>
      <c r="N21" s="436">
        <f t="shared" si="4"/>
        <v>0</v>
      </c>
      <c r="O21" s="435"/>
      <c r="P21" s="503"/>
      <c r="Q21" s="503"/>
      <c r="R21" s="683"/>
    </row>
    <row r="22" spans="1:18" s="29" customFormat="1" ht="17.25" customHeight="1" x14ac:dyDescent="0.2">
      <c r="A22" s="720"/>
      <c r="B22" s="345"/>
      <c r="C22" s="108"/>
      <c r="D22" s="108"/>
      <c r="E22" s="108"/>
      <c r="F22" s="347"/>
      <c r="G22" s="109"/>
      <c r="H22" s="109"/>
      <c r="I22" s="346"/>
      <c r="K22" s="458">
        <f t="shared" si="2"/>
        <v>0</v>
      </c>
      <c r="L22" s="459">
        <f t="shared" si="3"/>
        <v>0</v>
      </c>
      <c r="N22" s="436">
        <f t="shared" si="4"/>
        <v>0</v>
      </c>
      <c r="O22" s="435"/>
      <c r="P22" s="503"/>
      <c r="Q22" s="503"/>
      <c r="R22" s="683"/>
    </row>
    <row r="23" spans="1:18" s="29" customFormat="1" ht="17.25" customHeight="1" thickBot="1" x14ac:dyDescent="0.25">
      <c r="A23" s="720"/>
      <c r="B23" s="345"/>
      <c r="C23" s="108"/>
      <c r="D23" s="108"/>
      <c r="E23" s="108"/>
      <c r="F23" s="347"/>
      <c r="G23" s="109"/>
      <c r="H23" s="109"/>
      <c r="I23" s="346"/>
      <c r="K23" s="458">
        <f t="shared" si="2"/>
        <v>0</v>
      </c>
      <c r="L23" s="459">
        <f t="shared" si="3"/>
        <v>0</v>
      </c>
      <c r="N23" s="436">
        <f t="shared" si="4"/>
        <v>0</v>
      </c>
      <c r="O23" s="435"/>
      <c r="P23" s="503"/>
      <c r="Q23" s="503"/>
      <c r="R23" s="684"/>
    </row>
    <row r="24" spans="1:18" s="29" customFormat="1" ht="17.25" customHeight="1" thickTop="1" thickBot="1" x14ac:dyDescent="0.25">
      <c r="A24" s="720"/>
      <c r="B24" s="721" t="s">
        <v>41</v>
      </c>
      <c r="C24" s="722"/>
      <c r="D24" s="722"/>
      <c r="E24" s="722"/>
      <c r="F24" s="722"/>
      <c r="G24" s="722"/>
      <c r="H24" s="722"/>
      <c r="I24" s="723"/>
      <c r="K24" s="420">
        <f>SUM(K25:K30)</f>
        <v>0</v>
      </c>
      <c r="L24" s="421">
        <f>SUM(L25:L30)</f>
        <v>0</v>
      </c>
      <c r="N24" s="440">
        <f>SUM(N25:N31)/100</f>
        <v>0</v>
      </c>
      <c r="O24" s="416"/>
      <c r="P24" s="116"/>
      <c r="Q24" s="116"/>
      <c r="R24" s="682" t="str">
        <f>IF(N24&gt;0.5,"attention proratisation à faire onglet 4","ETP ok")</f>
        <v>ETP ok</v>
      </c>
    </row>
    <row r="25" spans="1:18" s="29" customFormat="1" ht="17.25" customHeight="1" thickTop="1" x14ac:dyDescent="0.2">
      <c r="A25" s="720"/>
      <c r="B25" s="345"/>
      <c r="C25" s="108"/>
      <c r="D25" s="108"/>
      <c r="E25" s="108"/>
      <c r="F25" s="347"/>
      <c r="G25" s="344"/>
      <c r="H25" s="344"/>
      <c r="I25" s="347"/>
      <c r="K25" s="458">
        <f>(I25*G25)/100</f>
        <v>0</v>
      </c>
      <c r="L25" s="459">
        <f>(I25*H25)/100</f>
        <v>0</v>
      </c>
      <c r="N25" s="436">
        <f>F25*I25</f>
        <v>0</v>
      </c>
      <c r="O25" s="435"/>
      <c r="P25" s="503"/>
      <c r="Q25" s="503"/>
      <c r="R25" s="683"/>
    </row>
    <row r="26" spans="1:18" s="29" customFormat="1" ht="17.25" customHeight="1" x14ac:dyDescent="0.2">
      <c r="A26" s="720"/>
      <c r="B26" s="345"/>
      <c r="C26" s="108"/>
      <c r="D26" s="108"/>
      <c r="E26" s="108"/>
      <c r="F26" s="347"/>
      <c r="G26" s="543"/>
      <c r="H26" s="543"/>
      <c r="I26" s="544"/>
      <c r="K26" s="458">
        <f t="shared" ref="K26:K29" si="5">(I26*G26)/100</f>
        <v>0</v>
      </c>
      <c r="L26" s="459">
        <f t="shared" ref="L26:L29" si="6">(I26*H26)/100</f>
        <v>0</v>
      </c>
      <c r="N26" s="436">
        <f t="shared" ref="N26:N29" si="7">F26*I26</f>
        <v>0</v>
      </c>
      <c r="O26" s="435"/>
      <c r="P26" s="503"/>
      <c r="Q26" s="503"/>
      <c r="R26" s="683"/>
    </row>
    <row r="27" spans="1:18" s="29" customFormat="1" ht="17.25" customHeight="1" x14ac:dyDescent="0.2">
      <c r="A27" s="720"/>
      <c r="B27" s="345"/>
      <c r="C27" s="108"/>
      <c r="D27" s="108"/>
      <c r="E27" s="108"/>
      <c r="F27" s="347"/>
      <c r="G27" s="543"/>
      <c r="H27" s="543"/>
      <c r="I27" s="544"/>
      <c r="K27" s="458">
        <f t="shared" si="5"/>
        <v>0</v>
      </c>
      <c r="L27" s="459">
        <f t="shared" si="6"/>
        <v>0</v>
      </c>
      <c r="N27" s="436">
        <f t="shared" si="7"/>
        <v>0</v>
      </c>
      <c r="O27" s="435"/>
      <c r="P27" s="503"/>
      <c r="Q27" s="503"/>
      <c r="R27" s="683"/>
    </row>
    <row r="28" spans="1:18" s="29" customFormat="1" ht="17.25" customHeight="1" x14ac:dyDescent="0.2">
      <c r="A28" s="720"/>
      <c r="B28" s="345"/>
      <c r="C28" s="108"/>
      <c r="D28" s="108"/>
      <c r="E28" s="108"/>
      <c r="F28" s="347"/>
      <c r="G28" s="543"/>
      <c r="H28" s="543"/>
      <c r="I28" s="544"/>
      <c r="K28" s="458">
        <f t="shared" si="5"/>
        <v>0</v>
      </c>
      <c r="L28" s="459">
        <f t="shared" si="6"/>
        <v>0</v>
      </c>
      <c r="N28" s="436">
        <f t="shared" si="7"/>
        <v>0</v>
      </c>
      <c r="O28" s="435"/>
      <c r="P28" s="503"/>
      <c r="Q28" s="503"/>
      <c r="R28" s="683"/>
    </row>
    <row r="29" spans="1:18" s="29" customFormat="1" ht="17.25" customHeight="1" x14ac:dyDescent="0.2">
      <c r="A29" s="720"/>
      <c r="B29" s="345"/>
      <c r="C29" s="108"/>
      <c r="D29" s="108"/>
      <c r="E29" s="108"/>
      <c r="F29" s="347"/>
      <c r="G29" s="543"/>
      <c r="H29" s="543"/>
      <c r="I29" s="544"/>
      <c r="K29" s="458">
        <f t="shared" si="5"/>
        <v>0</v>
      </c>
      <c r="L29" s="459">
        <f t="shared" si="6"/>
        <v>0</v>
      </c>
      <c r="N29" s="436">
        <f t="shared" si="7"/>
        <v>0</v>
      </c>
      <c r="O29" s="435"/>
      <c r="P29" s="503"/>
      <c r="Q29" s="503"/>
      <c r="R29" s="683"/>
    </row>
    <row r="30" spans="1:18" s="29" customFormat="1" ht="17.25" customHeight="1" thickBot="1" x14ac:dyDescent="0.25">
      <c r="A30" s="720"/>
      <c r="B30" s="112"/>
      <c r="C30" s="108"/>
      <c r="D30" s="108"/>
      <c r="E30" s="108"/>
      <c r="F30" s="346"/>
      <c r="G30" s="408"/>
      <c r="H30" s="408"/>
      <c r="I30" s="409"/>
      <c r="K30" s="458">
        <f>(I30*G30)/100</f>
        <v>0</v>
      </c>
      <c r="L30" s="459">
        <f>(I30*H30)/100</f>
        <v>0</v>
      </c>
      <c r="N30" s="437">
        <f t="shared" ref="N30" si="8">F30*I30</f>
        <v>0</v>
      </c>
      <c r="O30" s="435"/>
      <c r="P30" s="503"/>
      <c r="Q30" s="503"/>
      <c r="R30" s="684"/>
    </row>
    <row r="31" spans="1:18" s="29" customFormat="1" ht="17.25" customHeight="1" thickTop="1" thickBot="1" x14ac:dyDescent="0.25">
      <c r="A31" s="720"/>
      <c r="B31" s="671" t="s">
        <v>42</v>
      </c>
      <c r="C31" s="672"/>
      <c r="D31" s="672"/>
      <c r="E31" s="672"/>
      <c r="F31" s="672"/>
      <c r="G31" s="672"/>
      <c r="H31" s="672"/>
      <c r="I31" s="673"/>
      <c r="K31" s="422">
        <f>K14+K18+K24</f>
        <v>0</v>
      </c>
      <c r="L31" s="410">
        <f>L14+L18+L24</f>
        <v>0</v>
      </c>
      <c r="N31" s="432"/>
      <c r="O31" s="417"/>
      <c r="P31" s="119"/>
    </row>
    <row r="32" spans="1:18" s="29" customFormat="1" ht="17.25" customHeight="1" thickTop="1" thickBot="1" x14ac:dyDescent="0.25">
      <c r="A32" s="117"/>
      <c r="B32" s="118"/>
      <c r="C32" s="118"/>
      <c r="D32" s="118"/>
      <c r="E32" s="119"/>
      <c r="F32" s="44"/>
      <c r="G32" s="44"/>
      <c r="H32" s="44"/>
      <c r="I32" s="44"/>
      <c r="J32" s="44"/>
      <c r="K32" s="44"/>
      <c r="L32" s="44"/>
    </row>
    <row r="33" spans="1:17" s="29" customFormat="1" ht="17.25" customHeight="1" thickTop="1" x14ac:dyDescent="0.25">
      <c r="A33" s="114"/>
      <c r="B33" s="423" t="s">
        <v>50</v>
      </c>
      <c r="C33" s="424"/>
      <c r="D33" s="424"/>
      <c r="E33" s="424"/>
      <c r="F33" s="424"/>
      <c r="G33" s="424"/>
      <c r="H33" s="424"/>
      <c r="I33" s="425"/>
      <c r="J33" s="426"/>
      <c r="K33" s="443"/>
      <c r="L33" s="444"/>
      <c r="N33" s="441">
        <f>SUM(N34:N36)/100</f>
        <v>0</v>
      </c>
      <c r="P33" s="115"/>
      <c r="Q33" s="115"/>
    </row>
    <row r="34" spans="1:17" s="29" customFormat="1" ht="17.25" customHeight="1" x14ac:dyDescent="0.25">
      <c r="A34" s="114"/>
      <c r="B34" s="345" t="s">
        <v>356</v>
      </c>
      <c r="C34" s="108"/>
      <c r="D34" s="108"/>
      <c r="E34" s="108"/>
      <c r="F34" s="347"/>
      <c r="G34" s="344"/>
      <c r="H34" s="344"/>
      <c r="I34" s="376"/>
      <c r="J34" s="460"/>
      <c r="K34" s="458">
        <f>(I34*G34)/100</f>
        <v>0</v>
      </c>
      <c r="L34" s="459">
        <f>(I34*H34)/100</f>
        <v>0</v>
      </c>
      <c r="N34" s="438">
        <f t="shared" ref="N34:N36" si="9">F34*I34</f>
        <v>0</v>
      </c>
      <c r="P34" s="503"/>
      <c r="Q34" s="503"/>
    </row>
    <row r="35" spans="1:17" s="29" customFormat="1" ht="17.25" customHeight="1" x14ac:dyDescent="0.25">
      <c r="A35" s="114"/>
      <c r="B35" s="112" t="s">
        <v>356</v>
      </c>
      <c r="C35" s="108"/>
      <c r="D35" s="108"/>
      <c r="E35" s="108"/>
      <c r="F35" s="346"/>
      <c r="G35" s="109"/>
      <c r="H35" s="109"/>
      <c r="I35" s="376"/>
      <c r="J35" s="461"/>
      <c r="K35" s="458">
        <f t="shared" ref="K35:K36" si="10">(I35*G35)/100</f>
        <v>0</v>
      </c>
      <c r="L35" s="459">
        <f t="shared" ref="L35:L36" si="11">(I35*H35)/100</f>
        <v>0</v>
      </c>
      <c r="N35" s="438">
        <f t="shared" si="9"/>
        <v>0</v>
      </c>
      <c r="P35" s="503"/>
      <c r="Q35" s="503"/>
    </row>
    <row r="36" spans="1:17" s="30" customFormat="1" ht="17.25" customHeight="1" thickBot="1" x14ac:dyDescent="0.3">
      <c r="A36" s="114"/>
      <c r="B36" s="112" t="s">
        <v>357</v>
      </c>
      <c r="C36" s="108"/>
      <c r="D36" s="108"/>
      <c r="E36" s="108"/>
      <c r="F36" s="346"/>
      <c r="G36" s="408"/>
      <c r="H36" s="408"/>
      <c r="I36" s="411"/>
      <c r="J36" s="461"/>
      <c r="K36" s="458">
        <f t="shared" si="10"/>
        <v>0</v>
      </c>
      <c r="L36" s="459">
        <f t="shared" si="11"/>
        <v>0</v>
      </c>
      <c r="N36" s="438">
        <f t="shared" si="9"/>
        <v>0</v>
      </c>
      <c r="P36" s="467"/>
      <c r="Q36" s="482"/>
    </row>
    <row r="37" spans="1:17" ht="17.25" customHeight="1" thickTop="1" thickBot="1" x14ac:dyDescent="0.3">
      <c r="A37" s="114"/>
      <c r="B37" s="671" t="s">
        <v>273</v>
      </c>
      <c r="C37" s="672"/>
      <c r="D37" s="672"/>
      <c r="E37" s="672"/>
      <c r="F37" s="672"/>
      <c r="G37" s="672"/>
      <c r="H37" s="672"/>
      <c r="I37" s="673"/>
      <c r="J37" s="442"/>
      <c r="K37" s="422">
        <f>SUM(K34:K36)</f>
        <v>0</v>
      </c>
      <c r="L37" s="410">
        <f>SUM(L34:L36)</f>
        <v>0</v>
      </c>
      <c r="N37" s="432"/>
      <c r="P37" s="433"/>
    </row>
    <row r="38" spans="1:17" s="5" customFormat="1" ht="17.25" customHeight="1" thickTop="1" thickBot="1" x14ac:dyDescent="0.3">
      <c r="A38" s="121"/>
      <c r="B38" s="122"/>
      <c r="C38" s="122"/>
      <c r="D38" s="122"/>
      <c r="E38" s="122"/>
      <c r="F38" s="122"/>
      <c r="G38" s="122"/>
      <c r="H38" s="122"/>
      <c r="I38" s="457"/>
      <c r="J38" s="120"/>
      <c r="K38" s="453"/>
      <c r="L38" s="120"/>
      <c r="P38" s="462"/>
    </row>
    <row r="39" spans="1:17" ht="17.25" customHeight="1" thickTop="1" thickBot="1" x14ac:dyDescent="0.3">
      <c r="A39" s="114"/>
      <c r="B39" s="423" t="s">
        <v>147</v>
      </c>
      <c r="C39" s="424"/>
      <c r="D39" s="424"/>
      <c r="E39" s="424"/>
      <c r="F39" s="424"/>
      <c r="G39" s="424"/>
      <c r="H39" s="424"/>
      <c r="I39" s="424"/>
      <c r="J39" s="445"/>
      <c r="K39" s="443"/>
      <c r="L39" s="444"/>
      <c r="N39" s="441">
        <f>SUM(N40:N47)/100</f>
        <v>0</v>
      </c>
      <c r="P39" s="116"/>
      <c r="Q39" s="116"/>
    </row>
    <row r="40" spans="1:17" ht="17.25" customHeight="1" thickTop="1" x14ac:dyDescent="0.25">
      <c r="A40" s="114"/>
      <c r="B40" s="112"/>
      <c r="C40" s="108"/>
      <c r="D40" s="108"/>
      <c r="E40" s="108"/>
      <c r="F40" s="346"/>
      <c r="G40" s="109"/>
      <c r="H40" s="109"/>
      <c r="I40" s="428"/>
      <c r="J40" s="461"/>
      <c r="K40" s="458">
        <f>(I40*G40)/100</f>
        <v>0</v>
      </c>
      <c r="L40" s="459">
        <f>(I40*H40)/100</f>
        <v>0</v>
      </c>
      <c r="N40" s="456">
        <f t="shared" ref="N40:N47" si="12">F40*I40</f>
        <v>0</v>
      </c>
      <c r="P40" s="503"/>
      <c r="Q40" s="503"/>
    </row>
    <row r="41" spans="1:17" ht="17.25" customHeight="1" x14ac:dyDescent="0.25">
      <c r="A41" s="114"/>
      <c r="B41" s="112"/>
      <c r="C41" s="108"/>
      <c r="D41" s="108"/>
      <c r="E41" s="108"/>
      <c r="F41" s="346"/>
      <c r="G41" s="109"/>
      <c r="H41" s="109"/>
      <c r="I41" s="428"/>
      <c r="J41" s="461"/>
      <c r="K41" s="458">
        <f t="shared" ref="K41:K47" si="13">(I41*G41)/100</f>
        <v>0</v>
      </c>
      <c r="L41" s="459">
        <f t="shared" ref="L41:L47" si="14">(I41*H41)/100</f>
        <v>0</v>
      </c>
      <c r="N41" s="438">
        <f t="shared" si="12"/>
        <v>0</v>
      </c>
      <c r="P41" s="503"/>
      <c r="Q41" s="503"/>
    </row>
    <row r="42" spans="1:17" ht="17.25" customHeight="1" x14ac:dyDescent="0.25">
      <c r="A42" s="114"/>
      <c r="B42" s="112"/>
      <c r="C42" s="108"/>
      <c r="D42" s="108"/>
      <c r="E42" s="108"/>
      <c r="F42" s="346"/>
      <c r="G42" s="109"/>
      <c r="H42" s="109"/>
      <c r="I42" s="428"/>
      <c r="J42" s="461"/>
      <c r="K42" s="458">
        <f t="shared" si="13"/>
        <v>0</v>
      </c>
      <c r="L42" s="459">
        <f t="shared" si="14"/>
        <v>0</v>
      </c>
      <c r="N42" s="438">
        <f t="shared" si="12"/>
        <v>0</v>
      </c>
      <c r="P42" s="503"/>
      <c r="Q42" s="503"/>
    </row>
    <row r="43" spans="1:17" ht="17.25" customHeight="1" x14ac:dyDescent="0.25">
      <c r="A43" s="114"/>
      <c r="B43" s="112"/>
      <c r="C43" s="108"/>
      <c r="D43" s="108"/>
      <c r="E43" s="108"/>
      <c r="F43" s="346"/>
      <c r="G43" s="109"/>
      <c r="H43" s="109"/>
      <c r="I43" s="428"/>
      <c r="J43" s="461"/>
      <c r="K43" s="458">
        <f t="shared" si="13"/>
        <v>0</v>
      </c>
      <c r="L43" s="459">
        <f t="shared" si="14"/>
        <v>0</v>
      </c>
      <c r="N43" s="438">
        <f t="shared" si="12"/>
        <v>0</v>
      </c>
      <c r="P43" s="503"/>
      <c r="Q43" s="503"/>
    </row>
    <row r="44" spans="1:17" ht="17.25" customHeight="1" x14ac:dyDescent="0.25">
      <c r="A44" s="114"/>
      <c r="B44" s="112"/>
      <c r="C44" s="108"/>
      <c r="D44" s="108"/>
      <c r="E44" s="108"/>
      <c r="F44" s="346"/>
      <c r="G44" s="109"/>
      <c r="H44" s="109"/>
      <c r="I44" s="429"/>
      <c r="J44" s="460"/>
      <c r="K44" s="458">
        <f t="shared" si="13"/>
        <v>0</v>
      </c>
      <c r="L44" s="459">
        <f t="shared" si="14"/>
        <v>0</v>
      </c>
      <c r="N44" s="438">
        <f t="shared" si="12"/>
        <v>0</v>
      </c>
      <c r="P44" s="503"/>
      <c r="Q44" s="503"/>
    </row>
    <row r="45" spans="1:17" ht="17.25" customHeight="1" x14ac:dyDescent="0.25">
      <c r="A45" s="114"/>
      <c r="B45" s="112"/>
      <c r="C45" s="108"/>
      <c r="D45" s="108"/>
      <c r="E45" s="108"/>
      <c r="F45" s="346"/>
      <c r="G45" s="109"/>
      <c r="H45" s="109"/>
      <c r="I45" s="430"/>
      <c r="J45" s="461"/>
      <c r="K45" s="458">
        <f t="shared" si="13"/>
        <v>0</v>
      </c>
      <c r="L45" s="459">
        <f t="shared" si="14"/>
        <v>0</v>
      </c>
      <c r="N45" s="438">
        <f t="shared" si="12"/>
        <v>0</v>
      </c>
      <c r="P45" s="503"/>
      <c r="Q45" s="503"/>
    </row>
    <row r="46" spans="1:17" ht="17.25" customHeight="1" x14ac:dyDescent="0.25">
      <c r="A46" s="114"/>
      <c r="B46" s="112"/>
      <c r="C46" s="108"/>
      <c r="D46" s="108"/>
      <c r="E46" s="108"/>
      <c r="F46" s="346"/>
      <c r="G46" s="109"/>
      <c r="H46" s="109"/>
      <c r="I46" s="430"/>
      <c r="J46" s="461"/>
      <c r="K46" s="458">
        <f t="shared" si="13"/>
        <v>0</v>
      </c>
      <c r="L46" s="459">
        <f t="shared" si="14"/>
        <v>0</v>
      </c>
      <c r="N46" s="438">
        <f t="shared" si="12"/>
        <v>0</v>
      </c>
      <c r="P46" s="503"/>
      <c r="Q46" s="503"/>
    </row>
    <row r="47" spans="1:17" ht="17.25" customHeight="1" thickBot="1" x14ac:dyDescent="0.3">
      <c r="A47" s="114"/>
      <c r="B47" s="112"/>
      <c r="C47" s="108"/>
      <c r="D47" s="108"/>
      <c r="E47" s="108"/>
      <c r="F47" s="346"/>
      <c r="G47" s="408"/>
      <c r="H47" s="408"/>
      <c r="I47" s="431"/>
      <c r="J47" s="461"/>
      <c r="K47" s="458">
        <f t="shared" si="13"/>
        <v>0</v>
      </c>
      <c r="L47" s="459">
        <f t="shared" si="14"/>
        <v>0</v>
      </c>
      <c r="N47" s="436">
        <f t="shared" si="12"/>
        <v>0</v>
      </c>
      <c r="P47" s="503"/>
      <c r="Q47" s="503"/>
    </row>
    <row r="48" spans="1:17" ht="17.25" customHeight="1" thickTop="1" thickBot="1" x14ac:dyDescent="0.3">
      <c r="A48" s="114"/>
      <c r="B48" s="671" t="s">
        <v>273</v>
      </c>
      <c r="C48" s="672"/>
      <c r="D48" s="672"/>
      <c r="E48" s="672"/>
      <c r="F48" s="672"/>
      <c r="G48" s="672"/>
      <c r="H48" s="672"/>
      <c r="I48" s="673"/>
      <c r="J48" s="442"/>
      <c r="K48" s="422">
        <f>SUM(K40:K47)</f>
        <v>0</v>
      </c>
      <c r="L48" s="412">
        <f>SUM(L40:L47)</f>
        <v>0</v>
      </c>
      <c r="N48" s="452"/>
      <c r="P48" s="463"/>
    </row>
    <row r="49" spans="1:17" ht="17.25" customHeight="1" thickTop="1" x14ac:dyDescent="0.25">
      <c r="A49" s="114"/>
      <c r="B49" s="124"/>
      <c r="C49" s="125"/>
      <c r="D49" s="125"/>
      <c r="E49" s="125"/>
      <c r="F49" s="126"/>
      <c r="G49" s="126"/>
      <c r="H49" s="126"/>
      <c r="I49" s="126"/>
      <c r="J49" s="127"/>
      <c r="K49" s="127"/>
      <c r="L49" s="127"/>
    </row>
    <row r="50" spans="1:17" ht="17.25" customHeight="1" x14ac:dyDescent="0.25">
      <c r="A50" s="114"/>
      <c r="B50" s="669"/>
      <c r="C50" s="669"/>
      <c r="D50" s="669"/>
      <c r="E50" s="669"/>
      <c r="F50" s="669"/>
      <c r="G50" s="669"/>
      <c r="H50" s="669"/>
      <c r="I50" s="669"/>
      <c r="J50" s="669"/>
      <c r="K50" s="669"/>
      <c r="L50" s="669"/>
    </row>
    <row r="51" spans="1:17" ht="17.25" customHeight="1" thickBot="1" x14ac:dyDescent="0.3">
      <c r="A51" s="114"/>
      <c r="B51" s="128"/>
      <c r="C51" s="129"/>
      <c r="D51" s="130"/>
      <c r="E51" s="129"/>
      <c r="F51" s="123"/>
      <c r="G51" s="123"/>
      <c r="H51" s="123"/>
      <c r="I51" s="123"/>
      <c r="J51" s="127"/>
      <c r="K51" s="127"/>
      <c r="L51" s="127"/>
    </row>
    <row r="52" spans="1:17" ht="17.25" customHeight="1" thickTop="1" x14ac:dyDescent="0.2">
      <c r="A52" s="708" t="s">
        <v>128</v>
      </c>
      <c r="B52" s="668" t="s">
        <v>236</v>
      </c>
      <c r="C52" s="668" t="s">
        <v>44</v>
      </c>
      <c r="D52" s="668" t="s">
        <v>45</v>
      </c>
      <c r="E52" s="668" t="s">
        <v>46</v>
      </c>
      <c r="F52" s="668" t="s">
        <v>295</v>
      </c>
      <c r="G52" s="668" t="s">
        <v>47</v>
      </c>
      <c r="H52" s="711" t="s">
        <v>48</v>
      </c>
      <c r="I52" s="696" t="s">
        <v>274</v>
      </c>
      <c r="K52" s="674" t="s">
        <v>271</v>
      </c>
      <c r="L52" s="676" t="s">
        <v>272</v>
      </c>
      <c r="N52" s="661" t="s">
        <v>276</v>
      </c>
      <c r="P52" s="704" t="s">
        <v>299</v>
      </c>
      <c r="Q52" s="707" t="s">
        <v>303</v>
      </c>
    </row>
    <row r="53" spans="1:17" ht="17.25" customHeight="1" x14ac:dyDescent="0.2">
      <c r="A53" s="709"/>
      <c r="B53" s="670"/>
      <c r="C53" s="706"/>
      <c r="D53" s="668"/>
      <c r="E53" s="668"/>
      <c r="F53" s="706"/>
      <c r="G53" s="668"/>
      <c r="H53" s="711"/>
      <c r="I53" s="697"/>
      <c r="K53" s="675"/>
      <c r="L53" s="677"/>
      <c r="N53" s="662"/>
      <c r="P53" s="705"/>
      <c r="Q53" s="705"/>
    </row>
    <row r="54" spans="1:17" ht="24" customHeight="1" thickBot="1" x14ac:dyDescent="0.25">
      <c r="A54" s="709"/>
      <c r="B54" s="670"/>
      <c r="C54" s="706"/>
      <c r="D54" s="668"/>
      <c r="E54" s="668"/>
      <c r="F54" s="706"/>
      <c r="G54" s="668"/>
      <c r="H54" s="711"/>
      <c r="I54" s="698"/>
      <c r="K54" s="675"/>
      <c r="L54" s="677"/>
      <c r="N54" s="663"/>
      <c r="P54" s="705"/>
      <c r="Q54" s="705"/>
    </row>
    <row r="55" spans="1:17" ht="17.25" customHeight="1" thickTop="1" thickBot="1" x14ac:dyDescent="0.25">
      <c r="A55" s="709"/>
      <c r="B55" s="413" t="s">
        <v>134</v>
      </c>
      <c r="C55" s="414"/>
      <c r="D55" s="414"/>
      <c r="E55" s="414"/>
      <c r="F55" s="414"/>
      <c r="G55" s="414"/>
      <c r="H55" s="414"/>
      <c r="I55" s="414"/>
      <c r="J55" s="446"/>
      <c r="K55" s="448"/>
      <c r="L55" s="449"/>
      <c r="N55" s="441">
        <f>SUM(N56:N60)/100</f>
        <v>0</v>
      </c>
      <c r="P55" s="702" t="s">
        <v>298</v>
      </c>
      <c r="Q55" s="703"/>
    </row>
    <row r="56" spans="1:17" ht="17.25" customHeight="1" thickTop="1" x14ac:dyDescent="0.2">
      <c r="A56" s="709"/>
      <c r="B56" s="112"/>
      <c r="C56" s="377" t="s">
        <v>237</v>
      </c>
      <c r="D56" s="108"/>
      <c r="E56" s="108"/>
      <c r="F56" s="346"/>
      <c r="G56" s="110"/>
      <c r="H56" s="110"/>
      <c r="I56" s="427"/>
      <c r="J56" s="464"/>
      <c r="K56" s="465">
        <f>I56*G56/100</f>
        <v>0</v>
      </c>
      <c r="L56" s="466">
        <f>I56*H56/100</f>
        <v>0</v>
      </c>
      <c r="N56" s="456">
        <f t="shared" ref="N56:N60" si="15">F56*I56</f>
        <v>0</v>
      </c>
      <c r="P56" s="503"/>
      <c r="Q56" s="501"/>
    </row>
    <row r="57" spans="1:17" ht="17.25" customHeight="1" x14ac:dyDescent="0.2">
      <c r="A57" s="709"/>
      <c r="B57" s="112"/>
      <c r="C57" s="108"/>
      <c r="D57" s="108"/>
      <c r="E57" s="108"/>
      <c r="F57" s="346"/>
      <c r="G57" s="110"/>
      <c r="H57" s="427"/>
      <c r="I57" s="107"/>
      <c r="J57" s="454"/>
      <c r="K57" s="465">
        <f t="shared" ref="K57:K60" si="16">I57*G57/100</f>
        <v>0</v>
      </c>
      <c r="L57" s="466">
        <f t="shared" ref="L57:L60" si="17">I57*H57/100</f>
        <v>0</v>
      </c>
      <c r="N57" s="438">
        <f t="shared" si="15"/>
        <v>0</v>
      </c>
      <c r="P57" s="503"/>
      <c r="Q57" s="502"/>
    </row>
    <row r="58" spans="1:17" ht="17.25" customHeight="1" x14ac:dyDescent="0.2">
      <c r="A58" s="709"/>
      <c r="B58" s="112"/>
      <c r="C58" s="108"/>
      <c r="D58" s="108"/>
      <c r="E58" s="108"/>
      <c r="F58" s="346"/>
      <c r="G58" s="110"/>
      <c r="H58" s="427"/>
      <c r="I58" s="107"/>
      <c r="J58" s="454"/>
      <c r="K58" s="465">
        <f t="shared" si="16"/>
        <v>0</v>
      </c>
      <c r="L58" s="466">
        <f t="shared" si="17"/>
        <v>0</v>
      </c>
      <c r="N58" s="438">
        <f t="shared" si="15"/>
        <v>0</v>
      </c>
      <c r="P58" s="503"/>
      <c r="Q58" s="502"/>
    </row>
    <row r="59" spans="1:17" ht="17.25" customHeight="1" x14ac:dyDescent="0.2">
      <c r="A59" s="709"/>
      <c r="B59" s="112"/>
      <c r="C59" s="108"/>
      <c r="D59" s="108"/>
      <c r="E59" s="108"/>
      <c r="F59" s="346"/>
      <c r="G59" s="110"/>
      <c r="H59" s="427"/>
      <c r="I59" s="107"/>
      <c r="J59" s="454"/>
      <c r="K59" s="465">
        <f t="shared" si="16"/>
        <v>0</v>
      </c>
      <c r="L59" s="466">
        <f t="shared" si="17"/>
        <v>0</v>
      </c>
      <c r="N59" s="438">
        <f t="shared" si="15"/>
        <v>0</v>
      </c>
      <c r="P59" s="503"/>
      <c r="Q59" s="481"/>
    </row>
    <row r="60" spans="1:17" ht="17.25" customHeight="1" thickBot="1" x14ac:dyDescent="0.25">
      <c r="A60" s="709"/>
      <c r="B60" s="112"/>
      <c r="C60" s="108"/>
      <c r="D60" s="108"/>
      <c r="E60" s="108"/>
      <c r="F60" s="346"/>
      <c r="G60" s="110"/>
      <c r="H60" s="427"/>
      <c r="I60" s="107"/>
      <c r="J60" s="454"/>
      <c r="K60" s="465">
        <f t="shared" si="16"/>
        <v>0</v>
      </c>
      <c r="L60" s="466">
        <f t="shared" si="17"/>
        <v>0</v>
      </c>
      <c r="N60" s="437">
        <f t="shared" si="15"/>
        <v>0</v>
      </c>
      <c r="P60" s="503"/>
      <c r="Q60" s="481"/>
    </row>
    <row r="61" spans="1:17" ht="17.25" customHeight="1" thickTop="1" thickBot="1" x14ac:dyDescent="0.25">
      <c r="A61" s="710"/>
      <c r="B61" s="671" t="s">
        <v>42</v>
      </c>
      <c r="C61" s="672"/>
      <c r="D61" s="672"/>
      <c r="E61" s="672"/>
      <c r="F61" s="672"/>
      <c r="G61" s="672"/>
      <c r="H61" s="672"/>
      <c r="I61" s="673"/>
      <c r="J61" s="447"/>
      <c r="K61" s="450">
        <f t="shared" ref="K61:L61" si="18">SUM(K56:K60)</f>
        <v>0</v>
      </c>
      <c r="L61" s="451">
        <f t="shared" si="18"/>
        <v>0</v>
      </c>
      <c r="N61" s="455"/>
      <c r="P61" s="462"/>
    </row>
    <row r="62" spans="1:17" ht="17.25" customHeight="1" thickTop="1" thickBot="1" x14ac:dyDescent="0.25">
      <c r="A62" s="124"/>
      <c r="B62" s="124"/>
      <c r="C62" s="124"/>
      <c r="D62" s="124"/>
      <c r="E62" s="124"/>
      <c r="F62" s="124"/>
      <c r="G62" s="124"/>
      <c r="H62" s="124"/>
      <c r="I62" s="124"/>
      <c r="J62" s="124"/>
      <c r="K62" s="124"/>
      <c r="L62" s="124"/>
      <c r="P62" s="462"/>
    </row>
    <row r="63" spans="1:17" ht="30.75" customHeight="1" thickBot="1" x14ac:dyDescent="0.25">
      <c r="A63" s="124"/>
      <c r="B63" s="699" t="s">
        <v>327</v>
      </c>
      <c r="C63" s="700"/>
      <c r="D63" s="700"/>
      <c r="E63" s="700"/>
      <c r="F63" s="700"/>
      <c r="G63" s="700"/>
      <c r="H63" s="700"/>
      <c r="I63" s="701"/>
      <c r="J63" s="468"/>
      <c r="K63" s="111">
        <f>K31+K37+K48+K61</f>
        <v>0</v>
      </c>
      <c r="L63" s="111">
        <f>L31+L37+L48+L61</f>
        <v>0</v>
      </c>
      <c r="N63" s="469">
        <f>N14+N18+N24+N33+N39+N55</f>
        <v>0</v>
      </c>
      <c r="P63" s="462"/>
    </row>
    <row r="64" spans="1:17" ht="46.5" customHeight="1" x14ac:dyDescent="0.2">
      <c r="A64" s="124"/>
      <c r="B64" s="310"/>
      <c r="C64" s="310"/>
      <c r="D64" s="310"/>
      <c r="E64" s="310"/>
      <c r="F64" s="311"/>
      <c r="G64" s="311"/>
      <c r="H64" s="311"/>
      <c r="I64" s="55"/>
      <c r="J64" s="55"/>
      <c r="K64" s="309"/>
      <c r="L64" s="55"/>
    </row>
    <row r="65" spans="1:16" ht="24.75" customHeight="1" x14ac:dyDescent="0.2">
      <c r="A65" s="124"/>
      <c r="B65" s="310"/>
      <c r="C65" s="310"/>
      <c r="D65" s="310"/>
      <c r="E65" s="310"/>
      <c r="F65" s="311"/>
      <c r="G65" s="311"/>
      <c r="H65" s="311"/>
      <c r="I65" s="55"/>
      <c r="J65" s="695"/>
      <c r="K65" s="695"/>
      <c r="L65" s="695"/>
      <c r="M65" s="695"/>
      <c r="N65" s="695"/>
    </row>
    <row r="66" spans="1:16" ht="30" customHeight="1" x14ac:dyDescent="0.2"/>
    <row r="67" spans="1:16" ht="17.25" customHeight="1" x14ac:dyDescent="0.2">
      <c r="A67" s="694" t="s">
        <v>275</v>
      </c>
      <c r="B67" s="694"/>
      <c r="C67" s="694"/>
      <c r="D67" s="694"/>
      <c r="E67" s="694"/>
      <c r="F67" s="694"/>
      <c r="G67" s="694"/>
      <c r="H67" s="694"/>
      <c r="I67" s="694"/>
      <c r="J67" s="694"/>
      <c r="K67" s="694"/>
      <c r="L67" s="694"/>
      <c r="M67" s="694"/>
      <c r="N67" s="694"/>
      <c r="O67" s="694"/>
      <c r="P67" s="694"/>
    </row>
    <row r="68" spans="1:16" ht="17.25" customHeight="1" x14ac:dyDescent="0.2">
      <c r="A68" s="685"/>
      <c r="B68" s="686"/>
      <c r="C68" s="686"/>
      <c r="D68" s="686"/>
      <c r="E68" s="686"/>
      <c r="F68" s="686"/>
      <c r="G68" s="686"/>
      <c r="H68" s="686"/>
      <c r="I68" s="686"/>
      <c r="J68" s="686"/>
      <c r="K68" s="686"/>
      <c r="L68" s="686"/>
      <c r="M68" s="686"/>
      <c r="N68" s="686"/>
      <c r="O68" s="686"/>
      <c r="P68" s="687"/>
    </row>
    <row r="69" spans="1:16" ht="17.25" customHeight="1" x14ac:dyDescent="0.2">
      <c r="A69" s="688"/>
      <c r="B69" s="689"/>
      <c r="C69" s="689"/>
      <c r="D69" s="689"/>
      <c r="E69" s="689"/>
      <c r="F69" s="689"/>
      <c r="G69" s="689"/>
      <c r="H69" s="689"/>
      <c r="I69" s="689"/>
      <c r="J69" s="689"/>
      <c r="K69" s="689"/>
      <c r="L69" s="689"/>
      <c r="M69" s="689"/>
      <c r="N69" s="689"/>
      <c r="O69" s="689"/>
      <c r="P69" s="690"/>
    </row>
    <row r="70" spans="1:16" ht="17.25" customHeight="1" x14ac:dyDescent="0.2">
      <c r="A70" s="688"/>
      <c r="B70" s="689"/>
      <c r="C70" s="689"/>
      <c r="D70" s="689"/>
      <c r="E70" s="689"/>
      <c r="F70" s="689"/>
      <c r="G70" s="689"/>
      <c r="H70" s="689"/>
      <c r="I70" s="689"/>
      <c r="J70" s="689"/>
      <c r="K70" s="689"/>
      <c r="L70" s="689"/>
      <c r="M70" s="689"/>
      <c r="N70" s="689"/>
      <c r="O70" s="689"/>
      <c r="P70" s="690"/>
    </row>
    <row r="71" spans="1:16" ht="17.25" customHeight="1" x14ac:dyDescent="0.2">
      <c r="A71" s="688"/>
      <c r="B71" s="689"/>
      <c r="C71" s="689"/>
      <c r="D71" s="689"/>
      <c r="E71" s="689"/>
      <c r="F71" s="689"/>
      <c r="G71" s="689"/>
      <c r="H71" s="689"/>
      <c r="I71" s="689"/>
      <c r="J71" s="689"/>
      <c r="K71" s="689"/>
      <c r="L71" s="689"/>
      <c r="M71" s="689"/>
      <c r="N71" s="689"/>
      <c r="O71" s="689"/>
      <c r="P71" s="690"/>
    </row>
    <row r="72" spans="1:16" ht="17.25" customHeight="1" x14ac:dyDescent="0.2">
      <c r="A72" s="688"/>
      <c r="B72" s="689"/>
      <c r="C72" s="689"/>
      <c r="D72" s="689"/>
      <c r="E72" s="689"/>
      <c r="F72" s="689"/>
      <c r="G72" s="689"/>
      <c r="H72" s="689"/>
      <c r="I72" s="689"/>
      <c r="J72" s="689"/>
      <c r="K72" s="689"/>
      <c r="L72" s="689"/>
      <c r="M72" s="689"/>
      <c r="N72" s="689"/>
      <c r="O72" s="689"/>
      <c r="P72" s="690"/>
    </row>
    <row r="73" spans="1:16" ht="17.25" customHeight="1" x14ac:dyDescent="0.2">
      <c r="A73" s="688"/>
      <c r="B73" s="689"/>
      <c r="C73" s="689"/>
      <c r="D73" s="689"/>
      <c r="E73" s="689"/>
      <c r="F73" s="689"/>
      <c r="G73" s="689"/>
      <c r="H73" s="689"/>
      <c r="I73" s="689"/>
      <c r="J73" s="689"/>
      <c r="K73" s="689"/>
      <c r="L73" s="689"/>
      <c r="M73" s="689"/>
      <c r="N73" s="689"/>
      <c r="O73" s="689"/>
      <c r="P73" s="690"/>
    </row>
    <row r="74" spans="1:16" ht="17.25" customHeight="1" x14ac:dyDescent="0.2">
      <c r="A74" s="688"/>
      <c r="B74" s="689"/>
      <c r="C74" s="689"/>
      <c r="D74" s="689"/>
      <c r="E74" s="689"/>
      <c r="F74" s="689"/>
      <c r="G74" s="689"/>
      <c r="H74" s="689"/>
      <c r="I74" s="689"/>
      <c r="J74" s="689"/>
      <c r="K74" s="689"/>
      <c r="L74" s="689"/>
      <c r="M74" s="689"/>
      <c r="N74" s="689"/>
      <c r="O74" s="689"/>
      <c r="P74" s="690"/>
    </row>
    <row r="75" spans="1:16" ht="17.25" customHeight="1" x14ac:dyDescent="0.2">
      <c r="A75" s="688"/>
      <c r="B75" s="689"/>
      <c r="C75" s="689"/>
      <c r="D75" s="689"/>
      <c r="E75" s="689"/>
      <c r="F75" s="689"/>
      <c r="G75" s="689"/>
      <c r="H75" s="689"/>
      <c r="I75" s="689"/>
      <c r="J75" s="689"/>
      <c r="K75" s="689"/>
      <c r="L75" s="689"/>
      <c r="M75" s="689"/>
      <c r="N75" s="689"/>
      <c r="O75" s="689"/>
      <c r="P75" s="690"/>
    </row>
    <row r="76" spans="1:16" ht="17.25" customHeight="1" x14ac:dyDescent="0.2">
      <c r="A76" s="688"/>
      <c r="B76" s="689"/>
      <c r="C76" s="689"/>
      <c r="D76" s="689"/>
      <c r="E76" s="689"/>
      <c r="F76" s="689"/>
      <c r="G76" s="689"/>
      <c r="H76" s="689"/>
      <c r="I76" s="689"/>
      <c r="J76" s="689"/>
      <c r="K76" s="689"/>
      <c r="L76" s="689"/>
      <c r="M76" s="689"/>
      <c r="N76" s="689"/>
      <c r="O76" s="689"/>
      <c r="P76" s="690"/>
    </row>
    <row r="77" spans="1:16" ht="17.25" customHeight="1" x14ac:dyDescent="0.2">
      <c r="A77" s="688"/>
      <c r="B77" s="689"/>
      <c r="C77" s="689"/>
      <c r="D77" s="689"/>
      <c r="E77" s="689"/>
      <c r="F77" s="689"/>
      <c r="G77" s="689"/>
      <c r="H77" s="689"/>
      <c r="I77" s="689"/>
      <c r="J77" s="689"/>
      <c r="K77" s="689"/>
      <c r="L77" s="689"/>
      <c r="M77" s="689"/>
      <c r="N77" s="689"/>
      <c r="O77" s="689"/>
      <c r="P77" s="690"/>
    </row>
    <row r="78" spans="1:16" ht="17.25" customHeight="1" x14ac:dyDescent="0.2">
      <c r="A78" s="688"/>
      <c r="B78" s="689"/>
      <c r="C78" s="689"/>
      <c r="D78" s="689"/>
      <c r="E78" s="689"/>
      <c r="F78" s="689"/>
      <c r="G78" s="689"/>
      <c r="H78" s="689"/>
      <c r="I78" s="689"/>
      <c r="J78" s="689"/>
      <c r="K78" s="689"/>
      <c r="L78" s="689"/>
      <c r="M78" s="689"/>
      <c r="N78" s="689"/>
      <c r="O78" s="689"/>
      <c r="P78" s="690"/>
    </row>
    <row r="79" spans="1:16" ht="17.25" customHeight="1" x14ac:dyDescent="0.2">
      <c r="A79" s="688"/>
      <c r="B79" s="689"/>
      <c r="C79" s="689"/>
      <c r="D79" s="689"/>
      <c r="E79" s="689"/>
      <c r="F79" s="689"/>
      <c r="G79" s="689"/>
      <c r="H79" s="689"/>
      <c r="I79" s="689"/>
      <c r="J79" s="689"/>
      <c r="K79" s="689"/>
      <c r="L79" s="689"/>
      <c r="M79" s="689"/>
      <c r="N79" s="689"/>
      <c r="O79" s="689"/>
      <c r="P79" s="690"/>
    </row>
    <row r="80" spans="1:16" ht="17.25" customHeight="1" x14ac:dyDescent="0.2">
      <c r="A80" s="688"/>
      <c r="B80" s="689"/>
      <c r="C80" s="689"/>
      <c r="D80" s="689"/>
      <c r="E80" s="689"/>
      <c r="F80" s="689"/>
      <c r="G80" s="689"/>
      <c r="H80" s="689"/>
      <c r="I80" s="689"/>
      <c r="J80" s="689"/>
      <c r="K80" s="689"/>
      <c r="L80" s="689"/>
      <c r="M80" s="689"/>
      <c r="N80" s="689"/>
      <c r="O80" s="689"/>
      <c r="P80" s="690"/>
    </row>
    <row r="81" spans="1:16" ht="17.25" customHeight="1" x14ac:dyDescent="0.2">
      <c r="A81" s="688"/>
      <c r="B81" s="689"/>
      <c r="C81" s="689"/>
      <c r="D81" s="689"/>
      <c r="E81" s="689"/>
      <c r="F81" s="689"/>
      <c r="G81" s="689"/>
      <c r="H81" s="689"/>
      <c r="I81" s="689"/>
      <c r="J81" s="689"/>
      <c r="K81" s="689"/>
      <c r="L81" s="689"/>
      <c r="M81" s="689"/>
      <c r="N81" s="689"/>
      <c r="O81" s="689"/>
      <c r="P81" s="690"/>
    </row>
    <row r="82" spans="1:16" ht="17.25" customHeight="1" x14ac:dyDescent="0.2">
      <c r="A82" s="691"/>
      <c r="B82" s="692"/>
      <c r="C82" s="692"/>
      <c r="D82" s="692"/>
      <c r="E82" s="692"/>
      <c r="F82" s="692"/>
      <c r="G82" s="692"/>
      <c r="H82" s="692"/>
      <c r="I82" s="692"/>
      <c r="J82" s="692"/>
      <c r="K82" s="692"/>
      <c r="L82" s="692"/>
      <c r="M82" s="692"/>
      <c r="N82" s="692"/>
      <c r="O82" s="692"/>
      <c r="P82" s="693"/>
    </row>
  </sheetData>
  <sheetProtection algorithmName="SHA-512" hashValue="6wTlMnjF2nsqjzt0bFq+JiNTdhT1W9Zh2zHfO/8lBARLmsY0aZSgc0wV2bqKzQ2mxFa97h2UG0H9DhbI1sZ0pw==" saltValue="FCmkF7SNscEzsMBmifYp5w==" spinCount="100000" sheet="1" objects="1" scenarios="1"/>
  <protectedRanges>
    <protectedRange sqref="B40:H42" name="Plage2_3"/>
    <protectedRange sqref="C37:D37 B56:I56 I25:I29 C31:D32 B32 I40:I43 P25:P31 H37:I37 H48:I48 H31 B19:I23 B15:I17 B25:H30 P38 P40:P48 B57:H60 P56:P63 N15:Q17 Q25:Q30 N19:Q23 Q40:Q47 Q56:Q58 P34:Q35 B34:I36 K15:L30 N25:O30" name="Plage1_2"/>
    <protectedRange sqref="B45:I47 B43:H44" name="Plage2_1_2"/>
  </protectedRanges>
  <mergeCells count="52">
    <mergeCell ref="A1:Q1"/>
    <mergeCell ref="A3:Q4"/>
    <mergeCell ref="A5:Q5"/>
    <mergeCell ref="A7:Q7"/>
    <mergeCell ref="P14:Q14"/>
    <mergeCell ref="P10:P13"/>
    <mergeCell ref="Q10:Q13"/>
    <mergeCell ref="K11:K13"/>
    <mergeCell ref="L11:L13"/>
    <mergeCell ref="K10:L10"/>
    <mergeCell ref="A9:J9"/>
    <mergeCell ref="B11:B13"/>
    <mergeCell ref="A14:A31"/>
    <mergeCell ref="B14:I14"/>
    <mergeCell ref="B18:I18"/>
    <mergeCell ref="B24:I24"/>
    <mergeCell ref="A68:P82"/>
    <mergeCell ref="A67:P67"/>
    <mergeCell ref="J65:N65"/>
    <mergeCell ref="I52:I54"/>
    <mergeCell ref="B63:I63"/>
    <mergeCell ref="P55:Q55"/>
    <mergeCell ref="P52:P54"/>
    <mergeCell ref="G52:G54"/>
    <mergeCell ref="C52:C54"/>
    <mergeCell ref="Q52:Q54"/>
    <mergeCell ref="E52:E54"/>
    <mergeCell ref="A52:A61"/>
    <mergeCell ref="B61:I61"/>
    <mergeCell ref="H52:H54"/>
    <mergeCell ref="D52:D54"/>
    <mergeCell ref="F52:F54"/>
    <mergeCell ref="R14:R17"/>
    <mergeCell ref="R18:R23"/>
    <mergeCell ref="R24:R30"/>
    <mergeCell ref="B31:I31"/>
    <mergeCell ref="B37:I37"/>
    <mergeCell ref="H11:H13"/>
    <mergeCell ref="N52:N54"/>
    <mergeCell ref="N10:N13"/>
    <mergeCell ref="B10:J10"/>
    <mergeCell ref="E11:E13"/>
    <mergeCell ref="G11:G13"/>
    <mergeCell ref="F11:F13"/>
    <mergeCell ref="B50:L50"/>
    <mergeCell ref="B52:B54"/>
    <mergeCell ref="B48:I48"/>
    <mergeCell ref="K52:K54"/>
    <mergeCell ref="L52:L54"/>
    <mergeCell ref="I11:I13"/>
    <mergeCell ref="C11:C13"/>
    <mergeCell ref="D11:D13"/>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71" fitToHeight="2" orientation="landscape" r:id="rId1"/>
  <rowBreaks count="1" manualBreakCount="1">
    <brk id="48"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34" zoomScale="80" zoomScaleNormal="80" workbookViewId="0">
      <selection activeCell="I11" sqref="I11"/>
    </sheetView>
  </sheetViews>
  <sheetFormatPr baseColWidth="10" defaultColWidth="11.42578125" defaultRowHeight="14.25" x14ac:dyDescent="0.2"/>
  <cols>
    <col min="1" max="1" width="13.140625" style="35" customWidth="1"/>
    <col min="2" max="2" width="45.7109375" style="35" customWidth="1"/>
    <col min="3" max="3" width="21.7109375" style="35" customWidth="1"/>
    <col min="4" max="4" width="10.42578125" style="33" customWidth="1"/>
    <col min="5" max="5" width="15.140625" style="36" customWidth="1"/>
    <col min="6" max="6" width="47.28515625" style="36" customWidth="1"/>
    <col min="7" max="7" width="21.7109375" style="36" customWidth="1"/>
    <col min="8" max="8" width="11.42578125" style="39"/>
    <col min="9" max="202" width="11.42578125" style="36"/>
    <col min="203" max="16384" width="11.42578125" style="35"/>
  </cols>
  <sheetData>
    <row r="1" spans="1:203" ht="15" x14ac:dyDescent="0.2">
      <c r="A1" s="724" t="s">
        <v>0</v>
      </c>
      <c r="B1" s="725"/>
      <c r="C1" s="725"/>
      <c r="D1" s="725"/>
      <c r="E1" s="725"/>
      <c r="F1" s="725"/>
      <c r="G1" s="725"/>
    </row>
    <row r="3" spans="1:203" ht="23.25" x14ac:dyDescent="0.2">
      <c r="A3" s="730" t="s">
        <v>142</v>
      </c>
      <c r="B3" s="730"/>
      <c r="C3" s="730"/>
      <c r="D3" s="730"/>
      <c r="E3" s="730"/>
      <c r="F3" s="730"/>
      <c r="G3" s="730"/>
    </row>
    <row r="4" spans="1:203" s="36" customFormat="1" ht="39" customHeight="1" x14ac:dyDescent="0.35">
      <c r="D4" s="39"/>
      <c r="G4" s="37"/>
    </row>
    <row r="5" spans="1:203" ht="27.75" customHeight="1" x14ac:dyDescent="0.2">
      <c r="A5" s="731" t="s">
        <v>359</v>
      </c>
      <c r="B5" s="731"/>
      <c r="C5" s="731"/>
      <c r="D5" s="731"/>
      <c r="E5" s="731"/>
      <c r="F5" s="731"/>
      <c r="G5" s="731"/>
    </row>
    <row r="6" spans="1:203" ht="15.75" x14ac:dyDescent="0.2">
      <c r="B6" s="104"/>
      <c r="C6" s="104"/>
      <c r="D6" s="104"/>
      <c r="E6" s="104"/>
      <c r="F6" s="104"/>
      <c r="G6" s="104"/>
    </row>
    <row r="8" spans="1:203" ht="31.5" customHeight="1" x14ac:dyDescent="0.2">
      <c r="B8" s="348" t="s">
        <v>230</v>
      </c>
      <c r="C8" s="100"/>
      <c r="D8" s="101"/>
      <c r="E8" s="102"/>
      <c r="F8" s="103" t="s">
        <v>17</v>
      </c>
    </row>
    <row r="10" spans="1:203" ht="7.5" customHeight="1" thickBot="1" x14ac:dyDescent="0.25">
      <c r="F10" s="104"/>
      <c r="G10" s="104"/>
    </row>
    <row r="11" spans="1:203" ht="18.75" customHeight="1" x14ac:dyDescent="0.2">
      <c r="A11" s="726" t="s">
        <v>152</v>
      </c>
      <c r="B11" s="728" t="s">
        <v>151</v>
      </c>
      <c r="C11" s="734" t="s">
        <v>18</v>
      </c>
      <c r="D11" s="105"/>
      <c r="E11" s="726" t="s">
        <v>152</v>
      </c>
      <c r="F11" s="732" t="s">
        <v>151</v>
      </c>
      <c r="G11" s="738" t="s">
        <v>19</v>
      </c>
    </row>
    <row r="12" spans="1:203" ht="15" customHeight="1" thickBot="1" x14ac:dyDescent="0.25">
      <c r="A12" s="727"/>
      <c r="B12" s="729"/>
      <c r="C12" s="736"/>
      <c r="D12" s="105"/>
      <c r="E12" s="727"/>
      <c r="F12" s="737"/>
      <c r="G12" s="739"/>
    </row>
    <row r="13" spans="1:203" s="52" customFormat="1" ht="20.100000000000001" customHeight="1" thickBot="1" x14ac:dyDescent="0.3">
      <c r="A13" s="57">
        <v>60</v>
      </c>
      <c r="B13" s="76" t="s">
        <v>51</v>
      </c>
      <c r="C13" s="378"/>
      <c r="D13" s="150"/>
      <c r="E13" s="57">
        <v>70</v>
      </c>
      <c r="F13" s="57" t="s">
        <v>111</v>
      </c>
      <c r="G13" s="380"/>
      <c r="H13" s="40"/>
      <c r="I13" s="50"/>
      <c r="J13" s="50"/>
      <c r="K13" s="50"/>
      <c r="L13" s="50"/>
      <c r="M13" s="50"/>
      <c r="N13" s="50"/>
      <c r="O13" s="5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51"/>
    </row>
    <row r="14" spans="1:203" s="33" customFormat="1" ht="20.100000000000001" customHeight="1" thickBot="1" x14ac:dyDescent="0.25">
      <c r="A14" s="64">
        <v>61</v>
      </c>
      <c r="B14" s="75" t="s">
        <v>54</v>
      </c>
      <c r="C14" s="379"/>
      <c r="D14" s="150"/>
      <c r="E14" s="140"/>
      <c r="F14" s="140"/>
      <c r="G14" s="147"/>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row>
    <row r="15" spans="1:203" s="33" customFormat="1" ht="20.100000000000001" customHeight="1" thickBot="1" x14ac:dyDescent="0.25">
      <c r="A15" s="57">
        <v>62</v>
      </c>
      <c r="B15" s="76" t="s">
        <v>65</v>
      </c>
      <c r="C15" s="378"/>
      <c r="D15" s="150"/>
      <c r="E15" s="141"/>
      <c r="F15" s="141"/>
      <c r="G15" s="148"/>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row>
    <row r="16" spans="1:203" s="33" customFormat="1" ht="20.100000000000001" customHeight="1" thickBot="1" x14ac:dyDescent="0.25">
      <c r="A16" s="64">
        <v>63</v>
      </c>
      <c r="B16" s="75" t="s">
        <v>75</v>
      </c>
      <c r="C16" s="379"/>
      <c r="D16" s="150"/>
      <c r="E16" s="142"/>
      <c r="F16" s="142"/>
      <c r="G16" s="14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row>
    <row r="17" spans="1:202" s="33" customFormat="1" ht="20.100000000000001" customHeight="1" thickBot="1" x14ac:dyDescent="0.25">
      <c r="A17" s="57">
        <v>64</v>
      </c>
      <c r="B17" s="76" t="s">
        <v>86</v>
      </c>
      <c r="C17" s="378"/>
      <c r="D17" s="150"/>
      <c r="E17" s="57">
        <v>74</v>
      </c>
      <c r="F17" s="57" t="s">
        <v>102</v>
      </c>
      <c r="G17" s="380"/>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row>
    <row r="18" spans="1:202" s="33" customFormat="1" ht="20.100000000000001" customHeight="1" thickBot="1" x14ac:dyDescent="0.25">
      <c r="A18" s="64">
        <v>65</v>
      </c>
      <c r="B18" s="75" t="s">
        <v>87</v>
      </c>
      <c r="C18" s="379"/>
      <c r="D18" s="151"/>
      <c r="E18" s="57">
        <v>75</v>
      </c>
      <c r="F18" s="57" t="s">
        <v>101</v>
      </c>
      <c r="G18" s="380"/>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row>
    <row r="19" spans="1:202" s="33" customFormat="1" ht="20.100000000000001" customHeight="1" thickBot="1" x14ac:dyDescent="0.25">
      <c r="A19" s="57">
        <v>66</v>
      </c>
      <c r="B19" s="76" t="s">
        <v>88</v>
      </c>
      <c r="C19" s="378"/>
      <c r="D19" s="151"/>
      <c r="E19" s="64">
        <v>76</v>
      </c>
      <c r="F19" s="64" t="s">
        <v>100</v>
      </c>
      <c r="G19" s="381"/>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row>
    <row r="20" spans="1:202" s="33" customFormat="1" ht="20.100000000000001" customHeight="1" thickBot="1" x14ac:dyDescent="0.25">
      <c r="A20" s="64">
        <v>67</v>
      </c>
      <c r="B20" s="75" t="s">
        <v>89</v>
      </c>
      <c r="C20" s="379"/>
      <c r="D20" s="151"/>
      <c r="E20" s="57">
        <v>77</v>
      </c>
      <c r="F20" s="57" t="s">
        <v>99</v>
      </c>
      <c r="G20" s="380"/>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row>
    <row r="21" spans="1:202" s="33" customFormat="1" ht="41.25" customHeight="1" thickBot="1" x14ac:dyDescent="0.25">
      <c r="A21" s="57">
        <v>68</v>
      </c>
      <c r="B21" s="78" t="s">
        <v>161</v>
      </c>
      <c r="C21" s="378"/>
      <c r="D21" s="150"/>
      <c r="E21" s="57">
        <v>78</v>
      </c>
      <c r="F21" s="57" t="s">
        <v>98</v>
      </c>
      <c r="G21" s="382"/>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row>
    <row r="22" spans="1:202" s="33" customFormat="1" ht="20.100000000000001" customHeight="1" thickBot="1" x14ac:dyDescent="0.25">
      <c r="A22" s="77">
        <v>69</v>
      </c>
      <c r="B22" s="75" t="s">
        <v>92</v>
      </c>
      <c r="C22" s="379"/>
      <c r="D22" s="54"/>
      <c r="E22" s="64">
        <v>79</v>
      </c>
      <c r="F22" s="64" t="s">
        <v>97</v>
      </c>
      <c r="G22" s="383"/>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row>
    <row r="23" spans="1:202" s="33" customFormat="1" ht="24" customHeight="1" thickBot="1" x14ac:dyDescent="0.25">
      <c r="A23" s="743" t="s">
        <v>93</v>
      </c>
      <c r="B23" s="744"/>
      <c r="C23" s="152">
        <f>C13+C14+C15+C16+C17+C18+C19+C20+C21+C22</f>
        <v>0</v>
      </c>
      <c r="D23" s="150"/>
      <c r="E23" s="743" t="s">
        <v>93</v>
      </c>
      <c r="F23" s="750"/>
      <c r="G23" s="153">
        <f>SUM(G13:G22)</f>
        <v>0</v>
      </c>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row>
    <row r="24" spans="1:202" s="33" customFormat="1" ht="18.75" thickBot="1" x14ac:dyDescent="0.25">
      <c r="A24" s="62">
        <v>86</v>
      </c>
      <c r="B24" s="63" t="s">
        <v>94</v>
      </c>
      <c r="C24" s="379"/>
      <c r="D24" s="150"/>
      <c r="E24" s="64">
        <v>87</v>
      </c>
      <c r="F24" s="61" t="s">
        <v>95</v>
      </c>
      <c r="G24" s="384"/>
      <c r="H24" s="39" t="str">
        <f>IF(C24=G24,"ok","attention les cptes 86 et 87 ne st pas équilibrés")</f>
        <v>ok</v>
      </c>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row>
    <row r="25" spans="1:202" s="33" customFormat="1" ht="26.25" customHeight="1" thickBot="1" x14ac:dyDescent="0.25">
      <c r="A25" s="745" t="s">
        <v>18</v>
      </c>
      <c r="B25" s="746"/>
      <c r="C25" s="152">
        <f>C23+C24</f>
        <v>0</v>
      </c>
      <c r="D25" s="150"/>
      <c r="E25" s="745" t="s">
        <v>132</v>
      </c>
      <c r="F25" s="746"/>
      <c r="G25" s="152">
        <f>SUM(G23:G24)</f>
        <v>0</v>
      </c>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row>
    <row r="26" spans="1:202" ht="29.25" customHeight="1" x14ac:dyDescent="0.2">
      <c r="B26" s="519" t="s">
        <v>322</v>
      </c>
      <c r="C26" s="516" t="str">
        <f>IF(C25-G25&gt;0,C25-G25,"")</f>
        <v/>
      </c>
      <c r="D26" s="56"/>
      <c r="F26" s="518" t="s">
        <v>323</v>
      </c>
      <c r="G26" s="517" t="str">
        <f>IF(G25-C25&gt;0,G25-C25,"")</f>
        <v/>
      </c>
    </row>
    <row r="27" spans="1:202" x14ac:dyDescent="0.2">
      <c r="D27" s="56"/>
    </row>
    <row r="28" spans="1:202" x14ac:dyDescent="0.2">
      <c r="D28" s="56"/>
    </row>
    <row r="29" spans="1:202" ht="18" x14ac:dyDescent="0.25">
      <c r="A29" s="59"/>
      <c r="B29" s="59"/>
      <c r="C29" s="59"/>
      <c r="D29" s="60"/>
      <c r="E29" s="740" t="s">
        <v>200</v>
      </c>
      <c r="F29" s="741"/>
      <c r="G29" s="742"/>
    </row>
    <row r="30" spans="1:202" ht="33" customHeight="1" x14ac:dyDescent="0.2">
      <c r="A30" s="59"/>
      <c r="B30" s="59"/>
      <c r="C30" s="59"/>
      <c r="D30" s="60"/>
      <c r="E30" s="747" t="s">
        <v>301</v>
      </c>
      <c r="F30" s="748"/>
      <c r="G30" s="749"/>
    </row>
    <row r="31" spans="1:202" ht="7.5" customHeight="1" x14ac:dyDescent="0.2">
      <c r="A31" s="59"/>
      <c r="B31" s="59"/>
      <c r="C31" s="59"/>
      <c r="D31" s="60"/>
      <c r="E31" s="59"/>
    </row>
    <row r="32" spans="1:202" ht="8.25" customHeight="1" thickBot="1" x14ac:dyDescent="0.25">
      <c r="A32" s="59"/>
      <c r="B32" s="59"/>
      <c r="C32" s="59"/>
      <c r="D32" s="60"/>
      <c r="E32" s="59"/>
    </row>
    <row r="33" spans="4:7" ht="14.25" customHeight="1" x14ac:dyDescent="0.2">
      <c r="D33" s="56"/>
      <c r="E33" s="732" t="s">
        <v>152</v>
      </c>
      <c r="F33" s="732" t="s">
        <v>151</v>
      </c>
      <c r="G33" s="734" t="s">
        <v>19</v>
      </c>
    </row>
    <row r="34" spans="4:7" ht="15" customHeight="1" thickBot="1" x14ac:dyDescent="0.25">
      <c r="D34" s="56"/>
      <c r="E34" s="733"/>
      <c r="F34" s="733"/>
      <c r="G34" s="735"/>
    </row>
    <row r="35" spans="4:7" ht="20.100000000000001" customHeight="1" x14ac:dyDescent="0.2">
      <c r="D35" s="56"/>
      <c r="E35" s="385" t="s">
        <v>228</v>
      </c>
      <c r="F35" s="386" t="s">
        <v>116</v>
      </c>
      <c r="G35" s="390"/>
    </row>
    <row r="36" spans="4:7" ht="20.100000000000001" customHeight="1" x14ac:dyDescent="0.2">
      <c r="D36" s="56"/>
      <c r="E36" s="131" t="s">
        <v>229</v>
      </c>
      <c r="F36" s="143" t="s">
        <v>116</v>
      </c>
      <c r="G36" s="387"/>
    </row>
    <row r="37" spans="4:7" ht="20.100000000000001" customHeight="1" x14ac:dyDescent="0.2">
      <c r="D37" s="56"/>
      <c r="E37" s="131" t="s">
        <v>153</v>
      </c>
      <c r="F37" s="132" t="s">
        <v>160</v>
      </c>
      <c r="G37" s="387"/>
    </row>
    <row r="38" spans="4:7" ht="20.100000000000001" customHeight="1" x14ac:dyDescent="0.2">
      <c r="D38" s="56"/>
      <c r="E38" s="131" t="s">
        <v>154</v>
      </c>
      <c r="F38" s="132" t="s">
        <v>163</v>
      </c>
      <c r="G38" s="387"/>
    </row>
    <row r="39" spans="4:7" ht="20.100000000000001" customHeight="1" x14ac:dyDescent="0.2">
      <c r="D39" s="56"/>
      <c r="E39" s="131" t="s">
        <v>155</v>
      </c>
      <c r="F39" s="133" t="s">
        <v>162</v>
      </c>
      <c r="G39" s="387"/>
    </row>
    <row r="40" spans="4:7" ht="20.100000000000001" customHeight="1" x14ac:dyDescent="0.2">
      <c r="D40" s="56"/>
      <c r="E40" s="131" t="s">
        <v>156</v>
      </c>
      <c r="F40" s="133" t="s">
        <v>164</v>
      </c>
      <c r="G40" s="387"/>
    </row>
    <row r="41" spans="4:7" ht="20.100000000000001" customHeight="1" x14ac:dyDescent="0.2">
      <c r="D41" s="56"/>
      <c r="E41" s="131" t="s">
        <v>157</v>
      </c>
      <c r="F41" s="133" t="s">
        <v>159</v>
      </c>
      <c r="G41" s="387"/>
    </row>
    <row r="42" spans="4:7" ht="20.100000000000001" customHeight="1" x14ac:dyDescent="0.2">
      <c r="D42" s="56"/>
      <c r="E42" s="131" t="s">
        <v>158</v>
      </c>
      <c r="F42" s="133" t="s">
        <v>165</v>
      </c>
      <c r="G42" s="387"/>
    </row>
    <row r="43" spans="4:7" ht="20.100000000000001" customHeight="1" x14ac:dyDescent="0.2">
      <c r="D43" s="56"/>
      <c r="E43" s="131" t="s">
        <v>333</v>
      </c>
      <c r="F43" s="133" t="s">
        <v>332</v>
      </c>
      <c r="G43" s="387"/>
    </row>
    <row r="44" spans="4:7" ht="31.5" customHeight="1" x14ac:dyDescent="0.2">
      <c r="D44" s="56"/>
      <c r="E44" s="134">
        <v>70641</v>
      </c>
      <c r="F44" s="135" t="s">
        <v>115</v>
      </c>
      <c r="G44" s="387"/>
    </row>
    <row r="45" spans="4:7" ht="30.75" customHeight="1" x14ac:dyDescent="0.2">
      <c r="E45" s="134">
        <v>70642</v>
      </c>
      <c r="F45" s="135" t="s">
        <v>114</v>
      </c>
      <c r="G45" s="387"/>
    </row>
    <row r="46" spans="4:7" ht="20.100000000000001" customHeight="1" x14ac:dyDescent="0.2">
      <c r="E46" s="134">
        <v>707</v>
      </c>
      <c r="F46" s="133" t="s">
        <v>113</v>
      </c>
      <c r="G46" s="387"/>
    </row>
    <row r="47" spans="4:7" ht="20.100000000000001" customHeight="1" thickBot="1" x14ac:dyDescent="0.25">
      <c r="E47" s="156">
        <v>708</v>
      </c>
      <c r="F47" s="157" t="s">
        <v>112</v>
      </c>
      <c r="G47" s="388"/>
    </row>
    <row r="48" spans="4:7" ht="20.100000000000001" customHeight="1" thickBot="1" x14ac:dyDescent="0.25">
      <c r="E48" s="154">
        <v>70</v>
      </c>
      <c r="F48" s="154" t="s">
        <v>111</v>
      </c>
      <c r="G48" s="155"/>
    </row>
    <row r="49" spans="5:10" ht="20.100000000000001" customHeight="1" x14ac:dyDescent="0.2">
      <c r="E49" s="158">
        <v>741</v>
      </c>
      <c r="F49" s="159" t="s">
        <v>110</v>
      </c>
      <c r="G49" s="389"/>
      <c r="J49" s="75"/>
    </row>
    <row r="50" spans="5:10" ht="20.100000000000001" customHeight="1" x14ac:dyDescent="0.2">
      <c r="E50" s="136">
        <v>742</v>
      </c>
      <c r="F50" s="144" t="s">
        <v>109</v>
      </c>
      <c r="G50" s="387"/>
    </row>
    <row r="51" spans="5:10" ht="20.100000000000001" customHeight="1" x14ac:dyDescent="0.2">
      <c r="E51" s="136">
        <v>743</v>
      </c>
      <c r="F51" s="144" t="s">
        <v>108</v>
      </c>
      <c r="G51" s="387"/>
    </row>
    <row r="52" spans="5:10" ht="20.100000000000001" customHeight="1" x14ac:dyDescent="0.2">
      <c r="E52" s="136">
        <v>744</v>
      </c>
      <c r="F52" s="144" t="s">
        <v>107</v>
      </c>
      <c r="G52" s="387"/>
    </row>
    <row r="53" spans="5:10" ht="35.25" customHeight="1" x14ac:dyDescent="0.2">
      <c r="E53" s="136">
        <v>7451</v>
      </c>
      <c r="F53" s="144" t="s">
        <v>106</v>
      </c>
      <c r="G53" s="387"/>
    </row>
    <row r="54" spans="5:10" ht="20.100000000000001" customHeight="1" x14ac:dyDescent="0.2">
      <c r="E54" s="136">
        <v>7452</v>
      </c>
      <c r="F54" s="145" t="s">
        <v>105</v>
      </c>
      <c r="G54" s="387"/>
    </row>
    <row r="55" spans="5:10" ht="20.100000000000001" customHeight="1" x14ac:dyDescent="0.2">
      <c r="E55" s="136">
        <v>746</v>
      </c>
      <c r="F55" s="144" t="s">
        <v>104</v>
      </c>
      <c r="G55" s="387"/>
    </row>
    <row r="56" spans="5:10" ht="20.100000000000001" customHeight="1" x14ac:dyDescent="0.2">
      <c r="E56" s="136">
        <v>747</v>
      </c>
      <c r="F56" s="145" t="s">
        <v>103</v>
      </c>
      <c r="G56" s="387"/>
    </row>
    <row r="57" spans="5:10" ht="20.100000000000001" customHeight="1" x14ac:dyDescent="0.2">
      <c r="E57" s="136" t="s">
        <v>166</v>
      </c>
      <c r="F57" s="146" t="s">
        <v>168</v>
      </c>
      <c r="G57" s="387"/>
    </row>
    <row r="58" spans="5:10" ht="20.100000000000001" customHeight="1" thickBot="1" x14ac:dyDescent="0.25">
      <c r="E58" s="160" t="s">
        <v>167</v>
      </c>
      <c r="F58" s="161" t="s">
        <v>169</v>
      </c>
      <c r="G58" s="388"/>
    </row>
    <row r="59" spans="5:10" ht="20.100000000000001" customHeight="1" thickBot="1" x14ac:dyDescent="0.25">
      <c r="E59" s="154">
        <v>74</v>
      </c>
      <c r="F59" s="154" t="s">
        <v>102</v>
      </c>
      <c r="G59" s="155"/>
    </row>
  </sheetData>
  <sheetProtection algorithmName="SHA-512" hashValue="LuCHbmeAMmzZIlT9agHJnygsC6iCjmdw/JbxqMZYQc79lmJtdFlQ5EgH3WN1mBMLRKyLCEZpRI2UtwxxpwPmUA==" saltValue="WipHL1fFx+kq8ZbSxHOwYg==" spinCount="100000" sheet="1" objects="1" scenario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19685039370078741" right="0.19685039370078741" top="0.39370078740157483" bottom="0.39370078740157483" header="0" footer="0"/>
  <pageSetup paperSize="9" scale="5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9" zoomScale="70" zoomScaleNormal="70" zoomScaleSheetLayoutView="100" workbookViewId="0">
      <selection activeCell="K21" sqref="K21"/>
    </sheetView>
  </sheetViews>
  <sheetFormatPr baseColWidth="10" defaultColWidth="11.42578125" defaultRowHeight="14.25" x14ac:dyDescent="0.2"/>
  <cols>
    <col min="1" max="1" width="13.7109375" style="35" customWidth="1"/>
    <col min="2" max="2" width="37.42578125" style="35" customWidth="1"/>
    <col min="3" max="3" width="18.7109375" style="35" customWidth="1"/>
    <col min="4" max="6" width="18.7109375" style="36" customWidth="1"/>
    <col min="7" max="7" width="20" style="39" customWidth="1"/>
    <col min="8" max="16384" width="11.42578125" style="39"/>
  </cols>
  <sheetData>
    <row r="1" spans="1:7" ht="25.5" customHeight="1" x14ac:dyDescent="0.2">
      <c r="A1" s="760" t="s">
        <v>0</v>
      </c>
      <c r="B1" s="761"/>
      <c r="C1" s="761"/>
      <c r="D1" s="761"/>
      <c r="E1" s="761"/>
      <c r="F1" s="761"/>
      <c r="G1" s="761"/>
    </row>
    <row r="3" spans="1:7" ht="23.25" x14ac:dyDescent="0.2">
      <c r="A3" s="730" t="s">
        <v>38</v>
      </c>
      <c r="B3" s="730"/>
      <c r="C3" s="730"/>
      <c r="D3" s="730"/>
      <c r="E3" s="730"/>
      <c r="F3" s="730"/>
      <c r="G3" s="730"/>
    </row>
    <row r="4" spans="1:7" ht="36.75" customHeight="1" x14ac:dyDescent="0.2"/>
    <row r="5" spans="1:7" ht="41.25" customHeight="1" x14ac:dyDescent="0.2">
      <c r="A5" s="763" t="s">
        <v>360</v>
      </c>
      <c r="B5" s="763"/>
      <c r="C5" s="763"/>
      <c r="D5" s="763"/>
      <c r="E5" s="763"/>
      <c r="F5" s="763"/>
      <c r="G5" s="763"/>
    </row>
    <row r="6" spans="1:7" ht="15.75" x14ac:dyDescent="0.2">
      <c r="E6" s="104"/>
      <c r="F6" s="104"/>
    </row>
    <row r="7" spans="1:7" ht="31.5" customHeight="1" x14ac:dyDescent="0.2">
      <c r="A7" s="762" t="s">
        <v>238</v>
      </c>
      <c r="B7" s="762"/>
      <c r="C7" s="762"/>
      <c r="D7" s="762"/>
      <c r="E7" s="762"/>
      <c r="F7" s="762"/>
      <c r="G7" s="762"/>
    </row>
    <row r="8" spans="1:7" ht="15.75" x14ac:dyDescent="0.2">
      <c r="E8" s="104"/>
      <c r="F8" s="104"/>
    </row>
    <row r="9" spans="1:7" ht="56.25" customHeight="1" thickBot="1" x14ac:dyDescent="0.25"/>
    <row r="10" spans="1:7" ht="32.25" customHeight="1" thickBot="1" x14ac:dyDescent="0.25">
      <c r="A10" s="90"/>
      <c r="B10" s="758" t="s">
        <v>49</v>
      </c>
      <c r="C10" s="758"/>
      <c r="D10" s="758"/>
      <c r="E10" s="758"/>
      <c r="F10" s="758"/>
      <c r="G10" s="759"/>
    </row>
    <row r="11" spans="1:7" x14ac:dyDescent="0.2">
      <c r="A11" s="734" t="s">
        <v>152</v>
      </c>
      <c r="B11" s="753" t="s">
        <v>16</v>
      </c>
      <c r="C11" s="755" t="s">
        <v>231</v>
      </c>
      <c r="D11" s="755" t="s">
        <v>146</v>
      </c>
      <c r="E11" s="755" t="s">
        <v>135</v>
      </c>
      <c r="F11" s="755" t="s">
        <v>136</v>
      </c>
      <c r="G11" s="757" t="s">
        <v>35</v>
      </c>
    </row>
    <row r="12" spans="1:7" x14ac:dyDescent="0.2">
      <c r="A12" s="752"/>
      <c r="B12" s="754"/>
      <c r="C12" s="756"/>
      <c r="D12" s="756"/>
      <c r="E12" s="756"/>
      <c r="F12" s="756"/>
      <c r="G12" s="754"/>
    </row>
    <row r="13" spans="1:7" ht="20.100000000000001" customHeight="1" x14ac:dyDescent="0.2">
      <c r="A13" s="166">
        <v>617</v>
      </c>
      <c r="B13" s="138" t="s">
        <v>52</v>
      </c>
      <c r="C13" s="279"/>
      <c r="D13" s="279"/>
      <c r="E13" s="279"/>
      <c r="F13" s="279"/>
      <c r="G13" s="299">
        <f>SUM(C13:F13)</f>
        <v>0</v>
      </c>
    </row>
    <row r="14" spans="1:7" ht="20.100000000000001" customHeight="1" x14ac:dyDescent="0.2">
      <c r="A14" s="167" t="s">
        <v>172</v>
      </c>
      <c r="B14" s="168" t="s">
        <v>53</v>
      </c>
      <c r="C14" s="280"/>
      <c r="D14" s="280"/>
      <c r="E14" s="280"/>
      <c r="F14" s="280"/>
      <c r="G14" s="299">
        <f t="shared" ref="G14:G15" si="0">SUM(C14:F14)</f>
        <v>0</v>
      </c>
    </row>
    <row r="15" spans="1:7" ht="20.100000000000001" customHeight="1" thickBot="1" x14ac:dyDescent="0.25">
      <c r="A15" s="167" t="s">
        <v>258</v>
      </c>
      <c r="B15" s="168" t="s">
        <v>64</v>
      </c>
      <c r="C15" s="286"/>
      <c r="D15" s="286"/>
      <c r="E15" s="286"/>
      <c r="F15" s="280"/>
      <c r="G15" s="299">
        <f t="shared" si="0"/>
        <v>0</v>
      </c>
    </row>
    <row r="16" spans="1:7" ht="20.100000000000001" customHeight="1" thickBot="1" x14ac:dyDescent="0.25">
      <c r="A16" s="182">
        <v>61</v>
      </c>
      <c r="B16" s="183" t="s">
        <v>54</v>
      </c>
      <c r="C16" s="297">
        <f t="shared" ref="C16:E16" si="1">SUM(C13:C15)</f>
        <v>0</v>
      </c>
      <c r="D16" s="297">
        <f t="shared" si="1"/>
        <v>0</v>
      </c>
      <c r="E16" s="297">
        <f t="shared" si="1"/>
        <v>0</v>
      </c>
      <c r="F16" s="297">
        <f>SUM(F13:F15)</f>
        <v>0</v>
      </c>
      <c r="G16" s="298">
        <f>SUM(C16:F16)</f>
        <v>0</v>
      </c>
    </row>
    <row r="17" spans="1:8" ht="27.75" customHeight="1" x14ac:dyDescent="0.2">
      <c r="A17" s="169">
        <v>621</v>
      </c>
      <c r="B17" s="170" t="s">
        <v>55</v>
      </c>
      <c r="C17" s="282"/>
      <c r="D17" s="282"/>
      <c r="E17" s="282"/>
      <c r="F17" s="285"/>
      <c r="G17" s="299">
        <f>SUM(C17:F17)</f>
        <v>0</v>
      </c>
    </row>
    <row r="18" spans="1:8" ht="27" customHeight="1" x14ac:dyDescent="0.2">
      <c r="A18" s="166">
        <v>622</v>
      </c>
      <c r="B18" s="138" t="s">
        <v>131</v>
      </c>
      <c r="C18" s="284"/>
      <c r="D18" s="284"/>
      <c r="E18" s="284"/>
      <c r="F18" s="285"/>
      <c r="G18" s="300">
        <f t="shared" ref="G18:G26" si="2">SUM(C18:F18)</f>
        <v>0</v>
      </c>
    </row>
    <row r="19" spans="1:8" ht="30" customHeight="1" x14ac:dyDescent="0.2">
      <c r="A19" s="166" t="s">
        <v>189</v>
      </c>
      <c r="B19" s="138" t="s">
        <v>256</v>
      </c>
      <c r="C19" s="284"/>
      <c r="D19" s="284"/>
      <c r="E19" s="279"/>
      <c r="F19" s="284"/>
      <c r="G19" s="300">
        <f>E19</f>
        <v>0</v>
      </c>
    </row>
    <row r="20" spans="1:8" ht="20.100000000000001" customHeight="1" x14ac:dyDescent="0.2">
      <c r="A20" s="166" t="s">
        <v>190</v>
      </c>
      <c r="B20" s="138" t="s">
        <v>57</v>
      </c>
      <c r="C20" s="284"/>
      <c r="D20" s="284"/>
      <c r="E20" s="279"/>
      <c r="F20" s="284"/>
      <c r="G20" s="300">
        <f>E20</f>
        <v>0</v>
      </c>
    </row>
    <row r="21" spans="1:8" ht="30" customHeight="1" x14ac:dyDescent="0.2">
      <c r="A21" s="166">
        <v>623</v>
      </c>
      <c r="B21" s="138" t="s">
        <v>58</v>
      </c>
      <c r="C21" s="284"/>
      <c r="D21" s="279"/>
      <c r="E21" s="284"/>
      <c r="F21" s="279"/>
      <c r="G21" s="300">
        <f>D21+F21</f>
        <v>0</v>
      </c>
    </row>
    <row r="22" spans="1:8" ht="20.100000000000001" customHeight="1" x14ac:dyDescent="0.2">
      <c r="A22" s="166">
        <v>625</v>
      </c>
      <c r="B22" s="138" t="s">
        <v>266</v>
      </c>
      <c r="C22" s="278"/>
      <c r="D22" s="278"/>
      <c r="E22" s="279"/>
      <c r="F22" s="278"/>
      <c r="G22" s="300">
        <f t="shared" si="2"/>
        <v>0</v>
      </c>
    </row>
    <row r="23" spans="1:8" ht="20.100000000000001" customHeight="1" x14ac:dyDescent="0.2">
      <c r="A23" s="166" t="s">
        <v>196</v>
      </c>
      <c r="B23" s="138" t="s">
        <v>60</v>
      </c>
      <c r="C23" s="284"/>
      <c r="D23" s="284"/>
      <c r="E23" s="284"/>
      <c r="F23" s="279"/>
      <c r="G23" s="300">
        <f t="shared" si="2"/>
        <v>0</v>
      </c>
    </row>
    <row r="24" spans="1:8" ht="20.100000000000001" customHeight="1" x14ac:dyDescent="0.2">
      <c r="A24" s="166" t="s">
        <v>174</v>
      </c>
      <c r="B24" s="138" t="s">
        <v>61</v>
      </c>
      <c r="C24" s="279"/>
      <c r="D24" s="279"/>
      <c r="E24" s="279"/>
      <c r="F24" s="279"/>
      <c r="G24" s="300">
        <f t="shared" si="2"/>
        <v>0</v>
      </c>
    </row>
    <row r="25" spans="1:8" ht="20.100000000000001" customHeight="1" x14ac:dyDescent="0.2">
      <c r="A25" s="166" t="s">
        <v>175</v>
      </c>
      <c r="B25" s="138" t="s">
        <v>62</v>
      </c>
      <c r="C25" s="279"/>
      <c r="D25" s="284"/>
      <c r="E25" s="284"/>
      <c r="F25" s="284"/>
      <c r="G25" s="300">
        <f t="shared" si="2"/>
        <v>0</v>
      </c>
    </row>
    <row r="26" spans="1:8" ht="20.100000000000001" customHeight="1" thickBot="1" x14ac:dyDescent="0.25">
      <c r="A26" s="166" t="s">
        <v>176</v>
      </c>
      <c r="B26" s="138" t="s">
        <v>63</v>
      </c>
      <c r="C26" s="279"/>
      <c r="D26" s="279"/>
      <c r="E26" s="279"/>
      <c r="F26" s="284"/>
      <c r="G26" s="300">
        <f t="shared" si="2"/>
        <v>0</v>
      </c>
      <c r="H26" s="87"/>
    </row>
    <row r="27" spans="1:8" ht="20.100000000000001" customHeight="1" thickBot="1" x14ac:dyDescent="0.25">
      <c r="A27" s="182">
        <v>62</v>
      </c>
      <c r="B27" s="183" t="s">
        <v>65</v>
      </c>
      <c r="C27" s="298">
        <f>SUM(C17:C26)</f>
        <v>0</v>
      </c>
      <c r="D27" s="297">
        <f>SUM(D17:D26)</f>
        <v>0</v>
      </c>
      <c r="E27" s="298">
        <f>SUM(E17:E26)</f>
        <v>0</v>
      </c>
      <c r="F27" s="297">
        <f>SUM(F17:F26)</f>
        <v>0</v>
      </c>
      <c r="G27" s="298">
        <f>SUM(C27:F27)</f>
        <v>0</v>
      </c>
    </row>
    <row r="28" spans="1:8" ht="28.5" customHeight="1" x14ac:dyDescent="0.2">
      <c r="A28" s="172" t="s">
        <v>138</v>
      </c>
      <c r="B28" s="173" t="s">
        <v>139</v>
      </c>
      <c r="C28" s="279"/>
      <c r="D28" s="279"/>
      <c r="E28" s="279"/>
      <c r="F28" s="284"/>
      <c r="G28" s="300">
        <f>C28+D28+E28</f>
        <v>0</v>
      </c>
    </row>
    <row r="29" spans="1:8" ht="27.75" customHeight="1" thickBot="1" x14ac:dyDescent="0.25">
      <c r="A29" s="174" t="s">
        <v>140</v>
      </c>
      <c r="B29" s="175" t="s">
        <v>141</v>
      </c>
      <c r="C29" s="280"/>
      <c r="D29" s="280"/>
      <c r="E29" s="280"/>
      <c r="F29" s="286"/>
      <c r="G29" s="301">
        <f>C29+D29+E29</f>
        <v>0</v>
      </c>
    </row>
    <row r="30" spans="1:8" ht="20.100000000000001" customHeight="1" thickBot="1" x14ac:dyDescent="0.25">
      <c r="A30" s="182">
        <v>63</v>
      </c>
      <c r="B30" s="183" t="s">
        <v>75</v>
      </c>
      <c r="C30" s="298">
        <f>SUM(C28:C29)</f>
        <v>0</v>
      </c>
      <c r="D30" s="297">
        <f>SUM(D28:D29)</f>
        <v>0</v>
      </c>
      <c r="E30" s="298">
        <f>SUM(E28:E29)</f>
        <v>0</v>
      </c>
      <c r="F30" s="281"/>
      <c r="G30" s="298">
        <f>SUM(C30:F30)</f>
        <v>0</v>
      </c>
    </row>
    <row r="31" spans="1:8" ht="20.100000000000001" customHeight="1" x14ac:dyDescent="0.2">
      <c r="A31" s="171" t="s">
        <v>179</v>
      </c>
      <c r="B31" s="170" t="s">
        <v>76</v>
      </c>
      <c r="C31" s="282"/>
      <c r="D31" s="282"/>
      <c r="E31" s="282"/>
      <c r="F31" s="283"/>
      <c r="G31" s="299">
        <f>SUM(C31:F31)</f>
        <v>0</v>
      </c>
    </row>
    <row r="32" spans="1:8" ht="20.100000000000001" customHeight="1" x14ac:dyDescent="0.2">
      <c r="A32" s="176" t="s">
        <v>180</v>
      </c>
      <c r="B32" s="177" t="s">
        <v>77</v>
      </c>
      <c r="C32" s="282"/>
      <c r="D32" s="282"/>
      <c r="E32" s="282"/>
      <c r="F32" s="284"/>
      <c r="G32" s="300">
        <f t="shared" ref="G32:G37" si="3">SUM(C32:F32)</f>
        <v>0</v>
      </c>
    </row>
    <row r="33" spans="1:256" ht="20.100000000000001" customHeight="1" x14ac:dyDescent="0.2">
      <c r="A33" s="176" t="s">
        <v>181</v>
      </c>
      <c r="B33" s="177" t="s">
        <v>78</v>
      </c>
      <c r="C33" s="282"/>
      <c r="D33" s="282"/>
      <c r="E33" s="282"/>
      <c r="F33" s="284"/>
      <c r="G33" s="300">
        <f t="shared" si="3"/>
        <v>0</v>
      </c>
    </row>
    <row r="34" spans="1:256" ht="20.100000000000001" customHeight="1" x14ac:dyDescent="0.2">
      <c r="A34" s="176" t="s">
        <v>192</v>
      </c>
      <c r="B34" s="177" t="s">
        <v>79</v>
      </c>
      <c r="C34" s="282"/>
      <c r="D34" s="282"/>
      <c r="E34" s="282"/>
      <c r="F34" s="284"/>
      <c r="G34" s="300">
        <f t="shared" si="3"/>
        <v>0</v>
      </c>
    </row>
    <row r="35" spans="1:256" ht="30.75" customHeight="1" x14ac:dyDescent="0.2">
      <c r="A35" s="176">
        <v>645</v>
      </c>
      <c r="B35" s="177" t="s">
        <v>80</v>
      </c>
      <c r="C35" s="282"/>
      <c r="D35" s="282"/>
      <c r="E35" s="282"/>
      <c r="F35" s="284"/>
      <c r="G35" s="300">
        <f t="shared" si="3"/>
        <v>0</v>
      </c>
    </row>
    <row r="36" spans="1:256" ht="20.100000000000001" customHeight="1" x14ac:dyDescent="0.2">
      <c r="A36" s="176">
        <v>647</v>
      </c>
      <c r="B36" s="177" t="s">
        <v>81</v>
      </c>
      <c r="C36" s="282"/>
      <c r="D36" s="282"/>
      <c r="E36" s="282"/>
      <c r="F36" s="284"/>
      <c r="G36" s="300">
        <f t="shared" si="3"/>
        <v>0</v>
      </c>
    </row>
    <row r="37" spans="1:256" ht="20.100000000000001" customHeight="1" thickBot="1" x14ac:dyDescent="0.25">
      <c r="A37" s="178">
        <v>648</v>
      </c>
      <c r="B37" s="179" t="s">
        <v>82</v>
      </c>
      <c r="C37" s="282"/>
      <c r="D37" s="282"/>
      <c r="E37" s="282"/>
      <c r="F37" s="286"/>
      <c r="G37" s="301">
        <f t="shared" si="3"/>
        <v>0</v>
      </c>
    </row>
    <row r="38" spans="1:256" ht="20.100000000000001" customHeight="1" thickBot="1" x14ac:dyDescent="0.25">
      <c r="A38" s="182">
        <v>64</v>
      </c>
      <c r="B38" s="183" t="s">
        <v>86</v>
      </c>
      <c r="C38" s="298">
        <f>SUM(C31:C37)</f>
        <v>0</v>
      </c>
      <c r="D38" s="297">
        <f>SUM(D31:D37)</f>
        <v>0</v>
      </c>
      <c r="E38" s="298">
        <f>SUM(E31:E37)</f>
        <v>0</v>
      </c>
      <c r="F38" s="281"/>
      <c r="G38" s="298">
        <f>SUM(C38:F38)</f>
        <v>0</v>
      </c>
    </row>
    <row r="39" spans="1:256" ht="33" customHeight="1" thickBot="1" x14ac:dyDescent="0.25">
      <c r="A39" s="180" t="s">
        <v>251</v>
      </c>
      <c r="B39" s="181" t="s">
        <v>90</v>
      </c>
      <c r="C39" s="302"/>
      <c r="D39" s="287"/>
      <c r="E39" s="287"/>
      <c r="F39" s="288"/>
      <c r="G39" s="303">
        <f>SUM(C39:F39)</f>
        <v>0</v>
      </c>
    </row>
    <row r="40" spans="1:256" ht="56.25" customHeight="1" thickBot="1" x14ac:dyDescent="0.25">
      <c r="A40" s="182">
        <v>68</v>
      </c>
      <c r="B40" s="183" t="s">
        <v>91</v>
      </c>
      <c r="C40" s="298">
        <f>SUM(C39)</f>
        <v>0</v>
      </c>
      <c r="D40" s="297">
        <f>SUM(D39)</f>
        <v>0</v>
      </c>
      <c r="E40" s="298">
        <f>SUM(E39)</f>
        <v>0</v>
      </c>
      <c r="F40" s="281"/>
      <c r="G40" s="298">
        <f>SUM(C40:F40)</f>
        <v>0</v>
      </c>
    </row>
    <row r="41" spans="1:256" s="47" customFormat="1" ht="20.100000000000001" customHeight="1" thickBot="1" x14ac:dyDescent="0.25">
      <c r="A41" s="751" t="s">
        <v>93</v>
      </c>
      <c r="B41" s="751"/>
      <c r="C41" s="298">
        <f>C16+C27+C30+C38+C40</f>
        <v>0</v>
      </c>
      <c r="D41" s="297">
        <f>D16+D27+D30+D38+D40</f>
        <v>0</v>
      </c>
      <c r="E41" s="298">
        <f>E16+E27+E30+E38+E40</f>
        <v>0</v>
      </c>
      <c r="F41" s="297">
        <f>F16+F27+F30+F38+F40</f>
        <v>0</v>
      </c>
      <c r="G41" s="298">
        <f>G16+G27+G30+G38+G40</f>
        <v>0</v>
      </c>
      <c r="H41" s="46"/>
      <c r="I41" s="88"/>
      <c r="J41" s="46"/>
      <c r="K41" s="88"/>
      <c r="L41" s="65"/>
      <c r="M41" s="89"/>
      <c r="N41" s="46"/>
      <c r="O41" s="46"/>
      <c r="P41" s="88"/>
      <c r="Q41" s="46"/>
      <c r="R41" s="88"/>
      <c r="S41" s="65"/>
      <c r="T41" s="89"/>
      <c r="U41" s="46"/>
      <c r="V41" s="46"/>
      <c r="W41" s="88"/>
      <c r="X41" s="46"/>
      <c r="Y41" s="88"/>
      <c r="Z41" s="65"/>
      <c r="AA41" s="89"/>
      <c r="AB41" s="46"/>
      <c r="AC41" s="46"/>
      <c r="AD41" s="88"/>
      <c r="AE41" s="46"/>
      <c r="AF41" s="88"/>
      <c r="AG41" s="65"/>
      <c r="AH41" s="89"/>
      <c r="AI41" s="46"/>
      <c r="AJ41" s="46"/>
      <c r="AK41" s="88"/>
      <c r="AL41" s="46"/>
      <c r="AM41" s="88"/>
      <c r="AN41" s="65"/>
      <c r="AO41" s="89"/>
      <c r="AP41" s="46"/>
      <c r="AQ41" s="46"/>
      <c r="AR41" s="88"/>
      <c r="AS41" s="46"/>
      <c r="AT41" s="88"/>
      <c r="AU41" s="65"/>
      <c r="AV41" s="89"/>
      <c r="AW41" s="46"/>
      <c r="AX41" s="46"/>
      <c r="AY41" s="88"/>
      <c r="AZ41" s="46"/>
      <c r="BA41" s="88"/>
      <c r="BB41" s="65"/>
      <c r="BC41" s="89"/>
      <c r="BD41" s="46"/>
      <c r="BE41" s="46"/>
      <c r="BF41" s="88"/>
      <c r="BG41" s="46"/>
      <c r="BH41" s="88"/>
      <c r="BI41" s="65"/>
      <c r="BJ41" s="89"/>
      <c r="BK41" s="46"/>
      <c r="BL41" s="46"/>
      <c r="BM41" s="88"/>
      <c r="BN41" s="46"/>
      <c r="BO41" s="88"/>
      <c r="BP41" s="65"/>
      <c r="BQ41" s="89"/>
      <c r="BR41" s="46"/>
      <c r="BS41" s="46"/>
      <c r="BT41" s="88"/>
      <c r="BU41" s="46"/>
      <c r="BV41" s="88"/>
      <c r="BW41" s="65"/>
      <c r="BX41" s="89"/>
      <c r="BY41" s="46"/>
      <c r="BZ41" s="46"/>
      <c r="CA41" s="88"/>
      <c r="CB41" s="46"/>
      <c r="CC41" s="88"/>
      <c r="CD41" s="65"/>
      <c r="CE41" s="89"/>
      <c r="CF41" s="46"/>
      <c r="CG41" s="46"/>
      <c r="CH41" s="88"/>
      <c r="CI41" s="46"/>
      <c r="CJ41" s="88"/>
      <c r="CK41" s="65"/>
      <c r="CL41" s="89"/>
      <c r="CM41" s="46"/>
      <c r="CN41" s="46"/>
      <c r="CO41" s="88"/>
      <c r="CP41" s="46"/>
      <c r="CQ41" s="88"/>
      <c r="CR41" s="65"/>
      <c r="CS41" s="89"/>
      <c r="CT41" s="46"/>
      <c r="CU41" s="46"/>
      <c r="CV41" s="88"/>
      <c r="CW41" s="46"/>
      <c r="CX41" s="88"/>
      <c r="CY41" s="65"/>
      <c r="CZ41" s="89"/>
      <c r="DA41" s="46"/>
      <c r="DB41" s="46"/>
      <c r="DC41" s="88"/>
      <c r="DD41" s="46"/>
      <c r="DE41" s="88"/>
      <c r="DF41" s="65"/>
      <c r="DG41" s="89"/>
      <c r="DH41" s="46"/>
      <c r="DI41" s="46"/>
      <c r="DJ41" s="88"/>
      <c r="DK41" s="46"/>
      <c r="DL41" s="88"/>
      <c r="DM41" s="65"/>
      <c r="DN41" s="89"/>
      <c r="DO41" s="46"/>
      <c r="DP41" s="46"/>
      <c r="DQ41" s="88"/>
      <c r="DR41" s="46"/>
      <c r="DS41" s="88"/>
      <c r="DT41" s="65"/>
      <c r="DU41" s="89"/>
      <c r="DV41" s="46"/>
      <c r="DW41" s="46"/>
      <c r="DX41" s="88"/>
      <c r="DY41" s="46"/>
      <c r="DZ41" s="88"/>
      <c r="EA41" s="65"/>
      <c r="EB41" s="89"/>
      <c r="EC41" s="46"/>
      <c r="ED41" s="46"/>
      <c r="EE41" s="88"/>
      <c r="EF41" s="46"/>
      <c r="EG41" s="88"/>
      <c r="EH41" s="65"/>
      <c r="EI41" s="89"/>
      <c r="EJ41" s="46"/>
      <c r="EK41" s="46"/>
      <c r="EL41" s="88"/>
      <c r="EM41" s="46"/>
      <c r="EN41" s="88"/>
      <c r="EO41" s="65"/>
      <c r="EP41" s="89"/>
      <c r="EQ41" s="46"/>
      <c r="ER41" s="46"/>
      <c r="ES41" s="88"/>
      <c r="ET41" s="46"/>
      <c r="EU41" s="88"/>
      <c r="EV41" s="65"/>
      <c r="EW41" s="89"/>
      <c r="EX41" s="46"/>
      <c r="EY41" s="46"/>
      <c r="EZ41" s="88"/>
      <c r="FA41" s="46"/>
      <c r="FB41" s="88"/>
      <c r="FC41" s="65"/>
      <c r="FD41" s="89"/>
      <c r="FE41" s="46"/>
      <c r="FF41" s="46"/>
      <c r="FG41" s="88"/>
      <c r="FH41" s="46"/>
      <c r="FI41" s="88"/>
      <c r="FJ41" s="65"/>
      <c r="FK41" s="89"/>
      <c r="FL41" s="46"/>
      <c r="FM41" s="46"/>
      <c r="FN41" s="88"/>
      <c r="FO41" s="46"/>
      <c r="FP41" s="88"/>
      <c r="FQ41" s="65"/>
      <c r="FR41" s="89"/>
      <c r="FS41" s="46"/>
      <c r="FT41" s="46"/>
      <c r="FU41" s="88"/>
      <c r="FV41" s="46"/>
      <c r="FW41" s="88"/>
      <c r="FX41" s="65"/>
      <c r="FY41" s="89"/>
      <c r="FZ41" s="46"/>
      <c r="GA41" s="46"/>
      <c r="GB41" s="88"/>
      <c r="GC41" s="46"/>
      <c r="GD41" s="88"/>
      <c r="GE41" s="65"/>
      <c r="GF41" s="89"/>
      <c r="GG41" s="46"/>
      <c r="GH41" s="46"/>
      <c r="GI41" s="88"/>
      <c r="GJ41" s="46"/>
      <c r="GK41" s="88"/>
      <c r="GL41" s="65"/>
      <c r="GM41" s="89"/>
      <c r="GN41" s="46"/>
      <c r="GO41" s="46"/>
      <c r="GP41" s="88"/>
      <c r="GQ41" s="46"/>
      <c r="GR41" s="88"/>
      <c r="GS41" s="65"/>
      <c r="GT41" s="89"/>
      <c r="GU41" s="46"/>
      <c r="GV41" s="46"/>
      <c r="GW41" s="88"/>
      <c r="GX41" s="46"/>
      <c r="GY41" s="88"/>
      <c r="GZ41" s="65"/>
      <c r="HA41" s="89"/>
      <c r="HB41" s="46"/>
      <c r="HC41" s="46"/>
      <c r="HD41" s="88"/>
      <c r="HE41" s="46"/>
      <c r="HF41" s="88"/>
      <c r="HG41" s="65"/>
      <c r="HH41" s="89"/>
      <c r="HI41" s="46"/>
      <c r="HJ41" s="46"/>
      <c r="HK41" s="88"/>
      <c r="HL41" s="46"/>
      <c r="HM41" s="88"/>
      <c r="HN41" s="65"/>
      <c r="HO41" s="89"/>
      <c r="HP41" s="46"/>
      <c r="HQ41" s="46"/>
      <c r="HR41" s="88"/>
      <c r="HS41" s="46"/>
      <c r="HT41" s="88"/>
      <c r="HU41" s="65"/>
      <c r="HV41" s="89"/>
      <c r="HW41" s="46"/>
      <c r="HX41" s="46"/>
      <c r="HY41" s="88"/>
      <c r="HZ41" s="46"/>
      <c r="IA41" s="88"/>
      <c r="IB41" s="65"/>
      <c r="IC41" s="89"/>
      <c r="ID41" s="46"/>
      <c r="IE41" s="46"/>
      <c r="IF41" s="88"/>
      <c r="IG41" s="46"/>
      <c r="IH41" s="88"/>
      <c r="II41" s="65"/>
      <c r="IJ41" s="89"/>
      <c r="IK41" s="46"/>
      <c r="IL41" s="46"/>
      <c r="IM41" s="88"/>
      <c r="IN41" s="46"/>
      <c r="IO41" s="88"/>
      <c r="IP41" s="65"/>
      <c r="IQ41" s="89"/>
      <c r="IR41" s="46"/>
      <c r="IS41" s="46"/>
      <c r="IT41" s="86"/>
      <c r="IU41" s="85"/>
      <c r="IV41" s="86"/>
    </row>
    <row r="42" spans="1:256" ht="23.25" customHeight="1" thickBot="1" x14ac:dyDescent="0.25">
      <c r="A42" s="504">
        <v>862</v>
      </c>
      <c r="B42" s="314" t="s">
        <v>317</v>
      </c>
      <c r="C42" s="505"/>
      <c r="D42" s="505"/>
      <c r="E42" s="505"/>
      <c r="F42" s="506"/>
      <c r="G42" s="507">
        <f>SUM(C42:E42)</f>
        <v>0</v>
      </c>
    </row>
    <row r="43" spans="1:256" s="41" customFormat="1" ht="20.100000000000001" customHeight="1" thickBot="1" x14ac:dyDescent="0.3">
      <c r="A43" s="182">
        <v>86</v>
      </c>
      <c r="B43" s="183" t="s">
        <v>94</v>
      </c>
      <c r="C43" s="298">
        <f t="shared" ref="C43:E43" si="4">C42</f>
        <v>0</v>
      </c>
      <c r="D43" s="298">
        <f t="shared" si="4"/>
        <v>0</v>
      </c>
      <c r="E43" s="298">
        <f t="shared" si="4"/>
        <v>0</v>
      </c>
      <c r="F43" s="506"/>
      <c r="G43" s="298">
        <f>G42</f>
        <v>0</v>
      </c>
    </row>
    <row r="44" spans="1:256" ht="36" customHeight="1" thickBot="1" x14ac:dyDescent="0.25">
      <c r="A44" s="751" t="s">
        <v>18</v>
      </c>
      <c r="B44" s="751"/>
      <c r="C44" s="298">
        <f>C41+C43</f>
        <v>0</v>
      </c>
      <c r="D44" s="297">
        <f>D41+D43</f>
        <v>0</v>
      </c>
      <c r="E44" s="298">
        <f>E41+E43</f>
        <v>0</v>
      </c>
      <c r="F44" s="297">
        <f>F41</f>
        <v>0</v>
      </c>
      <c r="G44" s="298">
        <f>G41+G43</f>
        <v>0</v>
      </c>
      <c r="H44" s="43"/>
      <c r="I44" s="43"/>
      <c r="J44" s="43"/>
    </row>
    <row r="45" spans="1:256" x14ac:dyDescent="0.2">
      <c r="A45" s="33"/>
      <c r="B45" s="33"/>
      <c r="C45" s="33"/>
      <c r="D45" s="39"/>
      <c r="E45" s="39"/>
      <c r="F45" s="42"/>
    </row>
  </sheetData>
  <sheetProtection algorithmName="SHA-512" hashValue="gxf/9+e4Jb44HDfQ1Fuz3Ji3iM/51h36vCjKahcurJr/oX1L2hickiYBh/JeU6xrb9SkcCnS/lwbp+wrwrj/vQ==" saltValue="zyVZrK58+MTLEVEJYzvBLA==" spinCount="100000" sheet="1" objects="1" scenario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19685039370078741" right="0.19685039370078741" top="0.39370078740157483" bottom="0.39370078740157483" header="0" footer="0"/>
  <pageSetup paperSize="9" scale="6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29" zoomScale="80" zoomScaleNormal="80" workbookViewId="0">
      <selection activeCell="J29" sqref="J29"/>
    </sheetView>
  </sheetViews>
  <sheetFormatPr baseColWidth="10" defaultColWidth="11.42578125" defaultRowHeight="14.25" x14ac:dyDescent="0.2"/>
  <cols>
    <col min="1" max="1" width="13.7109375" style="35" customWidth="1"/>
    <col min="2" max="2" width="50.7109375" style="35" customWidth="1"/>
    <col min="3" max="3" width="17.85546875" style="35" customWidth="1"/>
    <col min="4" max="4" width="14.42578125" style="39" customWidth="1"/>
    <col min="5" max="5" width="15" style="36" customWidth="1"/>
    <col min="6" max="6" width="45" style="36" customWidth="1"/>
    <col min="7" max="7" width="19.28515625" style="36" customWidth="1"/>
    <col min="8" max="8" width="11.42578125" style="39"/>
    <col min="9" max="206" width="11.42578125" style="36"/>
    <col min="207" max="16384" width="11.42578125" style="35"/>
  </cols>
  <sheetData>
    <row r="1" spans="1:7" ht="15" x14ac:dyDescent="0.2">
      <c r="A1" s="761" t="s">
        <v>0</v>
      </c>
      <c r="B1" s="761"/>
      <c r="C1" s="761"/>
      <c r="D1" s="761"/>
      <c r="E1" s="761"/>
      <c r="F1" s="761"/>
      <c r="G1" s="761"/>
    </row>
    <row r="3" spans="1:7" ht="23.25" x14ac:dyDescent="0.2">
      <c r="A3" s="730" t="s">
        <v>133</v>
      </c>
      <c r="B3" s="730"/>
      <c r="C3" s="730"/>
      <c r="D3" s="730"/>
      <c r="E3" s="730"/>
      <c r="F3" s="730"/>
      <c r="G3" s="730"/>
    </row>
    <row r="4" spans="1:7" s="36" customFormat="1" ht="23.25" x14ac:dyDescent="0.35">
      <c r="D4" s="39"/>
      <c r="G4" s="37"/>
    </row>
    <row r="6" spans="1:7" ht="27" customHeight="1" x14ac:dyDescent="0.2">
      <c r="A6" s="522"/>
      <c r="B6" s="731" t="s">
        <v>361</v>
      </c>
      <c r="C6" s="731"/>
      <c r="D6" s="731"/>
      <c r="E6" s="731"/>
      <c r="F6" s="731"/>
      <c r="G6" s="731"/>
    </row>
    <row r="7" spans="1:7" ht="15.75" x14ac:dyDescent="0.2">
      <c r="F7" s="104"/>
      <c r="G7" s="104"/>
    </row>
    <row r="8" spans="1:7" ht="15" thickBot="1" x14ac:dyDescent="0.25"/>
    <row r="9" spans="1:7" x14ac:dyDescent="0.2">
      <c r="A9" s="764" t="s">
        <v>152</v>
      </c>
      <c r="B9" s="766" t="s">
        <v>16</v>
      </c>
      <c r="C9" s="757" t="s">
        <v>128</v>
      </c>
      <c r="D9" s="53"/>
      <c r="E9" s="769" t="s">
        <v>152</v>
      </c>
      <c r="F9" s="766" t="s">
        <v>17</v>
      </c>
      <c r="G9" s="757" t="s">
        <v>128</v>
      </c>
    </row>
    <row r="10" spans="1:7" ht="15" thickBot="1" x14ac:dyDescent="0.25">
      <c r="A10" s="765"/>
      <c r="B10" s="767"/>
      <c r="C10" s="768"/>
      <c r="D10" s="53"/>
      <c r="E10" s="770"/>
      <c r="F10" s="771"/>
      <c r="G10" s="786"/>
    </row>
    <row r="11" spans="1:7" ht="36.75" customHeight="1" x14ac:dyDescent="0.2">
      <c r="A11" s="184">
        <v>60</v>
      </c>
      <c r="B11" s="185" t="s">
        <v>51</v>
      </c>
      <c r="C11" s="392"/>
      <c r="D11" s="46"/>
      <c r="E11" s="162">
        <v>70</v>
      </c>
      <c r="F11" s="197" t="s">
        <v>111</v>
      </c>
      <c r="G11" s="397"/>
    </row>
    <row r="12" spans="1:7" ht="20.100000000000001" customHeight="1" x14ac:dyDescent="0.2">
      <c r="A12" s="186">
        <v>61</v>
      </c>
      <c r="B12" s="187" t="s">
        <v>54</v>
      </c>
      <c r="C12" s="393"/>
      <c r="D12" s="46"/>
      <c r="E12" s="193"/>
      <c r="F12" s="194"/>
      <c r="G12" s="291"/>
    </row>
    <row r="13" spans="1:7" ht="20.100000000000001" customHeight="1" x14ac:dyDescent="0.2">
      <c r="A13" s="188">
        <v>62</v>
      </c>
      <c r="B13" s="189" t="s">
        <v>65</v>
      </c>
      <c r="C13" s="483"/>
      <c r="D13" s="46"/>
      <c r="E13" s="193"/>
      <c r="F13" s="194"/>
      <c r="G13" s="291"/>
    </row>
    <row r="14" spans="1:7" ht="20.100000000000001" customHeight="1" x14ac:dyDescent="0.2">
      <c r="A14" s="186">
        <v>63</v>
      </c>
      <c r="B14" s="187" t="s">
        <v>75</v>
      </c>
      <c r="C14" s="393"/>
      <c r="D14" s="65"/>
      <c r="E14" s="195"/>
      <c r="F14" s="196"/>
      <c r="G14" s="292"/>
    </row>
    <row r="15" spans="1:7" ht="20.100000000000001" customHeight="1" x14ac:dyDescent="0.2">
      <c r="A15" s="188">
        <v>64</v>
      </c>
      <c r="B15" s="189" t="s">
        <v>86</v>
      </c>
      <c r="C15" s="394"/>
      <c r="D15" s="46"/>
      <c r="E15" s="163">
        <v>74</v>
      </c>
      <c r="F15" s="188" t="s">
        <v>102</v>
      </c>
      <c r="G15" s="398"/>
    </row>
    <row r="16" spans="1:7" ht="20.100000000000001" customHeight="1" x14ac:dyDescent="0.2">
      <c r="A16" s="186">
        <v>65</v>
      </c>
      <c r="B16" s="187" t="s">
        <v>87</v>
      </c>
      <c r="C16" s="393"/>
      <c r="D16" s="43"/>
      <c r="E16" s="164">
        <v>75</v>
      </c>
      <c r="F16" s="186" t="s">
        <v>101</v>
      </c>
      <c r="G16" s="399"/>
    </row>
    <row r="17" spans="1:206" ht="20.100000000000001" customHeight="1" x14ac:dyDescent="0.2">
      <c r="A17" s="188">
        <v>66</v>
      </c>
      <c r="B17" s="189" t="s">
        <v>88</v>
      </c>
      <c r="C17" s="394"/>
      <c r="D17" s="43"/>
      <c r="E17" s="163">
        <v>76</v>
      </c>
      <c r="F17" s="188" t="s">
        <v>100</v>
      </c>
      <c r="G17" s="398"/>
    </row>
    <row r="18" spans="1:206" ht="20.100000000000001" customHeight="1" x14ac:dyDescent="0.2">
      <c r="A18" s="186">
        <v>67</v>
      </c>
      <c r="B18" s="187" t="s">
        <v>89</v>
      </c>
      <c r="C18" s="393"/>
      <c r="D18" s="43"/>
      <c r="E18" s="164">
        <v>77</v>
      </c>
      <c r="F18" s="186" t="s">
        <v>99</v>
      </c>
      <c r="G18" s="399"/>
    </row>
    <row r="19" spans="1:206" ht="36" customHeight="1" x14ac:dyDescent="0.2">
      <c r="A19" s="188">
        <v>68</v>
      </c>
      <c r="B19" s="192" t="s">
        <v>91</v>
      </c>
      <c r="C19" s="394"/>
      <c r="D19" s="43"/>
      <c r="E19" s="163">
        <v>78</v>
      </c>
      <c r="F19" s="188" t="s">
        <v>98</v>
      </c>
      <c r="G19" s="398"/>
    </row>
    <row r="20" spans="1:206" ht="20.100000000000001" customHeight="1" thickBot="1" x14ac:dyDescent="0.25">
      <c r="A20" s="190">
        <v>69</v>
      </c>
      <c r="B20" s="191" t="s">
        <v>92</v>
      </c>
      <c r="C20" s="395"/>
      <c r="D20" s="55"/>
      <c r="E20" s="165">
        <v>79</v>
      </c>
      <c r="F20" s="190" t="s">
        <v>97</v>
      </c>
      <c r="G20" s="400"/>
    </row>
    <row r="21" spans="1:206" ht="18.75" customHeight="1" thickBot="1" x14ac:dyDescent="0.25">
      <c r="A21" s="787" t="s">
        <v>93</v>
      </c>
      <c r="B21" s="788"/>
      <c r="C21" s="289">
        <f>SUM(C11:C20)</f>
        <v>0</v>
      </c>
      <c r="D21" s="43"/>
      <c r="E21" s="787" t="s">
        <v>96</v>
      </c>
      <c r="F21" s="788"/>
      <c r="G21" s="296">
        <f>G11+G15+G16+G17+G18+G19+G20</f>
        <v>0</v>
      </c>
    </row>
    <row r="22" spans="1:206" ht="18.75" thickBot="1" x14ac:dyDescent="0.25">
      <c r="A22" s="198">
        <v>86</v>
      </c>
      <c r="B22" s="199" t="s">
        <v>94</v>
      </c>
      <c r="C22" s="396">
        <v>0</v>
      </c>
      <c r="D22" s="46"/>
      <c r="E22" s="164">
        <v>87</v>
      </c>
      <c r="F22" s="200" t="s">
        <v>95</v>
      </c>
      <c r="G22" s="398"/>
    </row>
    <row r="23" spans="1:206" ht="18.75" thickBot="1" x14ac:dyDescent="0.25">
      <c r="A23" s="787" t="s">
        <v>18</v>
      </c>
      <c r="B23" s="788"/>
      <c r="C23" s="290">
        <f>+C21+C22</f>
        <v>0</v>
      </c>
      <c r="D23" s="43"/>
      <c r="E23" s="787" t="s">
        <v>19</v>
      </c>
      <c r="F23" s="788"/>
      <c r="G23" s="296">
        <f>G21+G22</f>
        <v>0</v>
      </c>
    </row>
    <row r="24" spans="1:206" s="33" customFormat="1" ht="18" x14ac:dyDescent="0.2">
      <c r="A24" s="91"/>
      <c r="B24" s="512"/>
      <c r="C24" s="513" t="str">
        <f>IF(C23-G23&gt;0,C23-G23,"")</f>
        <v/>
      </c>
      <c r="D24" s="56"/>
      <c r="E24" s="36"/>
      <c r="F24" s="514"/>
      <c r="G24" s="515" t="str">
        <f>IF(G23-C23&gt;0,G23-C23,"")</f>
        <v/>
      </c>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row>
    <row r="25" spans="1:206" s="33" customFormat="1" ht="18" x14ac:dyDescent="0.2">
      <c r="A25" s="91"/>
      <c r="B25" s="91"/>
      <c r="C25" s="43"/>
      <c r="D25" s="43"/>
      <c r="E25" s="91"/>
      <c r="F25" s="91"/>
      <c r="G25" s="91"/>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row>
    <row r="26" spans="1:206" s="33" customFormat="1" ht="18" x14ac:dyDescent="0.2">
      <c r="A26" s="91"/>
      <c r="B26" s="91"/>
      <c r="C26" s="43"/>
      <c r="D26" s="43"/>
      <c r="E26" s="91"/>
      <c r="F26" s="91"/>
      <c r="G26" s="91"/>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row>
    <row r="27" spans="1:206" s="33" customFormat="1" ht="18" x14ac:dyDescent="0.2">
      <c r="A27" s="91"/>
      <c r="B27" s="91"/>
      <c r="C27" s="43"/>
      <c r="D27" s="43"/>
      <c r="E27" s="91"/>
      <c r="F27" s="91"/>
      <c r="G27" s="91"/>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row>
    <row r="29" spans="1:206" ht="33.75" customHeight="1" x14ac:dyDescent="0.2">
      <c r="A29" s="784" t="s">
        <v>201</v>
      </c>
      <c r="B29" s="784"/>
      <c r="C29" s="784"/>
      <c r="E29" s="784" t="s">
        <v>200</v>
      </c>
      <c r="F29" s="785"/>
      <c r="G29" s="785"/>
    </row>
    <row r="30" spans="1:206" ht="14.25" customHeight="1" x14ac:dyDescent="0.2">
      <c r="A30" s="789" t="s">
        <v>302</v>
      </c>
      <c r="B30" s="789"/>
      <c r="C30" s="789"/>
      <c r="D30" s="789"/>
      <c r="E30" s="789"/>
      <c r="F30" s="789"/>
      <c r="G30" s="789"/>
    </row>
    <row r="31" spans="1:206" ht="15" thickBot="1" x14ac:dyDescent="0.25"/>
    <row r="32" spans="1:206" s="79" customFormat="1" ht="15.75" customHeight="1" x14ac:dyDescent="0.2">
      <c r="A32" s="766" t="s">
        <v>152</v>
      </c>
      <c r="B32" s="791" t="s">
        <v>151</v>
      </c>
      <c r="C32" s="769" t="s">
        <v>128</v>
      </c>
      <c r="D32" s="39"/>
      <c r="E32" s="726" t="s">
        <v>152</v>
      </c>
      <c r="F32" s="753" t="s">
        <v>151</v>
      </c>
      <c r="G32" s="757" t="s">
        <v>128</v>
      </c>
      <c r="H32" s="39"/>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row>
    <row r="33" spans="1:7" ht="15" customHeight="1" thickBot="1" x14ac:dyDescent="0.25">
      <c r="A33" s="794"/>
      <c r="B33" s="792"/>
      <c r="C33" s="793"/>
      <c r="E33" s="727"/>
      <c r="F33" s="790"/>
      <c r="G33" s="768"/>
    </row>
    <row r="34" spans="1:7" ht="23.25" customHeight="1" thickBot="1" x14ac:dyDescent="0.25">
      <c r="A34" s="485" t="s">
        <v>56</v>
      </c>
      <c r="B34" s="484" t="s">
        <v>304</v>
      </c>
      <c r="C34" s="510"/>
      <c r="E34" s="208" t="s">
        <v>232</v>
      </c>
      <c r="F34" s="209" t="s">
        <v>116</v>
      </c>
      <c r="G34" s="325"/>
    </row>
    <row r="35" spans="1:7" ht="20.100000000000001" customHeight="1" thickBot="1" x14ac:dyDescent="0.25">
      <c r="A35" s="219">
        <v>62</v>
      </c>
      <c r="B35" s="220" t="s">
        <v>65</v>
      </c>
      <c r="C35" s="221"/>
      <c r="E35" s="307">
        <v>70642</v>
      </c>
      <c r="F35" s="308" t="s">
        <v>255</v>
      </c>
      <c r="G35" s="401"/>
    </row>
    <row r="36" spans="1:7" ht="20.100000000000001" customHeight="1" x14ac:dyDescent="0.2">
      <c r="A36" s="201" t="s">
        <v>69</v>
      </c>
      <c r="B36" s="202" t="s">
        <v>270</v>
      </c>
      <c r="C36" s="402"/>
      <c r="E36" s="211">
        <v>707</v>
      </c>
      <c r="F36" s="133" t="s">
        <v>113</v>
      </c>
      <c r="G36" s="210"/>
    </row>
    <row r="37" spans="1:7" ht="23.25" customHeight="1" thickBot="1" x14ac:dyDescent="0.25">
      <c r="A37" s="312" t="s">
        <v>71</v>
      </c>
      <c r="B37" s="132" t="s">
        <v>72</v>
      </c>
      <c r="C37" s="327"/>
      <c r="E37" s="212">
        <v>708</v>
      </c>
      <c r="F37" s="157" t="s">
        <v>112</v>
      </c>
      <c r="G37" s="213"/>
    </row>
    <row r="38" spans="1:7" ht="33.75" customHeight="1" thickBot="1" x14ac:dyDescent="0.25">
      <c r="A38" s="203" t="s">
        <v>73</v>
      </c>
      <c r="B38" s="204" t="s">
        <v>74</v>
      </c>
      <c r="C38" s="328"/>
      <c r="E38" s="219">
        <v>70</v>
      </c>
      <c r="F38" s="293" t="s">
        <v>111</v>
      </c>
      <c r="G38" s="221"/>
    </row>
    <row r="39" spans="1:7" ht="19.5" customHeight="1" thickBot="1" x14ac:dyDescent="0.25">
      <c r="A39" s="219">
        <v>63</v>
      </c>
      <c r="B39" s="220" t="s">
        <v>75</v>
      </c>
      <c r="C39" s="221"/>
      <c r="E39" s="214">
        <v>741</v>
      </c>
      <c r="F39" s="215" t="s">
        <v>110</v>
      </c>
      <c r="G39" s="326"/>
    </row>
    <row r="40" spans="1:7" ht="32.25" customHeight="1" x14ac:dyDescent="0.2">
      <c r="A40" s="205" t="s">
        <v>83</v>
      </c>
      <c r="B40" s="206" t="s">
        <v>305</v>
      </c>
      <c r="C40" s="403"/>
      <c r="E40" s="214">
        <v>742</v>
      </c>
      <c r="F40" s="215" t="s">
        <v>109</v>
      </c>
      <c r="G40" s="210"/>
    </row>
    <row r="41" spans="1:7" ht="23.25" customHeight="1" thickBot="1" x14ac:dyDescent="0.25">
      <c r="A41" s="203" t="s">
        <v>84</v>
      </c>
      <c r="B41" s="207" t="s">
        <v>85</v>
      </c>
      <c r="C41" s="329"/>
      <c r="E41" s="214">
        <v>743</v>
      </c>
      <c r="F41" s="137" t="s">
        <v>108</v>
      </c>
      <c r="G41" s="210"/>
    </row>
    <row r="42" spans="1:7" ht="18.75" customHeight="1" thickBot="1" x14ac:dyDescent="0.25">
      <c r="A42" s="219">
        <v>64</v>
      </c>
      <c r="B42" s="220" t="s">
        <v>86</v>
      </c>
      <c r="C42" s="221"/>
      <c r="E42" s="214">
        <v>744</v>
      </c>
      <c r="F42" s="215" t="s">
        <v>107</v>
      </c>
      <c r="G42" s="210"/>
    </row>
    <row r="43" spans="1:7" ht="29.25" customHeight="1" thickBot="1" x14ac:dyDescent="0.25">
      <c r="A43" s="313">
        <v>862</v>
      </c>
      <c r="B43" s="314" t="s">
        <v>318</v>
      </c>
      <c r="C43" s="508"/>
      <c r="E43" s="214">
        <v>7451</v>
      </c>
      <c r="F43" s="137" t="s">
        <v>106</v>
      </c>
      <c r="G43" s="210"/>
    </row>
    <row r="44" spans="1:7" ht="18.75" customHeight="1" thickBot="1" x14ac:dyDescent="0.25">
      <c r="A44" s="219">
        <v>86</v>
      </c>
      <c r="B44" s="220" t="s">
        <v>94</v>
      </c>
      <c r="C44" s="221"/>
      <c r="E44" s="214">
        <v>7452</v>
      </c>
      <c r="F44" s="138" t="s">
        <v>105</v>
      </c>
      <c r="G44" s="210"/>
    </row>
    <row r="45" spans="1:7" ht="20.100000000000001" customHeight="1" x14ac:dyDescent="0.2">
      <c r="E45" s="216">
        <v>746</v>
      </c>
      <c r="F45" s="137" t="s">
        <v>104</v>
      </c>
      <c r="G45" s="210"/>
    </row>
    <row r="46" spans="1:7" ht="20.100000000000001" customHeight="1" x14ac:dyDescent="0.2">
      <c r="E46" s="217">
        <v>747</v>
      </c>
      <c r="F46" s="138" t="s">
        <v>103</v>
      </c>
      <c r="G46" s="210"/>
    </row>
    <row r="47" spans="1:7" ht="19.5" customHeight="1" x14ac:dyDescent="0.2">
      <c r="A47" s="772" t="s">
        <v>319</v>
      </c>
      <c r="B47" s="773"/>
      <c r="C47" s="774"/>
      <c r="E47" s="217" t="s">
        <v>166</v>
      </c>
      <c r="F47" s="218" t="s">
        <v>168</v>
      </c>
      <c r="G47" s="210"/>
    </row>
    <row r="48" spans="1:7" ht="20.100000000000001" customHeight="1" thickBot="1" x14ac:dyDescent="0.25">
      <c r="A48" s="775"/>
      <c r="B48" s="776"/>
      <c r="C48" s="777"/>
      <c r="E48" s="217" t="s">
        <v>167</v>
      </c>
      <c r="F48" s="139" t="s">
        <v>169</v>
      </c>
      <c r="G48" s="210"/>
    </row>
    <row r="49" spans="1:7" ht="20.100000000000001" customHeight="1" thickBot="1" x14ac:dyDescent="0.25">
      <c r="A49" s="778"/>
      <c r="B49" s="779"/>
      <c r="C49" s="780"/>
      <c r="E49" s="219">
        <v>74</v>
      </c>
      <c r="F49" s="220" t="s">
        <v>102</v>
      </c>
      <c r="G49" s="221"/>
    </row>
    <row r="50" spans="1:7" ht="22.5" customHeight="1" x14ac:dyDescent="0.2">
      <c r="A50" s="781"/>
      <c r="B50" s="782"/>
      <c r="C50" s="783"/>
      <c r="D50" s="80"/>
    </row>
    <row r="51" spans="1:7" ht="20.100000000000001" customHeight="1" x14ac:dyDescent="0.2">
      <c r="A51" s="81"/>
      <c r="B51" s="83"/>
      <c r="C51" s="82"/>
      <c r="D51" s="80"/>
    </row>
    <row r="52" spans="1:7" ht="25.5" customHeight="1" x14ac:dyDescent="0.2">
      <c r="A52" s="81"/>
      <c r="B52" s="83"/>
      <c r="C52" s="82"/>
    </row>
    <row r="53" spans="1:7" ht="20.100000000000001" customHeight="1" x14ac:dyDescent="0.2">
      <c r="A53" s="66"/>
      <c r="B53" s="66"/>
      <c r="C53" s="66"/>
    </row>
    <row r="54" spans="1:7" ht="20.100000000000001" customHeight="1" x14ac:dyDescent="0.2">
      <c r="A54" s="84"/>
      <c r="B54" s="84"/>
      <c r="C54" s="84"/>
    </row>
    <row r="55" spans="1:7" ht="20.100000000000001" customHeight="1" x14ac:dyDescent="0.2"/>
  </sheetData>
  <sheetProtection algorithmName="SHA-512" hashValue="Bd9FTvrR96A8JR2ksAo2b0lmyCB+OHLHxNkZsx/ZzLHPrJ0MltOImOrIojnesnq/pxgC30g97uTNSjSOSQmxxQ==" saltValue="JfCpbvp6cuByiDZB5gVbCQ==" spinCount="100000" sheet="1" objects="1" scenario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topLeftCell="A8" zoomScale="90" zoomScaleNormal="90" workbookViewId="0">
      <selection activeCell="B8" sqref="B8:I8"/>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05" t="s">
        <v>0</v>
      </c>
      <c r="B1" s="806"/>
      <c r="C1" s="806"/>
      <c r="D1" s="806"/>
      <c r="E1" s="806"/>
      <c r="F1" s="806"/>
      <c r="G1" s="806"/>
      <c r="H1" s="806"/>
      <c r="I1" s="807"/>
    </row>
    <row r="2" spans="1:10" ht="9.75" customHeight="1" x14ac:dyDescent="0.2"/>
    <row r="3" spans="1:10" ht="23.25" x14ac:dyDescent="0.2">
      <c r="B3" s="817" t="s">
        <v>145</v>
      </c>
      <c r="C3" s="818"/>
      <c r="D3" s="818"/>
      <c r="E3" s="818"/>
      <c r="F3" s="818"/>
      <c r="G3" s="818"/>
      <c r="H3" s="818"/>
      <c r="I3" s="819"/>
    </row>
    <row r="4" spans="1:10" ht="23.25" x14ac:dyDescent="0.2">
      <c r="B4" s="823" t="s">
        <v>362</v>
      </c>
      <c r="C4" s="824"/>
      <c r="D4" s="824"/>
      <c r="E4" s="824"/>
      <c r="F4" s="824"/>
      <c r="G4" s="824"/>
      <c r="H4" s="824"/>
      <c r="I4" s="825"/>
    </row>
    <row r="5" spans="1:10" ht="8.25" customHeight="1" x14ac:dyDescent="0.2"/>
    <row r="6" spans="1:10" ht="56.25" customHeight="1" x14ac:dyDescent="0.2">
      <c r="B6" s="808" t="s">
        <v>34</v>
      </c>
      <c r="C6" s="809"/>
      <c r="D6" s="809"/>
      <c r="E6" s="809"/>
      <c r="F6" s="809"/>
      <c r="G6" s="809"/>
      <c r="H6" s="809"/>
      <c r="I6" s="810"/>
      <c r="J6" s="10"/>
    </row>
    <row r="7" spans="1:10" ht="15" customHeight="1" x14ac:dyDescent="0.2"/>
    <row r="8" spans="1:10" ht="49.5" customHeight="1" x14ac:dyDescent="0.2">
      <c r="B8" s="814" t="s">
        <v>326</v>
      </c>
      <c r="C8" s="815"/>
      <c r="D8" s="815"/>
      <c r="E8" s="815"/>
      <c r="F8" s="815"/>
      <c r="G8" s="815"/>
      <c r="H8" s="815"/>
      <c r="I8" s="816"/>
    </row>
    <row r="9" spans="1:10" s="68" customFormat="1" ht="15.75" x14ac:dyDescent="0.2">
      <c r="B9" s="343"/>
      <c r="C9" s="343"/>
      <c r="D9" s="343"/>
      <c r="E9" s="343"/>
      <c r="F9" s="343"/>
      <c r="G9" s="343"/>
      <c r="H9" s="343"/>
      <c r="I9" s="343"/>
    </row>
    <row r="10" spans="1:10" s="68" customFormat="1" ht="15.75" x14ac:dyDescent="0.2">
      <c r="B10" s="343"/>
      <c r="C10" s="343"/>
      <c r="D10" s="343"/>
      <c r="E10" s="343"/>
      <c r="F10" s="343"/>
      <c r="G10" s="343"/>
      <c r="H10" s="343"/>
      <c r="I10" s="343"/>
    </row>
    <row r="11" spans="1:10" s="68" customFormat="1" ht="15.75" x14ac:dyDescent="0.2">
      <c r="B11" s="343"/>
      <c r="C11" s="343"/>
      <c r="D11" s="343"/>
      <c r="E11" s="343"/>
      <c r="F11" s="343"/>
      <c r="G11" s="343"/>
      <c r="H11" s="343"/>
      <c r="I11" s="343"/>
    </row>
    <row r="12" spans="1:10" s="68" customFormat="1" ht="15.75" x14ac:dyDescent="0.2">
      <c r="B12" s="343"/>
      <c r="C12" s="343"/>
      <c r="D12" s="343"/>
      <c r="E12" s="343"/>
      <c r="F12" s="343"/>
      <c r="G12" s="343"/>
      <c r="H12" s="343"/>
      <c r="I12" s="343"/>
    </row>
    <row r="14" spans="1:10" ht="15.75" x14ac:dyDescent="0.2">
      <c r="B14" s="811" t="s">
        <v>29</v>
      </c>
      <c r="C14" s="812"/>
      <c r="D14" s="812"/>
      <c r="E14" s="812"/>
      <c r="F14" s="812"/>
      <c r="G14" s="812"/>
      <c r="H14" s="812"/>
      <c r="I14" s="813"/>
    </row>
    <row r="15" spans="1:10" ht="6.75" customHeight="1" x14ac:dyDescent="0.2"/>
    <row r="16" spans="1:10" ht="6.75" customHeight="1" x14ac:dyDescent="0.2"/>
    <row r="17" spans="2:9" ht="6.75" customHeight="1" x14ac:dyDescent="0.2"/>
    <row r="18" spans="2:9" ht="6.75" customHeight="1" x14ac:dyDescent="0.2"/>
    <row r="19" spans="2:9" ht="18" x14ac:dyDescent="0.25">
      <c r="B19" s="6" t="s">
        <v>20</v>
      </c>
    </row>
    <row r="20" spans="2:9" ht="8.1" customHeight="1" x14ac:dyDescent="0.25">
      <c r="B20" s="11"/>
      <c r="C20" s="12"/>
      <c r="D20" s="12"/>
      <c r="E20" s="12"/>
      <c r="F20" s="12"/>
      <c r="G20" s="12"/>
      <c r="H20" s="12"/>
      <c r="I20" s="13"/>
    </row>
    <row r="21" spans="2:9" ht="15.95" customHeight="1" x14ac:dyDescent="0.25">
      <c r="B21" s="14" t="s">
        <v>14</v>
      </c>
      <c r="C21" s="341"/>
      <c r="D21" s="342" t="s">
        <v>21</v>
      </c>
      <c r="E21" s="820">
        <f>'1 - Identification'!F10</f>
        <v>0</v>
      </c>
      <c r="F21" s="821"/>
      <c r="G21" s="821"/>
      <c r="H21" s="821"/>
      <c r="I21" s="822"/>
    </row>
    <row r="22" spans="2:9" ht="8.1" customHeight="1" x14ac:dyDescent="0.2">
      <c r="B22" s="15"/>
      <c r="C22" s="342"/>
      <c r="D22" s="342"/>
      <c r="E22" s="336"/>
      <c r="F22" s="336"/>
      <c r="G22" s="336"/>
      <c r="H22" s="336"/>
      <c r="I22" s="337"/>
    </row>
    <row r="23" spans="2:9" ht="15.95" customHeight="1" x14ac:dyDescent="0.25">
      <c r="B23" s="15"/>
      <c r="C23" s="342"/>
      <c r="D23" s="342" t="s">
        <v>22</v>
      </c>
      <c r="E23" s="629">
        <f>'1 - Identification'!B23</f>
        <v>0</v>
      </c>
      <c r="F23" s="630"/>
      <c r="G23" s="630"/>
      <c r="H23" s="630"/>
      <c r="I23" s="631"/>
    </row>
    <row r="24" spans="2:9" ht="8.1" customHeight="1" x14ac:dyDescent="0.2">
      <c r="B24" s="15"/>
      <c r="C24" s="342"/>
      <c r="D24" s="342"/>
      <c r="E24" s="336"/>
      <c r="F24" s="336"/>
      <c r="G24" s="336"/>
      <c r="H24" s="336"/>
      <c r="I24" s="337"/>
    </row>
    <row r="25" spans="2:9" ht="15.95" customHeight="1" x14ac:dyDescent="0.25">
      <c r="B25" s="15"/>
      <c r="C25" s="342"/>
      <c r="D25" s="342" t="s">
        <v>23</v>
      </c>
      <c r="E25" s="629">
        <f>'1 - Identification'!E25</f>
        <v>0</v>
      </c>
      <c r="F25" s="630"/>
      <c r="G25" s="630"/>
      <c r="H25" s="630"/>
      <c r="I25" s="631"/>
    </row>
    <row r="26" spans="2:9" ht="8.1" customHeight="1" x14ac:dyDescent="0.25">
      <c r="B26" s="15"/>
      <c r="C26" s="342"/>
      <c r="D26" s="342"/>
      <c r="E26" s="338"/>
      <c r="F26" s="338"/>
      <c r="G26" s="338"/>
      <c r="H26" s="338"/>
      <c r="I26" s="339"/>
    </row>
    <row r="27" spans="2:9" ht="15.95" customHeight="1" x14ac:dyDescent="0.25">
      <c r="B27" s="15"/>
      <c r="C27" s="342"/>
      <c r="D27" s="342" t="s">
        <v>9</v>
      </c>
      <c r="E27" s="629">
        <f>'1 - Identification'!H25</f>
        <v>0</v>
      </c>
      <c r="F27" s="630"/>
      <c r="G27" s="630"/>
      <c r="H27" s="630"/>
      <c r="I27" s="631"/>
    </row>
    <row r="28" spans="2:9" ht="8.1" customHeight="1" x14ac:dyDescent="0.25">
      <c r="B28" s="15"/>
      <c r="C28" s="342"/>
      <c r="D28" s="342"/>
      <c r="E28" s="340"/>
      <c r="F28" s="338"/>
      <c r="G28" s="338"/>
      <c r="H28" s="338"/>
      <c r="I28" s="339"/>
    </row>
    <row r="29" spans="2:9" ht="15.95" customHeight="1" x14ac:dyDescent="0.25">
      <c r="B29" s="14" t="s">
        <v>28</v>
      </c>
      <c r="C29" s="341"/>
      <c r="D29" s="342" t="s">
        <v>21</v>
      </c>
      <c r="E29" s="629">
        <f>'1 - Identification'!F18</f>
        <v>0</v>
      </c>
      <c r="F29" s="630"/>
      <c r="G29" s="630"/>
      <c r="H29" s="630"/>
      <c r="I29" s="631"/>
    </row>
    <row r="30" spans="2:9" ht="8.1" customHeight="1" x14ac:dyDescent="0.25">
      <c r="B30" s="16"/>
      <c r="C30" s="341"/>
      <c r="D30" s="342"/>
      <c r="E30" s="338"/>
      <c r="F30" s="338"/>
      <c r="G30" s="338"/>
      <c r="H30" s="338"/>
      <c r="I30" s="339"/>
    </row>
    <row r="31" spans="2:9" ht="15.95" customHeight="1" x14ac:dyDescent="0.25">
      <c r="B31" s="16"/>
      <c r="C31" s="341"/>
      <c r="D31" s="342" t="s">
        <v>22</v>
      </c>
      <c r="E31" s="629">
        <f>'1 - Identification'!B34</f>
        <v>0</v>
      </c>
      <c r="F31" s="630"/>
      <c r="G31" s="630"/>
      <c r="H31" s="630"/>
      <c r="I31" s="631"/>
    </row>
    <row r="32" spans="2:9" ht="8.1" customHeight="1" x14ac:dyDescent="0.25">
      <c r="B32" s="16"/>
      <c r="C32" s="341"/>
      <c r="D32" s="342"/>
      <c r="E32" s="338"/>
      <c r="F32" s="338"/>
      <c r="G32" s="338"/>
      <c r="H32" s="338"/>
      <c r="I32" s="339"/>
    </row>
    <row r="33" spans="2:9" ht="15.95" customHeight="1" x14ac:dyDescent="0.25">
      <c r="B33" s="16"/>
      <c r="C33" s="341"/>
      <c r="D33" s="342" t="s">
        <v>23</v>
      </c>
      <c r="E33" s="629">
        <f>'1 - Identification'!E36</f>
        <v>0</v>
      </c>
      <c r="F33" s="630"/>
      <c r="G33" s="630"/>
      <c r="H33" s="630"/>
      <c r="I33" s="631"/>
    </row>
    <row r="34" spans="2:9" ht="8.1" customHeight="1" x14ac:dyDescent="0.25">
      <c r="B34" s="16"/>
      <c r="C34" s="341"/>
      <c r="D34" s="342"/>
      <c r="E34" s="338"/>
      <c r="F34" s="338"/>
      <c r="G34" s="338"/>
      <c r="H34" s="338"/>
      <c r="I34" s="339"/>
    </row>
    <row r="35" spans="2:9" ht="15.75" x14ac:dyDescent="0.25">
      <c r="B35" s="16"/>
      <c r="C35" s="341"/>
      <c r="D35" s="342" t="s">
        <v>9</v>
      </c>
      <c r="E35" s="629">
        <f>'1 - Identification'!H36</f>
        <v>0</v>
      </c>
      <c r="F35" s="630"/>
      <c r="G35" s="630"/>
      <c r="H35" s="630"/>
      <c r="I35" s="631"/>
    </row>
    <row r="36" spans="2:9" ht="8.1" customHeight="1" x14ac:dyDescent="0.25">
      <c r="B36" s="16"/>
      <c r="C36" s="341"/>
      <c r="D36" s="342"/>
      <c r="E36" s="338"/>
      <c r="F36" s="338"/>
      <c r="G36" s="338"/>
      <c r="H36" s="338"/>
      <c r="I36" s="339"/>
    </row>
    <row r="37" spans="2:9" ht="18" x14ac:dyDescent="0.25">
      <c r="B37" s="14" t="s">
        <v>24</v>
      </c>
      <c r="C37" s="341"/>
      <c r="D37" s="342"/>
      <c r="E37" s="338"/>
      <c r="F37" s="338"/>
      <c r="G37" s="338"/>
      <c r="H37" s="338"/>
      <c r="I37" s="339"/>
    </row>
    <row r="38" spans="2:9" ht="21.75" customHeight="1" x14ac:dyDescent="0.25">
      <c r="B38" s="16"/>
      <c r="C38" s="341"/>
      <c r="D38" s="342" t="s">
        <v>25</v>
      </c>
      <c r="E38" s="629">
        <f>'1 - Identification'!F12</f>
        <v>0</v>
      </c>
      <c r="F38" s="630"/>
      <c r="G38" s="630"/>
      <c r="H38" s="630"/>
      <c r="I38" s="631"/>
    </row>
    <row r="39" spans="2:9" ht="8.1" customHeight="1" x14ac:dyDescent="0.25">
      <c r="B39" s="15"/>
      <c r="C39" s="341"/>
      <c r="D39" s="342"/>
      <c r="E39" s="338"/>
      <c r="F39" s="338"/>
      <c r="G39" s="338"/>
      <c r="H39" s="338"/>
      <c r="I39" s="339"/>
    </row>
    <row r="40" spans="2:9" ht="14.25" customHeight="1" x14ac:dyDescent="0.25">
      <c r="B40" s="15"/>
      <c r="C40" s="341"/>
      <c r="D40" s="342" t="s">
        <v>26</v>
      </c>
      <c r="E40" s="629">
        <f>'1 - Identification'!F14</f>
        <v>0</v>
      </c>
      <c r="F40" s="630"/>
      <c r="G40" s="630"/>
      <c r="H40" s="630"/>
      <c r="I40" s="631"/>
    </row>
    <row r="41" spans="2:9" ht="8.1" customHeight="1" x14ac:dyDescent="0.2">
      <c r="B41" s="17"/>
      <c r="C41" s="18"/>
      <c r="D41" s="19"/>
      <c r="E41" s="20"/>
      <c r="F41" s="20"/>
      <c r="G41" s="20"/>
      <c r="H41" s="20"/>
      <c r="I41" s="21"/>
    </row>
    <row r="42" spans="2:9" ht="9.75" customHeight="1" x14ac:dyDescent="0.2">
      <c r="B42" s="22"/>
      <c r="C42" s="12"/>
      <c r="D42" s="12"/>
      <c r="E42" s="12"/>
      <c r="F42" s="12"/>
      <c r="G42" s="12"/>
      <c r="H42" s="12"/>
      <c r="I42" s="13"/>
    </row>
    <row r="43" spans="2:9" ht="15.75" customHeight="1" x14ac:dyDescent="0.2">
      <c r="B43" s="795" t="s">
        <v>353</v>
      </c>
      <c r="C43" s="796"/>
      <c r="D43" s="796"/>
      <c r="E43" s="796"/>
      <c r="F43" s="796"/>
      <c r="G43" s="796"/>
      <c r="H43" s="796"/>
      <c r="I43" s="797"/>
    </row>
    <row r="44" spans="2:9" ht="69.75" customHeight="1" x14ac:dyDescent="0.2">
      <c r="B44" s="795"/>
      <c r="C44" s="796"/>
      <c r="D44" s="796"/>
      <c r="E44" s="796"/>
      <c r="F44" s="796"/>
      <c r="G44" s="796"/>
      <c r="H44" s="796"/>
      <c r="I44" s="797"/>
    </row>
    <row r="45" spans="2:9" x14ac:dyDescent="0.2">
      <c r="B45" s="15"/>
      <c r="C45" s="5"/>
      <c r="D45" s="5"/>
      <c r="E45" s="5"/>
      <c r="F45" s="5"/>
      <c r="G45" s="5"/>
      <c r="H45" s="5"/>
      <c r="I45" s="23"/>
    </row>
    <row r="46" spans="2:9" ht="18" x14ac:dyDescent="0.25">
      <c r="B46" s="801" t="s">
        <v>264</v>
      </c>
      <c r="C46" s="802"/>
      <c r="D46" s="802"/>
      <c r="E46" s="5"/>
      <c r="F46" s="25" t="s">
        <v>27</v>
      </c>
      <c r="G46" s="803"/>
      <c r="H46" s="803"/>
      <c r="I46" s="804"/>
    </row>
    <row r="47" spans="2:9" ht="8.1" customHeight="1" x14ac:dyDescent="0.25">
      <c r="B47" s="26"/>
      <c r="C47" s="27"/>
      <c r="D47" s="27"/>
      <c r="E47" s="27"/>
      <c r="F47" s="27"/>
      <c r="G47" s="27"/>
      <c r="H47" s="27"/>
      <c r="I47" s="23"/>
    </row>
    <row r="48" spans="2:9" ht="18" customHeight="1" x14ac:dyDescent="0.2">
      <c r="B48" s="798" t="s">
        <v>37</v>
      </c>
      <c r="C48" s="799"/>
      <c r="D48" s="799"/>
      <c r="E48" s="799"/>
      <c r="F48" s="799"/>
      <c r="G48" s="799"/>
      <c r="H48" s="799"/>
      <c r="I48" s="800"/>
    </row>
    <row r="49" spans="1:9" x14ac:dyDescent="0.2">
      <c r="B49" s="798"/>
      <c r="C49" s="799"/>
      <c r="D49" s="799"/>
      <c r="E49" s="799"/>
      <c r="F49" s="799"/>
      <c r="G49" s="799"/>
      <c r="H49" s="799"/>
      <c r="I49" s="800"/>
    </row>
    <row r="50" spans="1:9" x14ac:dyDescent="0.2">
      <c r="B50" s="490"/>
      <c r="C50" s="491"/>
      <c r="D50" s="491"/>
      <c r="E50" s="5"/>
      <c r="F50" s="5"/>
      <c r="G50" s="5"/>
      <c r="H50" s="5"/>
      <c r="I50" s="23"/>
    </row>
    <row r="51" spans="1:9" x14ac:dyDescent="0.2">
      <c r="B51" s="492"/>
      <c r="C51" s="491"/>
      <c r="D51" s="491"/>
      <c r="E51" s="5"/>
      <c r="F51" s="5"/>
      <c r="G51" s="5"/>
      <c r="H51" s="5"/>
      <c r="I51" s="23"/>
    </row>
    <row r="52" spans="1:9" x14ac:dyDescent="0.2">
      <c r="B52" s="492"/>
      <c r="C52" s="491"/>
      <c r="D52" s="491"/>
      <c r="E52" s="5"/>
      <c r="F52" s="5"/>
      <c r="G52" s="5"/>
      <c r="H52" s="5"/>
      <c r="I52" s="23"/>
    </row>
    <row r="53" spans="1:9" x14ac:dyDescent="0.2">
      <c r="B53" s="492"/>
      <c r="C53" s="491"/>
      <c r="D53" s="491"/>
      <c r="E53" s="5"/>
      <c r="F53" s="5"/>
      <c r="G53" s="5"/>
      <c r="H53" s="5"/>
      <c r="I53" s="23"/>
    </row>
    <row r="54" spans="1:9" x14ac:dyDescent="0.2">
      <c r="B54" s="492"/>
      <c r="C54" s="491"/>
      <c r="D54" s="491"/>
      <c r="E54" s="5"/>
      <c r="F54" s="5"/>
      <c r="G54" s="5"/>
      <c r="H54" s="5"/>
      <c r="I54" s="23"/>
    </row>
    <row r="55" spans="1:9" x14ac:dyDescent="0.2">
      <c r="B55" s="493"/>
      <c r="C55" s="494"/>
      <c r="D55" s="494"/>
      <c r="E55" s="18"/>
      <c r="F55" s="18"/>
      <c r="G55" s="18"/>
      <c r="H55" s="18"/>
      <c r="I55" s="24"/>
    </row>
    <row r="56" spans="1:9" s="68" customFormat="1" x14ac:dyDescent="0.2">
      <c r="B56" s="97"/>
      <c r="C56" s="97"/>
      <c r="D56" s="97"/>
      <c r="E56" s="69"/>
      <c r="F56" s="69"/>
      <c r="G56" s="69"/>
      <c r="H56" s="69"/>
      <c r="I56" s="69"/>
    </row>
    <row r="57" spans="1:9" s="68" customFormat="1" x14ac:dyDescent="0.2">
      <c r="B57" s="97"/>
      <c r="C57" s="97"/>
      <c r="D57" s="97"/>
      <c r="E57" s="69"/>
      <c r="F57" s="69"/>
      <c r="G57" s="69"/>
      <c r="H57" s="69"/>
      <c r="I57" s="69"/>
    </row>
    <row r="58" spans="1:9" s="68" customFormat="1" x14ac:dyDescent="0.2"/>
    <row r="59" spans="1:9" ht="15" x14ac:dyDescent="0.2">
      <c r="A59" s="95"/>
      <c r="B59" s="96"/>
    </row>
    <row r="60" spans="1:9" ht="15" x14ac:dyDescent="0.2">
      <c r="A60" s="95"/>
      <c r="B60" s="96"/>
    </row>
    <row r="61" spans="1:9" ht="15" x14ac:dyDescent="0.2">
      <c r="A61" s="95"/>
      <c r="B61" s="96"/>
    </row>
    <row r="62" spans="1:9" ht="15" x14ac:dyDescent="0.2">
      <c r="A62" s="95"/>
      <c r="B62" s="96"/>
    </row>
    <row r="63" spans="1:9" ht="15" x14ac:dyDescent="0.2">
      <c r="A63" s="95"/>
      <c r="B63" s="96"/>
    </row>
    <row r="64" spans="1:9" ht="15" x14ac:dyDescent="0.2">
      <c r="A64" s="95"/>
      <c r="B64" s="96"/>
    </row>
    <row r="65" spans="1:2" ht="15" x14ac:dyDescent="0.2">
      <c r="A65" s="95"/>
      <c r="B65" s="96"/>
    </row>
  </sheetData>
  <sheetProtection algorithmName="SHA-512" hashValue="rPB1M8mX5PWP4Ix408dxMJnfrXdZVrV5ZP8KFJYpcwSOSbdcKRmicoYFvURkAIc0a7qu+Mesp25qClbWDqrXPg==" saltValue="2v8obeewrxPf1RCyibEhJQ==" spinCount="100000" sheet="1" objects="1" scenarios="1"/>
  <mergeCells count="20">
    <mergeCell ref="A1:I1"/>
    <mergeCell ref="B6:I6"/>
    <mergeCell ref="B14:I14"/>
    <mergeCell ref="B8:I8"/>
    <mergeCell ref="E29:I29"/>
    <mergeCell ref="B3:I3"/>
    <mergeCell ref="E21:I21"/>
    <mergeCell ref="E23:I23"/>
    <mergeCell ref="E25:I25"/>
    <mergeCell ref="E27:I27"/>
    <mergeCell ref="B4:I4"/>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topLeftCell="A27" zoomScale="80" zoomScaleNormal="80" workbookViewId="0">
      <selection activeCell="I9" sqref="I9"/>
    </sheetView>
  </sheetViews>
  <sheetFormatPr baseColWidth="10" defaultColWidth="8.42578125" defaultRowHeight="15" x14ac:dyDescent="0.25"/>
  <cols>
    <col min="1" max="1" width="14.7109375" style="48" customWidth="1"/>
    <col min="2" max="2" width="58.7109375" style="48" customWidth="1"/>
    <col min="3" max="3" width="8.85546875" style="49" customWidth="1"/>
    <col min="4" max="4" width="24.5703125" style="49" customWidth="1"/>
    <col min="5" max="5" width="26.140625" style="49" customWidth="1"/>
    <col min="6" max="6" width="24.28515625" style="49" customWidth="1"/>
    <col min="7" max="10" width="8.42578125" style="45"/>
    <col min="11" max="15" width="8.42578125" style="49"/>
    <col min="16" max="16384" width="8.42578125" style="48"/>
  </cols>
  <sheetData>
    <row r="1" spans="1:9" ht="34.5" customHeight="1" x14ac:dyDescent="0.25">
      <c r="A1" s="839" t="s">
        <v>130</v>
      </c>
      <c r="B1" s="839"/>
      <c r="C1" s="839"/>
      <c r="D1" s="839"/>
      <c r="E1" s="839"/>
      <c r="F1" s="839"/>
    </row>
    <row r="2" spans="1:9" ht="29.25" customHeight="1" thickBot="1" x14ac:dyDescent="0.3"/>
    <row r="3" spans="1:9" ht="15.75" customHeight="1" x14ac:dyDescent="0.25">
      <c r="A3" s="847" t="s">
        <v>152</v>
      </c>
      <c r="B3" s="849"/>
      <c r="C3" s="840" t="s">
        <v>129</v>
      </c>
      <c r="D3" s="842" t="s">
        <v>143</v>
      </c>
      <c r="E3" s="842" t="s">
        <v>144</v>
      </c>
      <c r="F3" s="845" t="s">
        <v>128</v>
      </c>
    </row>
    <row r="4" spans="1:9" ht="15.75" customHeight="1" x14ac:dyDescent="0.25">
      <c r="A4" s="848"/>
      <c r="B4" s="850"/>
      <c r="C4" s="841"/>
      <c r="D4" s="843"/>
      <c r="E4" s="844"/>
      <c r="F4" s="846"/>
    </row>
    <row r="5" spans="1:9" ht="20.100000000000001" customHeight="1" x14ac:dyDescent="0.25">
      <c r="A5" s="222">
        <v>60</v>
      </c>
      <c r="B5" s="222" t="s">
        <v>51</v>
      </c>
      <c r="C5" s="238" t="s">
        <v>127</v>
      </c>
      <c r="D5" s="294">
        <f>'3 - Données Financières struc'!C13</f>
        <v>0</v>
      </c>
      <c r="E5" s="226"/>
      <c r="F5" s="295">
        <f>'5 - Données Financières ACF'!C11</f>
        <v>0</v>
      </c>
      <c r="G5" s="46"/>
      <c r="H5" s="46"/>
      <c r="I5" s="46"/>
    </row>
    <row r="6" spans="1:9" ht="20.100000000000001" customHeight="1" x14ac:dyDescent="0.25">
      <c r="A6" s="223">
        <v>617</v>
      </c>
      <c r="B6" s="224" t="s">
        <v>52</v>
      </c>
      <c r="C6" s="237"/>
      <c r="D6" s="226"/>
      <c r="E6" s="232">
        <f>'4 - Données Financières AGC PIL'!G13</f>
        <v>0</v>
      </c>
      <c r="F6" s="226"/>
    </row>
    <row r="7" spans="1:9" ht="20.100000000000001" customHeight="1" x14ac:dyDescent="0.25">
      <c r="A7" s="223">
        <v>6185</v>
      </c>
      <c r="B7" s="224" t="s">
        <v>53</v>
      </c>
      <c r="C7" s="237"/>
      <c r="D7" s="226"/>
      <c r="E7" s="232">
        <f>'4 - Données Financières AGC PIL'!G14</f>
        <v>0</v>
      </c>
      <c r="F7" s="226"/>
    </row>
    <row r="8" spans="1:9" ht="20.100000000000001" customHeight="1" x14ac:dyDescent="0.25">
      <c r="A8" s="223">
        <v>6186</v>
      </c>
      <c r="B8" s="233" t="s">
        <v>64</v>
      </c>
      <c r="C8" s="237"/>
      <c r="D8" s="226"/>
      <c r="E8" s="232">
        <f>'4 - Données Financières AGC PIL'!G15</f>
        <v>0</v>
      </c>
      <c r="F8" s="226"/>
    </row>
    <row r="9" spans="1:9" ht="20.100000000000001" customHeight="1" x14ac:dyDescent="0.25">
      <c r="A9" s="228">
        <v>61</v>
      </c>
      <c r="B9" s="229" t="s">
        <v>54</v>
      </c>
      <c r="C9" s="238" t="s">
        <v>126</v>
      </c>
      <c r="D9" s="294">
        <f>'3 - Données Financières struc'!C14-E9</f>
        <v>0</v>
      </c>
      <c r="E9" s="294">
        <f>'4 - Données Financières AGC PIL'!G16</f>
        <v>0</v>
      </c>
      <c r="F9" s="294">
        <f>'5 - Données Financières ACF'!C12</f>
        <v>0</v>
      </c>
    </row>
    <row r="10" spans="1:9" ht="20.100000000000001" customHeight="1" x14ac:dyDescent="0.25">
      <c r="A10" s="223">
        <v>621</v>
      </c>
      <c r="B10" s="224" t="s">
        <v>55</v>
      </c>
      <c r="C10" s="237"/>
      <c r="D10" s="226"/>
      <c r="E10" s="227">
        <f>'4 - Données Financières AGC PIL'!G17</f>
        <v>0</v>
      </c>
      <c r="F10" s="226"/>
    </row>
    <row r="11" spans="1:9" ht="20.100000000000001" customHeight="1" x14ac:dyDescent="0.25">
      <c r="A11" s="230" t="s">
        <v>56</v>
      </c>
      <c r="B11" s="231" t="s">
        <v>246</v>
      </c>
      <c r="C11" s="237"/>
      <c r="D11" s="226"/>
      <c r="E11" s="226"/>
      <c r="F11" s="511">
        <f>'5 - Données Financières ACF'!C34</f>
        <v>0</v>
      </c>
    </row>
    <row r="12" spans="1:9" ht="20.100000000000001" customHeight="1" x14ac:dyDescent="0.25">
      <c r="A12" s="233">
        <v>622</v>
      </c>
      <c r="B12" s="224" t="s">
        <v>131</v>
      </c>
      <c r="C12" s="237"/>
      <c r="D12" s="226"/>
      <c r="E12" s="232">
        <f>'4 - Données Financières AGC PIL'!G18</f>
        <v>0</v>
      </c>
      <c r="F12" s="226"/>
    </row>
    <row r="13" spans="1:9" ht="20.100000000000001" customHeight="1" x14ac:dyDescent="0.25">
      <c r="A13" s="223">
        <v>6226</v>
      </c>
      <c r="B13" s="224" t="s">
        <v>257</v>
      </c>
      <c r="C13" s="237"/>
      <c r="D13" s="226"/>
      <c r="E13" s="232">
        <f>'4 - Données Financières AGC PIL'!G19</f>
        <v>0</v>
      </c>
      <c r="F13" s="226"/>
    </row>
    <row r="14" spans="1:9" ht="20.100000000000001" customHeight="1" x14ac:dyDescent="0.25">
      <c r="A14" s="223">
        <v>6227</v>
      </c>
      <c r="B14" s="224" t="s">
        <v>57</v>
      </c>
      <c r="C14" s="237"/>
      <c r="D14" s="226"/>
      <c r="E14" s="232">
        <f>'4 - Données Financières AGC PIL'!G20</f>
        <v>0</v>
      </c>
      <c r="F14" s="226"/>
    </row>
    <row r="15" spans="1:9" ht="20.100000000000001" customHeight="1" x14ac:dyDescent="0.25">
      <c r="A15" s="223">
        <v>623</v>
      </c>
      <c r="B15" s="224" t="s">
        <v>58</v>
      </c>
      <c r="C15" s="237"/>
      <c r="D15" s="226"/>
      <c r="E15" s="232">
        <f>'4 - Données Financières AGC PIL'!G21</f>
        <v>0</v>
      </c>
      <c r="F15" s="226"/>
    </row>
    <row r="16" spans="1:9" ht="20.100000000000001" customHeight="1" x14ac:dyDescent="0.25">
      <c r="A16" s="223">
        <v>625</v>
      </c>
      <c r="B16" s="224" t="s">
        <v>59</v>
      </c>
      <c r="C16" s="237"/>
      <c r="D16" s="226"/>
      <c r="E16" s="232">
        <f>'4 - Données Financières AGC PIL'!G22</f>
        <v>0</v>
      </c>
      <c r="F16" s="226"/>
    </row>
    <row r="17" spans="1:6" ht="20.100000000000001" customHeight="1" x14ac:dyDescent="0.25">
      <c r="A17" s="234">
        <v>6258</v>
      </c>
      <c r="B17" s="233" t="s">
        <v>60</v>
      </c>
      <c r="C17" s="237"/>
      <c r="D17" s="226"/>
      <c r="E17" s="232">
        <f>'4 - Données Financières AGC PIL'!G23</f>
        <v>0</v>
      </c>
      <c r="F17" s="226"/>
    </row>
    <row r="18" spans="1:6" ht="20.100000000000001" customHeight="1" x14ac:dyDescent="0.25">
      <c r="A18" s="234">
        <v>6281</v>
      </c>
      <c r="B18" s="233" t="s">
        <v>61</v>
      </c>
      <c r="C18" s="237"/>
      <c r="D18" s="226"/>
      <c r="E18" s="232">
        <f>'4 - Données Financières AGC PIL'!G24</f>
        <v>0</v>
      </c>
      <c r="F18" s="226"/>
    </row>
    <row r="19" spans="1:6" ht="20.100000000000001" customHeight="1" x14ac:dyDescent="0.25">
      <c r="A19" s="224">
        <v>6284</v>
      </c>
      <c r="B19" s="224" t="s">
        <v>62</v>
      </c>
      <c r="C19" s="237"/>
      <c r="D19" s="226"/>
      <c r="E19" s="232">
        <f>'4 - Données Financières AGC PIL'!G25</f>
        <v>0</v>
      </c>
      <c r="F19" s="226"/>
    </row>
    <row r="20" spans="1:6" ht="20.100000000000001" customHeight="1" x14ac:dyDescent="0.25">
      <c r="A20" s="234">
        <v>6286</v>
      </c>
      <c r="B20" s="233" t="s">
        <v>63</v>
      </c>
      <c r="C20" s="237"/>
      <c r="D20" s="226"/>
      <c r="E20" s="232">
        <f>'4 - Données Financières AGC PIL'!G26</f>
        <v>0</v>
      </c>
      <c r="F20" s="226"/>
    </row>
    <row r="21" spans="1:6" ht="20.100000000000001" customHeight="1" x14ac:dyDescent="0.25">
      <c r="A21" s="228">
        <v>62</v>
      </c>
      <c r="B21" s="228" t="s">
        <v>65</v>
      </c>
      <c r="C21" s="235" t="s">
        <v>125</v>
      </c>
      <c r="D21" s="294">
        <f>'3 - Données Financières struc'!C15-E21</f>
        <v>0</v>
      </c>
      <c r="E21" s="294">
        <f>SUM(E10:E20)</f>
        <v>0</v>
      </c>
      <c r="F21" s="294">
        <f>'5 - Données Financières ACF'!C13</f>
        <v>0</v>
      </c>
    </row>
    <row r="22" spans="1:6" ht="20.100000000000001" customHeight="1" x14ac:dyDescent="0.25">
      <c r="A22" s="234" t="s">
        <v>66</v>
      </c>
      <c r="B22" s="233" t="s">
        <v>239</v>
      </c>
      <c r="C22" s="236" t="s">
        <v>123</v>
      </c>
      <c r="D22" s="226"/>
      <c r="E22" s="232">
        <f>'4 - Données Financières AGC PIL'!G28</f>
        <v>0</v>
      </c>
      <c r="F22" s="226"/>
    </row>
    <row r="23" spans="1:6" ht="20.100000000000001" customHeight="1" x14ac:dyDescent="0.25">
      <c r="A23" s="234" t="s">
        <v>67</v>
      </c>
      <c r="B23" s="233" t="s">
        <v>68</v>
      </c>
      <c r="C23" s="236" t="s">
        <v>124</v>
      </c>
      <c r="D23" s="226"/>
      <c r="E23" s="232">
        <f>'4 - Données Financières AGC PIL'!G29</f>
        <v>0</v>
      </c>
      <c r="F23" s="226"/>
    </row>
    <row r="24" spans="1:6" ht="20.100000000000001" customHeight="1" x14ac:dyDescent="0.25">
      <c r="A24" s="230" t="s">
        <v>69</v>
      </c>
      <c r="B24" s="231" t="s">
        <v>70</v>
      </c>
      <c r="C24" s="237"/>
      <c r="D24" s="226"/>
      <c r="E24" s="226"/>
      <c r="F24" s="404">
        <f>'5 - Données Financières ACF'!C36</f>
        <v>0</v>
      </c>
    </row>
    <row r="25" spans="1:6" ht="20.100000000000001" customHeight="1" x14ac:dyDescent="0.25">
      <c r="A25" s="234" t="s">
        <v>71</v>
      </c>
      <c r="B25" s="233" t="s">
        <v>72</v>
      </c>
      <c r="C25" s="237"/>
      <c r="D25" s="226"/>
      <c r="E25" s="226"/>
      <c r="F25" s="232">
        <f>'5 - Données Financières ACF'!C37</f>
        <v>0</v>
      </c>
    </row>
    <row r="26" spans="1:6" ht="20.100000000000001" customHeight="1" x14ac:dyDescent="0.25">
      <c r="A26" s="234" t="s">
        <v>73</v>
      </c>
      <c r="B26" s="233" t="s">
        <v>247</v>
      </c>
      <c r="C26" s="237"/>
      <c r="D26" s="226"/>
      <c r="E26" s="226"/>
      <c r="F26" s="232">
        <f>'5 - Données Financières ACF'!C38</f>
        <v>0</v>
      </c>
    </row>
    <row r="27" spans="1:6" ht="20.100000000000001" customHeight="1" x14ac:dyDescent="0.25">
      <c r="A27" s="228">
        <v>63</v>
      </c>
      <c r="B27" s="229" t="s">
        <v>75</v>
      </c>
      <c r="C27" s="238" t="s">
        <v>123</v>
      </c>
      <c r="D27" s="294">
        <f>'3 - Données Financières struc'!C16-E27</f>
        <v>0</v>
      </c>
      <c r="E27" s="294">
        <f>SUM(E22:E26)</f>
        <v>0</v>
      </c>
      <c r="F27" s="294">
        <f>SUM(F24:F26)</f>
        <v>0</v>
      </c>
    </row>
    <row r="28" spans="1:6" ht="20.100000000000001" customHeight="1" x14ac:dyDescent="0.25">
      <c r="A28" s="234">
        <v>6411</v>
      </c>
      <c r="B28" s="233" t="s">
        <v>76</v>
      </c>
      <c r="C28" s="237"/>
      <c r="D28" s="226"/>
      <c r="E28" s="232">
        <f>'4 - Données Financières AGC PIL'!G31</f>
        <v>0</v>
      </c>
      <c r="F28" s="226"/>
    </row>
    <row r="29" spans="1:6" ht="20.100000000000001" customHeight="1" x14ac:dyDescent="0.25">
      <c r="A29" s="234">
        <v>6412</v>
      </c>
      <c r="B29" s="233" t="s">
        <v>77</v>
      </c>
      <c r="C29" s="225"/>
      <c r="D29" s="226"/>
      <c r="E29" s="232">
        <f>'4 - Données Financières AGC PIL'!G32</f>
        <v>0</v>
      </c>
      <c r="F29" s="226"/>
    </row>
    <row r="30" spans="1:6" ht="20.100000000000001" customHeight="1" x14ac:dyDescent="0.25">
      <c r="A30" s="234">
        <v>6413</v>
      </c>
      <c r="B30" s="233" t="s">
        <v>78</v>
      </c>
      <c r="C30" s="225"/>
      <c r="D30" s="226"/>
      <c r="E30" s="232">
        <f>'4 - Données Financières AGC PIL'!G33</f>
        <v>0</v>
      </c>
      <c r="F30" s="226"/>
    </row>
    <row r="31" spans="1:6" ht="20.100000000000001" customHeight="1" x14ac:dyDescent="0.25">
      <c r="A31" s="234">
        <v>6414</v>
      </c>
      <c r="B31" s="233" t="s">
        <v>79</v>
      </c>
      <c r="C31" s="225"/>
      <c r="D31" s="226"/>
      <c r="E31" s="232">
        <f>'4 - Données Financières AGC PIL'!G34</f>
        <v>0</v>
      </c>
      <c r="F31" s="226"/>
    </row>
    <row r="32" spans="1:6" ht="20.100000000000001" customHeight="1" x14ac:dyDescent="0.25">
      <c r="A32" s="234">
        <v>645</v>
      </c>
      <c r="B32" s="233" t="s">
        <v>80</v>
      </c>
      <c r="C32" s="225"/>
      <c r="D32" s="226"/>
      <c r="E32" s="232">
        <f>'4 - Données Financières AGC PIL'!G35</f>
        <v>0</v>
      </c>
      <c r="F32" s="226"/>
    </row>
    <row r="33" spans="1:15" ht="20.100000000000001" customHeight="1" x14ac:dyDescent="0.25">
      <c r="A33" s="234">
        <v>647</v>
      </c>
      <c r="B33" s="233" t="s">
        <v>81</v>
      </c>
      <c r="C33" s="225"/>
      <c r="D33" s="226"/>
      <c r="E33" s="232">
        <f>'4 - Données Financières AGC PIL'!G36</f>
        <v>0</v>
      </c>
      <c r="F33" s="226"/>
    </row>
    <row r="34" spans="1:15" ht="20.100000000000001" customHeight="1" x14ac:dyDescent="0.25">
      <c r="A34" s="234">
        <v>648</v>
      </c>
      <c r="B34" s="233" t="s">
        <v>82</v>
      </c>
      <c r="C34" s="225"/>
      <c r="D34" s="226"/>
      <c r="E34" s="232">
        <f>'4 - Données Financières AGC PIL'!G37</f>
        <v>0</v>
      </c>
      <c r="F34" s="226"/>
    </row>
    <row r="35" spans="1:15" ht="27.75" customHeight="1" x14ac:dyDescent="0.25">
      <c r="A35" s="239" t="s">
        <v>83</v>
      </c>
      <c r="B35" s="231" t="s">
        <v>233</v>
      </c>
      <c r="C35" s="225"/>
      <c r="D35" s="226"/>
      <c r="E35" s="226"/>
      <c r="F35" s="405">
        <f>'5 - Données Financières ACF'!C40</f>
        <v>0</v>
      </c>
    </row>
    <row r="36" spans="1:15" ht="20.100000000000001" customHeight="1" x14ac:dyDescent="0.25">
      <c r="A36" s="333" t="s">
        <v>84</v>
      </c>
      <c r="B36" s="233" t="s">
        <v>262</v>
      </c>
      <c r="C36" s="225"/>
      <c r="D36" s="226"/>
      <c r="E36" s="226"/>
      <c r="F36" s="227">
        <f>'5 - Données Financières ACF'!C41</f>
        <v>0</v>
      </c>
    </row>
    <row r="37" spans="1:15" ht="20.100000000000001" customHeight="1" x14ac:dyDescent="0.25">
      <c r="A37" s="240">
        <v>64</v>
      </c>
      <c r="B37" s="240" t="s">
        <v>86</v>
      </c>
      <c r="C37" s="241" t="s">
        <v>122</v>
      </c>
      <c r="D37" s="294">
        <f>'3 - Données Financières struc'!C17-E37</f>
        <v>0</v>
      </c>
      <c r="E37" s="330">
        <f>SUM(E28:E36)</f>
        <v>0</v>
      </c>
      <c r="F37" s="294">
        <f>SUM(F35:F36)</f>
        <v>0</v>
      </c>
    </row>
    <row r="38" spans="1:15" ht="20.100000000000001" customHeight="1" x14ac:dyDescent="0.25">
      <c r="A38" s="242">
        <v>65</v>
      </c>
      <c r="B38" s="243" t="s">
        <v>87</v>
      </c>
      <c r="C38" s="241" t="s">
        <v>121</v>
      </c>
      <c r="D38" s="294">
        <f>'3 - Données Financières struc'!C18-E38</f>
        <v>0</v>
      </c>
      <c r="E38" s="226"/>
      <c r="F38" s="294">
        <f>'5 - Données Financières ACF'!C16</f>
        <v>0</v>
      </c>
    </row>
    <row r="39" spans="1:15" s="94" customFormat="1" ht="20.100000000000001" customHeight="1" x14ac:dyDescent="0.25">
      <c r="A39" s="242">
        <v>66</v>
      </c>
      <c r="B39" s="243" t="s">
        <v>88</v>
      </c>
      <c r="C39" s="241" t="s">
        <v>120</v>
      </c>
      <c r="D39" s="294">
        <f>'3 - Données Financières struc'!C19-E39</f>
        <v>0</v>
      </c>
      <c r="E39" s="226"/>
      <c r="F39" s="294">
        <f>'5 - Données Financières ACF'!C17</f>
        <v>0</v>
      </c>
      <c r="G39" s="92"/>
      <c r="H39" s="92"/>
      <c r="I39" s="92"/>
      <c r="J39" s="92"/>
      <c r="K39" s="93"/>
      <c r="L39" s="93"/>
      <c r="M39" s="93"/>
      <c r="N39" s="93"/>
      <c r="O39" s="93"/>
    </row>
    <row r="40" spans="1:15" s="94" customFormat="1" ht="20.100000000000001" customHeight="1" x14ac:dyDescent="0.25">
      <c r="A40" s="242">
        <v>67</v>
      </c>
      <c r="B40" s="243" t="s">
        <v>89</v>
      </c>
      <c r="C40" s="241" t="s">
        <v>119</v>
      </c>
      <c r="D40" s="294">
        <f>'3 - Données Financières struc'!C20-E40</f>
        <v>0</v>
      </c>
      <c r="E40" s="226"/>
      <c r="F40" s="294">
        <f>'5 - Données Financières ACF'!C18</f>
        <v>0</v>
      </c>
      <c r="G40" s="92"/>
      <c r="H40" s="92"/>
      <c r="I40" s="92"/>
      <c r="J40" s="92"/>
      <c r="K40" s="93"/>
      <c r="L40" s="93"/>
      <c r="M40" s="93"/>
      <c r="N40" s="93"/>
      <c r="O40" s="93"/>
    </row>
    <row r="41" spans="1:15" ht="38.25" customHeight="1" x14ac:dyDescent="0.25">
      <c r="A41" s="234">
        <v>6815</v>
      </c>
      <c r="B41" s="233" t="s">
        <v>90</v>
      </c>
      <c r="C41" s="237"/>
      <c r="D41" s="226"/>
      <c r="E41" s="232">
        <f>'4 - Données Financières AGC PIL'!G40</f>
        <v>0</v>
      </c>
      <c r="F41" s="226"/>
    </row>
    <row r="42" spans="1:15" ht="36" customHeight="1" x14ac:dyDescent="0.25">
      <c r="A42" s="240">
        <v>68</v>
      </c>
      <c r="B42" s="244" t="s">
        <v>91</v>
      </c>
      <c r="C42" s="241" t="s">
        <v>244</v>
      </c>
      <c r="D42" s="330">
        <f>'3 - Données Financières struc'!C21-E42</f>
        <v>0</v>
      </c>
      <c r="E42" s="330">
        <f>SUM(E41)</f>
        <v>0</v>
      </c>
      <c r="F42" s="294">
        <f>'5 - Données Financières ACF'!C19</f>
        <v>0</v>
      </c>
    </row>
    <row r="43" spans="1:15" ht="20.100000000000001" customHeight="1" x14ac:dyDescent="0.25">
      <c r="A43" s="240">
        <v>69</v>
      </c>
      <c r="B43" s="240" t="s">
        <v>92</v>
      </c>
      <c r="C43" s="241" t="s">
        <v>118</v>
      </c>
      <c r="D43" s="330">
        <f>'3 - Données Financières struc'!C22-E43</f>
        <v>0</v>
      </c>
      <c r="E43" s="245"/>
      <c r="F43" s="245"/>
    </row>
    <row r="44" spans="1:15" ht="20.100000000000001" customHeight="1" x14ac:dyDescent="0.25">
      <c r="A44" s="836" t="s">
        <v>93</v>
      </c>
      <c r="B44" s="836"/>
      <c r="C44" s="246"/>
      <c r="D44" s="330">
        <f>'3 - Données Financières struc'!C23-E44</f>
        <v>0</v>
      </c>
      <c r="E44" s="330">
        <f>E9+E21+E27+E37+E42</f>
        <v>0</v>
      </c>
      <c r="F44" s="330">
        <f>F5+F9+F21+F27+F37+F38+F39+F40+F42</f>
        <v>0</v>
      </c>
    </row>
    <row r="45" spans="1:15" ht="20.100000000000001" customHeight="1" x14ac:dyDescent="0.25">
      <c r="A45" s="234">
        <v>862</v>
      </c>
      <c r="B45" s="233" t="s">
        <v>317</v>
      </c>
      <c r="C45" s="225"/>
      <c r="D45" s="226"/>
      <c r="E45" s="232">
        <f>'4 - Données Financières AGC PIL'!G42</f>
        <v>0</v>
      </c>
      <c r="F45" s="509">
        <f>'5 - Données Financières ACF'!C43</f>
        <v>0</v>
      </c>
    </row>
    <row r="46" spans="1:15" ht="20.100000000000001" customHeight="1" x14ac:dyDescent="0.25">
      <c r="A46" s="240">
        <v>86</v>
      </c>
      <c r="B46" s="247" t="s">
        <v>94</v>
      </c>
      <c r="C46" s="241" t="s">
        <v>117</v>
      </c>
      <c r="D46" s="331">
        <f>'3 - Données Financières struc'!C24-E46</f>
        <v>0</v>
      </c>
      <c r="E46" s="294">
        <f>E45</f>
        <v>0</v>
      </c>
      <c r="F46" s="294">
        <f>F45</f>
        <v>0</v>
      </c>
    </row>
    <row r="47" spans="1:15" ht="38.25" customHeight="1" thickBot="1" x14ac:dyDescent="0.3">
      <c r="A47" s="837" t="s">
        <v>18</v>
      </c>
      <c r="B47" s="838"/>
      <c r="C47" s="248"/>
      <c r="D47" s="332">
        <f>'3 - Données Financières struc'!C25-E47</f>
        <v>0</v>
      </c>
      <c r="E47" s="406">
        <f>E44+E46</f>
        <v>0</v>
      </c>
      <c r="F47" s="332">
        <f>+F44+F46</f>
        <v>0</v>
      </c>
    </row>
    <row r="49" spans="3:6" ht="15.75" thickBot="1" x14ac:dyDescent="0.3"/>
    <row r="50" spans="3:6" ht="15" customHeight="1" x14ac:dyDescent="0.25">
      <c r="C50" s="830" t="s">
        <v>202</v>
      </c>
      <c r="D50" s="831"/>
      <c r="E50" s="831"/>
      <c r="F50" s="832"/>
    </row>
    <row r="51" spans="3:6" x14ac:dyDescent="0.25">
      <c r="C51" s="833"/>
      <c r="D51" s="834"/>
      <c r="E51" s="834"/>
      <c r="F51" s="835"/>
    </row>
    <row r="52" spans="3:6" ht="37.5" customHeight="1" x14ac:dyDescent="0.25">
      <c r="C52" s="826" t="s">
        <v>321</v>
      </c>
      <c r="D52" s="827"/>
      <c r="E52" s="407">
        <f>E47*35/100</f>
        <v>0</v>
      </c>
      <c r="F52" s="249" t="s">
        <v>148</v>
      </c>
    </row>
    <row r="53" spans="3:6" ht="35.25" customHeight="1" thickBot="1" x14ac:dyDescent="0.3">
      <c r="C53" s="828" t="s">
        <v>320</v>
      </c>
      <c r="D53" s="829"/>
      <c r="E53" s="495">
        <f>IF((F11)&gt;0,(F11*60/100),((F24+F35+F45)*60/100))</f>
        <v>0</v>
      </c>
      <c r="F53" s="250" t="s">
        <v>149</v>
      </c>
    </row>
  </sheetData>
  <sheetProtection algorithmName="SHA-512" hashValue="TVavFtwo2OmcfeSzOHdRJqf83ht6m4O9b33m8rjVJcjVfN7LRl6YAIwpMPH8FvtQYdYqy5SknRVi1K4B9ARhfw==" saltValue="9TVFP+p6yvkhr++8jKnLIg==" spinCount="100000"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tabSelected="1" workbookViewId="0">
      <selection activeCell="D7" sqref="D7"/>
    </sheetView>
  </sheetViews>
  <sheetFormatPr baseColWidth="10" defaultColWidth="11.42578125" defaultRowHeight="15.75" x14ac:dyDescent="0.25"/>
  <cols>
    <col min="1" max="1" width="40.7109375" style="261" customWidth="1"/>
    <col min="2" max="2" width="29.140625" style="95" customWidth="1"/>
    <col min="3" max="3" width="74.5703125" style="95" customWidth="1"/>
    <col min="4" max="4" width="34" style="95" customWidth="1"/>
    <col min="5" max="5" width="34" style="270" customWidth="1"/>
    <col min="6" max="256" width="34" style="261" customWidth="1"/>
    <col min="257" max="16384" width="11.42578125" style="261"/>
  </cols>
  <sheetData>
    <row r="1" spans="1:6" s="95" customFormat="1" ht="22.5" customHeight="1" x14ac:dyDescent="0.2">
      <c r="A1" s="859" t="s">
        <v>278</v>
      </c>
      <c r="B1" s="859"/>
      <c r="C1" s="859"/>
      <c r="D1" s="854"/>
      <c r="E1" s="856"/>
      <c r="F1" s="854"/>
    </row>
    <row r="2" spans="1:6" s="95" customFormat="1" ht="22.5" customHeight="1" x14ac:dyDescent="0.2">
      <c r="A2" s="859"/>
      <c r="B2" s="859"/>
      <c r="C2" s="859"/>
      <c r="D2" s="854"/>
      <c r="E2" s="856"/>
      <c r="F2" s="854"/>
    </row>
    <row r="3" spans="1:6" s="95" customFormat="1" x14ac:dyDescent="0.2">
      <c r="A3" s="860" t="s">
        <v>242</v>
      </c>
      <c r="B3" s="860"/>
      <c r="C3" s="38" t="s">
        <v>325</v>
      </c>
      <c r="D3" s="252"/>
      <c r="E3" s="253"/>
      <c r="F3" s="253"/>
    </row>
    <row r="4" spans="1:6" s="95" customFormat="1" x14ac:dyDescent="0.2">
      <c r="A4" s="38"/>
      <c r="B4" s="38"/>
      <c r="C4" s="38"/>
      <c r="D4" s="252"/>
      <c r="E4" s="253"/>
      <c r="F4" s="253"/>
    </row>
    <row r="5" spans="1:6" s="95" customFormat="1" thickBot="1" x14ac:dyDescent="0.25">
      <c r="A5" s="254"/>
      <c r="B5" s="255"/>
      <c r="C5" s="256"/>
      <c r="D5" s="252"/>
      <c r="E5" s="257"/>
      <c r="F5" s="257"/>
    </row>
    <row r="6" spans="1:6" s="95" customFormat="1" ht="30" customHeight="1" thickBot="1" x14ac:dyDescent="0.25">
      <c r="A6" s="271" t="s">
        <v>170</v>
      </c>
      <c r="B6" s="857" t="s">
        <v>211</v>
      </c>
      <c r="C6" s="858"/>
      <c r="D6" s="38"/>
      <c r="E6" s="38"/>
      <c r="F6" s="38"/>
    </row>
    <row r="7" spans="1:6" s="95" customFormat="1" ht="24" customHeight="1" x14ac:dyDescent="0.2">
      <c r="A7" s="851" t="s">
        <v>171</v>
      </c>
      <c r="B7" s="272">
        <v>617</v>
      </c>
      <c r="C7" s="273" t="s">
        <v>252</v>
      </c>
      <c r="D7" s="252"/>
      <c r="E7" s="253"/>
      <c r="F7" s="253"/>
    </row>
    <row r="8" spans="1:6" s="95" customFormat="1" ht="24" customHeight="1" x14ac:dyDescent="0.2">
      <c r="A8" s="852"/>
      <c r="B8" s="274" t="s">
        <v>172</v>
      </c>
      <c r="C8" s="275" t="s">
        <v>173</v>
      </c>
      <c r="D8" s="252"/>
      <c r="E8" s="253"/>
      <c r="F8" s="253"/>
    </row>
    <row r="9" spans="1:6" s="95" customFormat="1" ht="24" customHeight="1" x14ac:dyDescent="0.2">
      <c r="A9" s="852"/>
      <c r="B9" s="274">
        <v>621</v>
      </c>
      <c r="C9" s="275" t="s">
        <v>253</v>
      </c>
      <c r="D9" s="252"/>
      <c r="E9" s="253"/>
      <c r="F9" s="253"/>
    </row>
    <row r="10" spans="1:6" s="95" customFormat="1" ht="24" customHeight="1" x14ac:dyDescent="0.2">
      <c r="A10" s="852"/>
      <c r="B10" s="274">
        <v>625</v>
      </c>
      <c r="C10" s="275" t="s">
        <v>260</v>
      </c>
      <c r="D10" s="252"/>
      <c r="E10" s="253"/>
      <c r="F10" s="253"/>
    </row>
    <row r="11" spans="1:6" s="95" customFormat="1" ht="24" customHeight="1" x14ac:dyDescent="0.2">
      <c r="A11" s="852"/>
      <c r="B11" s="274" t="s">
        <v>174</v>
      </c>
      <c r="C11" s="275" t="s">
        <v>61</v>
      </c>
      <c r="D11" s="252"/>
      <c r="E11" s="253"/>
      <c r="F11" s="253"/>
    </row>
    <row r="12" spans="1:6" s="95" customFormat="1" ht="24" customHeight="1" x14ac:dyDescent="0.2">
      <c r="A12" s="852"/>
      <c r="B12" s="274" t="s">
        <v>175</v>
      </c>
      <c r="C12" s="275" t="s">
        <v>62</v>
      </c>
      <c r="D12" s="252"/>
      <c r="E12" s="253"/>
      <c r="F12" s="253"/>
    </row>
    <row r="13" spans="1:6" s="95" customFormat="1" ht="24" customHeight="1" x14ac:dyDescent="0.2">
      <c r="A13" s="852"/>
      <c r="B13" s="274" t="s">
        <v>176</v>
      </c>
      <c r="C13" s="275" t="s">
        <v>63</v>
      </c>
      <c r="D13" s="252"/>
      <c r="E13" s="253"/>
      <c r="F13" s="253"/>
    </row>
    <row r="14" spans="1:6" s="95" customFormat="1" ht="24" customHeight="1" x14ac:dyDescent="0.2">
      <c r="A14" s="852"/>
      <c r="B14" s="274">
        <v>631</v>
      </c>
      <c r="C14" s="275" t="s">
        <v>137</v>
      </c>
      <c r="D14" s="252"/>
      <c r="E14" s="253"/>
      <c r="F14" s="253"/>
    </row>
    <row r="15" spans="1:6" s="95" customFormat="1" ht="24" customHeight="1" x14ac:dyDescent="0.2">
      <c r="A15" s="852"/>
      <c r="B15" s="274" t="s">
        <v>177</v>
      </c>
      <c r="C15" s="275" t="s">
        <v>139</v>
      </c>
      <c r="D15" s="252"/>
      <c r="E15" s="253"/>
      <c r="F15" s="253"/>
    </row>
    <row r="16" spans="1:6" s="95" customFormat="1" ht="24" customHeight="1" x14ac:dyDescent="0.2">
      <c r="A16" s="852"/>
      <c r="B16" s="274" t="s">
        <v>178</v>
      </c>
      <c r="C16" s="275" t="s">
        <v>141</v>
      </c>
      <c r="D16" s="252"/>
      <c r="E16" s="253"/>
      <c r="F16" s="253"/>
    </row>
    <row r="17" spans="1:7" s="95" customFormat="1" ht="24" customHeight="1" x14ac:dyDescent="0.2">
      <c r="A17" s="852"/>
      <c r="B17" s="276" t="s">
        <v>179</v>
      </c>
      <c r="C17" s="275" t="s">
        <v>76</v>
      </c>
      <c r="D17" s="38"/>
      <c r="E17" s="38"/>
      <c r="F17" s="258"/>
    </row>
    <row r="18" spans="1:7" s="95" customFormat="1" ht="24" customHeight="1" x14ac:dyDescent="0.2">
      <c r="A18" s="852"/>
      <c r="B18" s="274" t="s">
        <v>180</v>
      </c>
      <c r="C18" s="275" t="s">
        <v>77</v>
      </c>
      <c r="D18" s="38"/>
      <c r="E18" s="38"/>
      <c r="F18" s="258"/>
    </row>
    <row r="19" spans="1:7" s="95" customFormat="1" ht="24" customHeight="1" x14ac:dyDescent="0.2">
      <c r="A19" s="852"/>
      <c r="B19" s="274" t="s">
        <v>181</v>
      </c>
      <c r="C19" s="275" t="s">
        <v>78</v>
      </c>
      <c r="D19" s="38"/>
      <c r="E19" s="38"/>
      <c r="F19" s="258"/>
    </row>
    <row r="20" spans="1:7" s="95" customFormat="1" ht="24" customHeight="1" x14ac:dyDescent="0.2">
      <c r="A20" s="852"/>
      <c r="B20" s="274" t="s">
        <v>192</v>
      </c>
      <c r="C20" s="321" t="s">
        <v>79</v>
      </c>
      <c r="D20" s="349"/>
      <c r="E20" s="349"/>
      <c r="F20" s="258"/>
    </row>
    <row r="21" spans="1:7" s="95" customFormat="1" ht="24" customHeight="1" x14ac:dyDescent="0.2">
      <c r="A21" s="852"/>
      <c r="B21" s="274">
        <v>645</v>
      </c>
      <c r="C21" s="275" t="s">
        <v>80</v>
      </c>
      <c r="D21" s="38"/>
      <c r="E21" s="38"/>
      <c r="F21" s="258"/>
    </row>
    <row r="22" spans="1:7" s="95" customFormat="1" ht="24" customHeight="1" x14ac:dyDescent="0.2">
      <c r="A22" s="852"/>
      <c r="B22" s="274">
        <v>647</v>
      </c>
      <c r="C22" s="275" t="s">
        <v>81</v>
      </c>
      <c r="D22" s="38"/>
      <c r="E22" s="38"/>
      <c r="F22" s="258"/>
    </row>
    <row r="23" spans="1:7" s="95" customFormat="1" ht="24" customHeight="1" x14ac:dyDescent="0.2">
      <c r="A23" s="852"/>
      <c r="B23" s="306">
        <v>648</v>
      </c>
      <c r="C23" s="305" t="s">
        <v>82</v>
      </c>
      <c r="D23" s="38"/>
      <c r="E23" s="38"/>
      <c r="F23" s="258"/>
    </row>
    <row r="24" spans="1:7" s="95" customFormat="1" ht="24" customHeight="1" x14ac:dyDescent="0.2">
      <c r="A24" s="852"/>
      <c r="B24" s="306">
        <v>6815</v>
      </c>
      <c r="C24" s="305" t="s">
        <v>182</v>
      </c>
      <c r="D24" s="855"/>
      <c r="E24" s="855"/>
      <c r="F24" s="259"/>
    </row>
    <row r="25" spans="1:7" s="95" customFormat="1" ht="24" customHeight="1" thickBot="1" x14ac:dyDescent="0.25">
      <c r="A25" s="853"/>
      <c r="B25" s="304">
        <v>862</v>
      </c>
      <c r="C25" s="277" t="s">
        <v>183</v>
      </c>
    </row>
    <row r="26" spans="1:7" s="95" customFormat="1" ht="13.5" customHeight="1" thickBot="1" x14ac:dyDescent="0.3">
      <c r="A26" s="260"/>
      <c r="B26" s="261"/>
      <c r="C26" s="261"/>
      <c r="D26" s="38"/>
      <c r="E26" s="38"/>
      <c r="F26" s="262"/>
    </row>
    <row r="27" spans="1:7" s="95" customFormat="1" ht="24" customHeight="1" x14ac:dyDescent="0.2">
      <c r="A27" s="851" t="s">
        <v>184</v>
      </c>
      <c r="B27" s="315">
        <v>617</v>
      </c>
      <c r="C27" s="316" t="s">
        <v>252</v>
      </c>
    </row>
    <row r="28" spans="1:7" s="265" customFormat="1" ht="24" customHeight="1" x14ac:dyDescent="0.25">
      <c r="A28" s="852"/>
      <c r="B28" s="319" t="s">
        <v>172</v>
      </c>
      <c r="C28" s="320" t="s">
        <v>173</v>
      </c>
      <c r="D28" s="263"/>
      <c r="E28" s="263"/>
      <c r="F28" s="264"/>
      <c r="G28" s="264"/>
    </row>
    <row r="29" spans="1:7" s="265" customFormat="1" ht="24" customHeight="1" x14ac:dyDescent="0.25">
      <c r="A29" s="852"/>
      <c r="B29" s="274">
        <v>621</v>
      </c>
      <c r="C29" s="321" t="s">
        <v>253</v>
      </c>
      <c r="D29" s="266"/>
      <c r="E29" s="263"/>
      <c r="F29" s="264"/>
      <c r="G29" s="264"/>
    </row>
    <row r="30" spans="1:7" s="265" customFormat="1" ht="24" customHeight="1" x14ac:dyDescent="0.25">
      <c r="A30" s="852"/>
      <c r="B30" s="274">
        <v>623</v>
      </c>
      <c r="C30" s="321" t="s">
        <v>259</v>
      </c>
      <c r="D30" s="263"/>
      <c r="E30" s="263"/>
      <c r="F30" s="264"/>
      <c r="G30" s="264"/>
    </row>
    <row r="31" spans="1:7" s="265" customFormat="1" ht="24" customHeight="1" x14ac:dyDescent="0.25">
      <c r="A31" s="852"/>
      <c r="B31" s="274">
        <v>625</v>
      </c>
      <c r="C31" s="321" t="s">
        <v>260</v>
      </c>
      <c r="D31" s="263"/>
      <c r="E31" s="263"/>
      <c r="F31" s="264"/>
      <c r="G31" s="264"/>
    </row>
    <row r="32" spans="1:7" s="265" customFormat="1" ht="24" customHeight="1" x14ac:dyDescent="0.25">
      <c r="A32" s="852"/>
      <c r="B32" s="274" t="s">
        <v>174</v>
      </c>
      <c r="C32" s="321" t="s">
        <v>185</v>
      </c>
      <c r="D32" s="267"/>
      <c r="E32" s="263"/>
      <c r="F32" s="264"/>
      <c r="G32" s="264"/>
    </row>
    <row r="33" spans="1:7" s="265" customFormat="1" ht="24" customHeight="1" x14ac:dyDescent="0.25">
      <c r="A33" s="852"/>
      <c r="B33" s="274" t="s">
        <v>176</v>
      </c>
      <c r="C33" s="321" t="s">
        <v>254</v>
      </c>
      <c r="D33" s="267"/>
      <c r="E33" s="263"/>
      <c r="F33" s="264"/>
      <c r="G33" s="264"/>
    </row>
    <row r="34" spans="1:7" s="265" customFormat="1" ht="24" customHeight="1" x14ac:dyDescent="0.25">
      <c r="A34" s="852"/>
      <c r="B34" s="274">
        <v>631</v>
      </c>
      <c r="C34" s="321" t="s">
        <v>137</v>
      </c>
      <c r="D34" s="267"/>
      <c r="E34" s="263"/>
      <c r="F34" s="264"/>
      <c r="G34" s="264"/>
    </row>
    <row r="35" spans="1:7" s="265" customFormat="1" ht="24" customHeight="1" x14ac:dyDescent="0.25">
      <c r="A35" s="852"/>
      <c r="B35" s="274" t="s">
        <v>186</v>
      </c>
      <c r="C35" s="321" t="s">
        <v>139</v>
      </c>
      <c r="D35" s="267"/>
      <c r="E35" s="263"/>
      <c r="F35" s="264"/>
      <c r="G35" s="264"/>
    </row>
    <row r="36" spans="1:7" s="265" customFormat="1" ht="24" customHeight="1" x14ac:dyDescent="0.25">
      <c r="A36" s="852"/>
      <c r="B36" s="274" t="s">
        <v>187</v>
      </c>
      <c r="C36" s="321" t="s">
        <v>141</v>
      </c>
      <c r="D36" s="267"/>
      <c r="E36" s="263"/>
      <c r="F36" s="264"/>
      <c r="G36" s="264"/>
    </row>
    <row r="37" spans="1:7" s="265" customFormat="1" ht="24" customHeight="1" x14ac:dyDescent="0.25">
      <c r="A37" s="852"/>
      <c r="B37" s="274" t="s">
        <v>179</v>
      </c>
      <c r="C37" s="321" t="s">
        <v>76</v>
      </c>
      <c r="D37" s="267"/>
      <c r="E37" s="263"/>
      <c r="F37" s="264"/>
      <c r="G37" s="264"/>
    </row>
    <row r="38" spans="1:7" s="265" customFormat="1" ht="24" customHeight="1" x14ac:dyDescent="0.25">
      <c r="A38" s="852"/>
      <c r="B38" s="274" t="s">
        <v>180</v>
      </c>
      <c r="C38" s="321" t="s">
        <v>77</v>
      </c>
      <c r="D38" s="267"/>
      <c r="E38" s="263"/>
      <c r="F38" s="264"/>
      <c r="G38" s="264"/>
    </row>
    <row r="39" spans="1:7" s="265" customFormat="1" ht="24" customHeight="1" x14ac:dyDescent="0.25">
      <c r="A39" s="852"/>
      <c r="B39" s="274" t="s">
        <v>181</v>
      </c>
      <c r="C39" s="321" t="s">
        <v>78</v>
      </c>
      <c r="D39" s="267"/>
      <c r="E39" s="263"/>
      <c r="F39" s="264"/>
      <c r="G39" s="264"/>
    </row>
    <row r="40" spans="1:7" s="265" customFormat="1" ht="24" customHeight="1" x14ac:dyDescent="0.25">
      <c r="A40" s="852"/>
      <c r="B40" s="274" t="s">
        <v>192</v>
      </c>
      <c r="C40" s="321" t="s">
        <v>79</v>
      </c>
      <c r="D40" s="268"/>
      <c r="E40" s="263"/>
      <c r="F40" s="264"/>
      <c r="G40" s="264"/>
    </row>
    <row r="41" spans="1:7" s="265" customFormat="1" ht="24" customHeight="1" x14ac:dyDescent="0.25">
      <c r="A41" s="852"/>
      <c r="B41" s="274">
        <v>645</v>
      </c>
      <c r="C41" s="321" t="s">
        <v>80</v>
      </c>
      <c r="D41" s="268"/>
      <c r="E41" s="263"/>
      <c r="F41" s="264"/>
      <c r="G41" s="264"/>
    </row>
    <row r="42" spans="1:7" s="265" customFormat="1" ht="24" customHeight="1" x14ac:dyDescent="0.25">
      <c r="A42" s="852"/>
      <c r="B42" s="274">
        <v>647</v>
      </c>
      <c r="C42" s="321" t="s">
        <v>81</v>
      </c>
      <c r="D42" s="268"/>
      <c r="E42" s="263"/>
      <c r="F42" s="264"/>
      <c r="G42" s="264"/>
    </row>
    <row r="43" spans="1:7" s="265" customFormat="1" ht="24" customHeight="1" x14ac:dyDescent="0.25">
      <c r="A43" s="852"/>
      <c r="B43" s="274">
        <v>648</v>
      </c>
      <c r="C43" s="321" t="s">
        <v>82</v>
      </c>
      <c r="D43" s="268"/>
      <c r="E43" s="263"/>
      <c r="F43" s="264"/>
      <c r="G43" s="264"/>
    </row>
    <row r="44" spans="1:7" s="265" customFormat="1" ht="24" customHeight="1" x14ac:dyDescent="0.25">
      <c r="A44" s="852"/>
      <c r="B44" s="317" t="s">
        <v>251</v>
      </c>
      <c r="C44" s="318" t="s">
        <v>182</v>
      </c>
      <c r="D44" s="267"/>
      <c r="E44" s="263"/>
      <c r="F44" s="264"/>
      <c r="G44" s="264"/>
    </row>
    <row r="45" spans="1:7" s="265" customFormat="1" ht="24" customHeight="1" thickBot="1" x14ac:dyDescent="0.3">
      <c r="A45" s="853"/>
      <c r="B45" s="251">
        <v>862</v>
      </c>
      <c r="C45" s="251" t="s">
        <v>183</v>
      </c>
      <c r="D45" s="269"/>
      <c r="E45" s="263"/>
      <c r="F45" s="264"/>
      <c r="G45" s="264"/>
    </row>
    <row r="46" spans="1:7" s="265" customFormat="1" ht="11.25" customHeight="1" thickBot="1" x14ac:dyDescent="0.3">
      <c r="A46" s="264"/>
      <c r="B46" s="269"/>
      <c r="C46" s="269"/>
      <c r="D46" s="269"/>
      <c r="E46" s="263"/>
      <c r="F46" s="264"/>
      <c r="G46" s="264"/>
    </row>
    <row r="47" spans="1:7" s="265" customFormat="1" ht="24" customHeight="1" x14ac:dyDescent="0.25">
      <c r="A47" s="851" t="s">
        <v>199</v>
      </c>
      <c r="B47" s="315">
        <v>617</v>
      </c>
      <c r="C47" s="316" t="s">
        <v>252</v>
      </c>
      <c r="D47" s="268"/>
      <c r="E47" s="263"/>
      <c r="F47" s="264"/>
      <c r="G47" s="264"/>
    </row>
    <row r="48" spans="1:7" s="265" customFormat="1" ht="24" customHeight="1" x14ac:dyDescent="0.25">
      <c r="A48" s="852"/>
      <c r="B48" s="274" t="s">
        <v>172</v>
      </c>
      <c r="C48" s="321" t="s">
        <v>173</v>
      </c>
      <c r="D48" s="263"/>
      <c r="E48" s="263"/>
      <c r="F48" s="264"/>
      <c r="G48" s="264"/>
    </row>
    <row r="49" spans="1:7" s="265" customFormat="1" ht="24" customHeight="1" x14ac:dyDescent="0.25">
      <c r="A49" s="852"/>
      <c r="B49" s="274">
        <v>621</v>
      </c>
      <c r="C49" s="321" t="s">
        <v>253</v>
      </c>
      <c r="D49" s="263"/>
      <c r="E49" s="263"/>
      <c r="F49" s="264"/>
      <c r="G49" s="264"/>
    </row>
    <row r="50" spans="1:7" s="265" customFormat="1" ht="24" customHeight="1" x14ac:dyDescent="0.25">
      <c r="A50" s="852"/>
      <c r="B50" s="322" t="s">
        <v>189</v>
      </c>
      <c r="C50" s="322" t="s">
        <v>306</v>
      </c>
      <c r="D50" s="263"/>
      <c r="E50" s="263"/>
      <c r="F50" s="264"/>
      <c r="G50" s="264"/>
    </row>
    <row r="51" spans="1:7" s="265" customFormat="1" ht="24" customHeight="1" x14ac:dyDescent="0.25">
      <c r="A51" s="852"/>
      <c r="B51" s="274" t="s">
        <v>190</v>
      </c>
      <c r="C51" s="321" t="s">
        <v>191</v>
      </c>
      <c r="D51" s="263"/>
      <c r="E51" s="263"/>
      <c r="F51" s="264"/>
      <c r="G51" s="264"/>
    </row>
    <row r="52" spans="1:7" s="265" customFormat="1" ht="24" customHeight="1" x14ac:dyDescent="0.25">
      <c r="A52" s="852"/>
      <c r="B52" s="322">
        <v>625</v>
      </c>
      <c r="C52" s="322" t="s">
        <v>261</v>
      </c>
      <c r="D52" s="263"/>
      <c r="E52" s="263"/>
      <c r="F52" s="264"/>
      <c r="G52" s="264"/>
    </row>
    <row r="53" spans="1:7" s="265" customFormat="1" ht="24" customHeight="1" x14ac:dyDescent="0.25">
      <c r="A53" s="852"/>
      <c r="B53" s="274" t="s">
        <v>174</v>
      </c>
      <c r="C53" s="321" t="s">
        <v>188</v>
      </c>
      <c r="D53" s="263"/>
      <c r="E53" s="263"/>
      <c r="F53" s="264"/>
      <c r="G53" s="264"/>
    </row>
    <row r="54" spans="1:7" s="265" customFormat="1" ht="24" customHeight="1" x14ac:dyDescent="0.25">
      <c r="A54" s="852"/>
      <c r="B54" s="274" t="s">
        <v>176</v>
      </c>
      <c r="C54" s="321" t="s">
        <v>63</v>
      </c>
      <c r="D54" s="263"/>
      <c r="E54" s="263"/>
      <c r="F54" s="264"/>
      <c r="G54" s="264"/>
    </row>
    <row r="55" spans="1:7" s="265" customFormat="1" ht="24" customHeight="1" x14ac:dyDescent="0.25">
      <c r="A55" s="852"/>
      <c r="B55" s="322">
        <v>631</v>
      </c>
      <c r="C55" s="322" t="s">
        <v>137</v>
      </c>
      <c r="D55" s="263"/>
      <c r="E55" s="263"/>
      <c r="F55" s="264"/>
      <c r="G55" s="264"/>
    </row>
    <row r="56" spans="1:7" ht="24" customHeight="1" x14ac:dyDescent="0.25">
      <c r="A56" s="852"/>
      <c r="B56" s="274" t="s">
        <v>240</v>
      </c>
      <c r="C56" s="321" t="s">
        <v>139</v>
      </c>
      <c r="D56" s="263"/>
      <c r="E56" s="263"/>
      <c r="F56" s="264"/>
      <c r="G56" s="264"/>
    </row>
    <row r="57" spans="1:7" ht="24" customHeight="1" x14ac:dyDescent="0.25">
      <c r="A57" s="852"/>
      <c r="B57" s="322" t="s">
        <v>178</v>
      </c>
      <c r="C57" s="322" t="s">
        <v>141</v>
      </c>
      <c r="D57" s="263"/>
      <c r="E57" s="263"/>
      <c r="F57" s="264"/>
      <c r="G57" s="264"/>
    </row>
    <row r="58" spans="1:7" ht="24" customHeight="1" x14ac:dyDescent="0.25">
      <c r="A58" s="852"/>
      <c r="B58" s="274" t="s">
        <v>179</v>
      </c>
      <c r="C58" s="321" t="s">
        <v>76</v>
      </c>
    </row>
    <row r="59" spans="1:7" ht="24" customHeight="1" x14ac:dyDescent="0.25">
      <c r="A59" s="852"/>
      <c r="B59" s="322" t="s">
        <v>180</v>
      </c>
      <c r="C59" s="322" t="s">
        <v>77</v>
      </c>
    </row>
    <row r="60" spans="1:7" ht="24" customHeight="1" x14ac:dyDescent="0.25">
      <c r="A60" s="852"/>
      <c r="B60" s="274" t="s">
        <v>181</v>
      </c>
      <c r="C60" s="321" t="s">
        <v>78</v>
      </c>
    </row>
    <row r="61" spans="1:7" ht="24" customHeight="1" x14ac:dyDescent="0.25">
      <c r="A61" s="852"/>
      <c r="B61" s="322" t="s">
        <v>192</v>
      </c>
      <c r="C61" s="322" t="s">
        <v>79</v>
      </c>
    </row>
    <row r="62" spans="1:7" ht="24" customHeight="1" x14ac:dyDescent="0.25">
      <c r="A62" s="852"/>
      <c r="B62" s="274">
        <v>645</v>
      </c>
      <c r="C62" s="321" t="s">
        <v>80</v>
      </c>
    </row>
    <row r="63" spans="1:7" ht="24" customHeight="1" x14ac:dyDescent="0.25">
      <c r="A63" s="852"/>
      <c r="B63" s="322">
        <v>647</v>
      </c>
      <c r="C63" s="322" t="s">
        <v>81</v>
      </c>
    </row>
    <row r="64" spans="1:7" ht="24" customHeight="1" x14ac:dyDescent="0.25">
      <c r="A64" s="852"/>
      <c r="B64" s="274">
        <v>648</v>
      </c>
      <c r="C64" s="321" t="s">
        <v>82</v>
      </c>
    </row>
    <row r="65" spans="1:3" ht="24" customHeight="1" x14ac:dyDescent="0.25">
      <c r="A65" s="852"/>
      <c r="B65" s="274">
        <v>6815</v>
      </c>
      <c r="C65" s="321" t="s">
        <v>182</v>
      </c>
    </row>
    <row r="66" spans="1:3" ht="24" customHeight="1" thickBot="1" x14ac:dyDescent="0.3">
      <c r="A66" s="853"/>
      <c r="B66" s="251">
        <v>862</v>
      </c>
      <c r="C66" s="251" t="s">
        <v>183</v>
      </c>
    </row>
    <row r="67" spans="1:3" ht="13.5" customHeight="1" thickBot="1" x14ac:dyDescent="0.3"/>
    <row r="68" spans="1:3" ht="24" customHeight="1" x14ac:dyDescent="0.25">
      <c r="A68" s="851" t="s">
        <v>193</v>
      </c>
      <c r="B68" s="315">
        <v>617</v>
      </c>
      <c r="C68" s="316" t="s">
        <v>252</v>
      </c>
    </row>
    <row r="69" spans="1:3" ht="24" customHeight="1" x14ac:dyDescent="0.25">
      <c r="A69" s="852"/>
      <c r="B69" s="274" t="s">
        <v>172</v>
      </c>
      <c r="C69" s="321" t="s">
        <v>173</v>
      </c>
    </row>
    <row r="70" spans="1:3" ht="24" customHeight="1" x14ac:dyDescent="0.25">
      <c r="A70" s="852"/>
      <c r="B70" s="323" t="s">
        <v>269</v>
      </c>
      <c r="C70" s="322" t="s">
        <v>241</v>
      </c>
    </row>
    <row r="71" spans="1:3" ht="24" customHeight="1" x14ac:dyDescent="0.25">
      <c r="A71" s="852"/>
      <c r="B71" s="274">
        <v>622</v>
      </c>
      <c r="C71" s="321" t="s">
        <v>194</v>
      </c>
    </row>
    <row r="72" spans="1:3" ht="24" customHeight="1" x14ac:dyDescent="0.25">
      <c r="A72" s="852"/>
      <c r="B72" s="323">
        <v>623</v>
      </c>
      <c r="C72" s="322" t="s">
        <v>195</v>
      </c>
    </row>
    <row r="73" spans="1:3" ht="24" customHeight="1" x14ac:dyDescent="0.25">
      <c r="A73" s="852"/>
      <c r="B73" s="274">
        <v>625</v>
      </c>
      <c r="C73" s="321" t="s">
        <v>198</v>
      </c>
    </row>
    <row r="74" spans="1:3" ht="24" customHeight="1" x14ac:dyDescent="0.25">
      <c r="A74" s="852"/>
      <c r="B74" s="274" t="s">
        <v>196</v>
      </c>
      <c r="C74" s="321" t="s">
        <v>197</v>
      </c>
    </row>
    <row r="75" spans="1:3" ht="24" customHeight="1" thickBot="1" x14ac:dyDescent="0.3">
      <c r="A75" s="853"/>
      <c r="B75" s="304" t="s">
        <v>174</v>
      </c>
      <c r="C75" s="391" t="s">
        <v>188</v>
      </c>
    </row>
    <row r="76" spans="1:3" ht="24" customHeight="1" x14ac:dyDescent="0.25"/>
  </sheetData>
  <sheetProtection algorithmName="SHA-512" hashValue="fPZAzWZi2MZCKeUZj2M6dcyJSeAsLq/nzCHUet8CzWPenjeY/QF89W81J5zdAJm1EEYyTecTLwYGpqRE7ulHEA==" saltValue="t01Uc3zQp0ISoNIcnN5l/g==" spinCount="100000"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2B2E7E0C75BD42ACB339DC0C05D9CE" ma:contentTypeVersion="14" ma:contentTypeDescription="Crée un document." ma:contentTypeScope="" ma:versionID="3bec136424a90a4bf84500785d29eca1">
  <xsd:schema xmlns:xsd="http://www.w3.org/2001/XMLSchema" xmlns:xs="http://www.w3.org/2001/XMLSchema" xmlns:p="http://schemas.microsoft.com/office/2006/metadata/properties" xmlns:ns2="65038721-f369-48f0-ab71-44007c39ad25" xmlns:ns3="31d9612e-ed70-4a76-9587-00bca1a30504" targetNamespace="http://schemas.microsoft.com/office/2006/metadata/properties" ma:root="true" ma:fieldsID="bd789f5b8bfcf7ad50970abd7629fd84" ns2:_="" ns3:_="">
    <xsd:import namespace="65038721-f369-48f0-ab71-44007c39ad25"/>
    <xsd:import namespace="31d9612e-ed70-4a76-9587-00bca1a305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38721-f369-48f0-ab71-44007c39ad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d9612e-ed70-4a76-9587-00bca1a30504"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1D8060-A270-4FA7-957A-B102DC9B71E6}">
  <ds:schemaRefs>
    <ds:schemaRef ds:uri="http://schemas.microsoft.com/sharepoint/v3/contenttype/forms"/>
  </ds:schemaRefs>
</ds:datastoreItem>
</file>

<file path=customXml/itemProps2.xml><?xml version="1.0" encoding="utf-8"?>
<ds:datastoreItem xmlns:ds="http://schemas.openxmlformats.org/officeDocument/2006/customXml" ds:itemID="{C5B64D1A-3C05-48D7-92BB-77E9C0610583}"/>
</file>

<file path=customXml/itemProps3.xml><?xml version="1.0" encoding="utf-8"?>
<ds:datastoreItem xmlns:ds="http://schemas.openxmlformats.org/officeDocument/2006/customXml" ds:itemID="{3E94A290-CE11-43AD-9B5A-7EFD8EF59C6B}">
  <ds:schemaRefs>
    <ds:schemaRef ds:uri="http://schemas.microsoft.com/office/2006/metadata/properties"/>
    <ds:schemaRef ds:uri="http://schemas.microsoft.com/office/infopath/2007/PartnerControls"/>
    <ds:schemaRef ds:uri="31f7ba75-9750-4918-868d-34a86808ba41"/>
    <ds:schemaRef ds:uri="4fbe0ee7-72ec-43f9-a1ba-ba24e8e2a0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2024-01-31T11:17:47Z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0x010100302B2E7E0C75BD42ACB339DC0C05D9CE</vt:lpwstr>
  </property>
  <property fmtid="{D5CDD505-2E9C-101B-9397-08002B2CF9AE}" pid="3" name="MediaServiceImageTags">
    <vt:lpwstr/>
  </property>
</Properties>
</file>