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Action_Sociale\POLE_GESTION\POLE AFC\0-Appels à projets\FORMULAIRES 2026\"/>
    </mc:Choice>
  </mc:AlternateContent>
  <xr:revisionPtr revIDLastSave="0" documentId="13_ncr:1_{1728BA82-27D4-4DAE-A278-A9697788D38A}" xr6:coauthVersionLast="47" xr6:coauthVersionMax="47" xr10:uidLastSave="{00000000-0000-0000-0000-000000000000}"/>
  <workbookProtection workbookAlgorithmName="SHA-512" workbookHashValue="15z+nkz13jOedV5xCoM5JN2ENVueD6i58ZeB7W5NGDFW4ejxi0KD17+L2WHMEqZdfULDUyNVNRq2PY92jhsMcQ==" workbookSaltValue="lRYCnL05RuB3/NvTVWHByA==" workbookSpinCount="100000" lockStructure="1"/>
  <bookViews>
    <workbookView xWindow="330" yWindow="-120" windowWidth="24990" windowHeight="15270" firstSheet="1" activeTab="1" xr2:uid="{676ED5DA-8E91-43A0-9D74-0103945F2C7F}"/>
  </bookViews>
  <sheets>
    <sheet name="Aide fonctionnement" sheetId="5" state="hidden" r:id="rId1"/>
    <sheet name="Itinérance" sheetId="8" r:id="rId2"/>
    <sheet name="RECAP_FONCTIONNEMENT" sheetId="11" state="hidden" r:id="rId3"/>
    <sheet name="RECAP_ITINERANCE" sheetId="10" state="hidden" r:id="rId4"/>
    <sheet name="listes" sheetId="7" state="hidden" r:id="rId5"/>
  </sheets>
  <definedNames>
    <definedName name="_xlnm.Print_Area" localSheetId="0">'Aide fonctionnement'!$A$1:$F$50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8" l="1"/>
  <c r="B51" i="5"/>
  <c r="N2" i="10"/>
  <c r="D1" i="8"/>
  <c r="D2" i="8" s="1"/>
  <c r="A50" i="8"/>
  <c r="A51" i="8" s="1"/>
  <c r="D18" i="8"/>
  <c r="N2" i="11"/>
  <c r="A47" i="5"/>
  <c r="B48" i="5" s="1"/>
  <c r="D1" i="5"/>
  <c r="D2" i="5" s="1"/>
  <c r="D17" i="5"/>
  <c r="C29" i="8"/>
  <c r="C16" i="8"/>
  <c r="C6" i="8"/>
  <c r="C4" i="8"/>
  <c r="B44" i="8"/>
  <c r="E39" i="8" s="1"/>
  <c r="A21" i="8"/>
  <c r="C10" i="8"/>
  <c r="C5" i="8"/>
  <c r="A21" i="5"/>
  <c r="C15" i="8"/>
  <c r="C14" i="8"/>
  <c r="C14" i="5"/>
  <c r="C15" i="5"/>
  <c r="A52" i="8" l="1"/>
  <c r="D3" i="8"/>
  <c r="I2" i="11"/>
  <c r="D11" i="5"/>
  <c r="K2" i="10"/>
  <c r="C10" i="5"/>
  <c r="C5" i="5"/>
  <c r="C16" i="5"/>
  <c r="C6" i="5"/>
  <c r="C4" i="5"/>
  <c r="R2" i="11"/>
  <c r="AX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I2" i="10"/>
  <c r="AG2" i="10"/>
  <c r="AF2" i="10"/>
  <c r="AE2" i="10"/>
  <c r="AD2" i="10"/>
  <c r="AC2" i="10"/>
  <c r="AB2" i="10"/>
  <c r="Z2" i="10"/>
  <c r="Y2" i="10"/>
  <c r="X2" i="10"/>
  <c r="W2" i="10"/>
  <c r="V2" i="10"/>
  <c r="U2" i="10"/>
  <c r="Q2" i="10"/>
  <c r="T2" i="10"/>
  <c r="S2" i="10"/>
  <c r="R2" i="10"/>
  <c r="P2" i="10"/>
  <c r="O2" i="10"/>
  <c r="M2" i="10"/>
  <c r="L2" i="10"/>
  <c r="J2" i="10"/>
  <c r="I2" i="10"/>
  <c r="H2" i="10"/>
  <c r="G2" i="10"/>
  <c r="F2" i="10"/>
  <c r="E2" i="10"/>
  <c r="D2" i="10"/>
  <c r="C2" i="10"/>
  <c r="B2" i="10"/>
  <c r="A2" i="10"/>
  <c r="BA2" i="11"/>
  <c r="AY2" i="11"/>
  <c r="AX2" i="11"/>
  <c r="AW2" i="11"/>
  <c r="AV2" i="11"/>
  <c r="AU2" i="11"/>
  <c r="AT2" i="11"/>
  <c r="AS2" i="11"/>
  <c r="AR2" i="11"/>
  <c r="AQ2" i="11"/>
  <c r="AP2" i="11"/>
  <c r="AO2" i="11"/>
  <c r="AN2" i="11"/>
  <c r="AM2" i="11"/>
  <c r="AL2" i="11"/>
  <c r="AJ2" i="11"/>
  <c r="AH2" i="11"/>
  <c r="AG2" i="11"/>
  <c r="AF2" i="11"/>
  <c r="AE2" i="11"/>
  <c r="AD2" i="11"/>
  <c r="AC2" i="11"/>
  <c r="AB2" i="11"/>
  <c r="AA2" i="11"/>
  <c r="Z2" i="11"/>
  <c r="Y2" i="11"/>
  <c r="X2" i="11"/>
  <c r="V2" i="11"/>
  <c r="U2" i="11"/>
  <c r="T2" i="11"/>
  <c r="S2" i="11"/>
  <c r="Q2" i="11"/>
  <c r="P2" i="11"/>
  <c r="O2" i="11"/>
  <c r="M2" i="11"/>
  <c r="L2" i="11"/>
  <c r="K2" i="11"/>
  <c r="J2" i="11"/>
  <c r="H2" i="11"/>
  <c r="G2" i="11"/>
  <c r="F2" i="11"/>
  <c r="E2" i="11"/>
  <c r="D2" i="11"/>
  <c r="C2" i="11"/>
  <c r="B2" i="11"/>
  <c r="A2" i="11"/>
  <c r="D44" i="8"/>
  <c r="D31" i="8"/>
  <c r="B31" i="8"/>
  <c r="AH2" i="10" l="1"/>
  <c r="E44" i="8"/>
  <c r="D4" i="8" s="1"/>
  <c r="AW2" i="10"/>
  <c r="A53" i="8" l="1"/>
  <c r="D42" i="5"/>
  <c r="D27" i="5"/>
  <c r="B27" i="5"/>
  <c r="AZ2" i="11" l="1"/>
  <c r="B42" i="5"/>
  <c r="E34" i="5" s="1"/>
  <c r="E42" i="5" l="1"/>
  <c r="B50" i="5" s="1"/>
  <c r="AI2" i="11"/>
  <c r="D4" i="5" l="1"/>
  <c r="D3" i="5"/>
  <c r="B49" i="5"/>
</calcChain>
</file>

<file path=xl/sharedStrings.xml><?xml version="1.0" encoding="utf-8"?>
<sst xmlns="http://schemas.openxmlformats.org/spreadsheetml/2006/main" count="269" uniqueCount="180">
  <si>
    <t>Nom de l'organisme support :</t>
  </si>
  <si>
    <t>Nom du représentant légal du gestionnaire :</t>
  </si>
  <si>
    <t>Titre du représentant légal du gestionnaire (Président , Maire, ..) :</t>
  </si>
  <si>
    <t>Courriel du gestionnaire :</t>
  </si>
  <si>
    <t>Statut juridique du porteur de projet  : </t>
  </si>
  <si>
    <t>Nom et prénom de la personne référente de la demande, qui pourra être contactée en cas de besoin :</t>
  </si>
  <si>
    <t>Téléphone de la personne référente de la demande :</t>
  </si>
  <si>
    <t>Courriel de la personne référente de la demande :</t>
  </si>
  <si>
    <t>Indiquez le nom de l'équipement ou du service concerné par l’opération : </t>
  </si>
  <si>
    <t>Indiquez l'adresse précise de l'équipement ou du service concerné par l’opération : </t>
  </si>
  <si>
    <t>Votre demande concerne une aide au fonctionnement au titre de :</t>
  </si>
  <si>
    <t>Intitulé du projet - Objet de la demande :</t>
  </si>
  <si>
    <t>Présentez de façon synthétique votre projet  en répondant aux items suivants : origine, objectifs, contenu du projet, publics concernés, partenaires, etc. :</t>
  </si>
  <si>
    <t>Origine</t>
  </si>
  <si>
    <t>Objectifs</t>
  </si>
  <si>
    <t>Contenu du projet</t>
  </si>
  <si>
    <t>Public(s) concerné(s)</t>
  </si>
  <si>
    <t>Partenaires</t>
  </si>
  <si>
    <t>Lien avec la démarche CTG</t>
  </si>
  <si>
    <t>Lien avec les autres dispositifs (PRE, Contrat de Ville, Cité éducative, Cité de l'emploi…)</t>
  </si>
  <si>
    <t>Affectation des financements : Merci de préciser à quoi l'aide financière Caf est précisément destinée (* exemple : intervenant extérieur, achat et/ou location de matériel ....) :</t>
  </si>
  <si>
    <t>VOTRE BUDGET PREVISIONNEL DES CHARGES POUR CETTE ACTION</t>
  </si>
  <si>
    <t xml:space="preserve">Achats (matières et fournitures ; autres fournitures) :
</t>
  </si>
  <si>
    <t xml:space="preserve">Vente de produits finis, de marchandises, prestations de services : 
</t>
  </si>
  <si>
    <t xml:space="preserve">Services extérieurs (locations, entretien et réparation, assurance, documentation) :
</t>
  </si>
  <si>
    <t xml:space="preserve">Subvention des services de l'Etat :
</t>
  </si>
  <si>
    <t xml:space="preserve">Autres services extérieurs (Rémunérations intermédiaires et honoraires ; Publicité, publication ; Déplacements, missions ; services bancaires, autres) :
</t>
  </si>
  <si>
    <t xml:space="preserve">Subvention du Conseil Régional :
</t>
  </si>
  <si>
    <t xml:space="preserve">Impôts et taxes (Impôts et taxes sur rémunération ; autres impôts et taxes) :
</t>
  </si>
  <si>
    <t xml:space="preserve">Subvention du Conseil Départemental :
</t>
  </si>
  <si>
    <t xml:space="preserve">Charges de personnel (Rémunération des personnels ; charges sociales ; autres charges de personnel) :
</t>
  </si>
  <si>
    <t xml:space="preserve">Subvention communale : 
</t>
  </si>
  <si>
    <t xml:space="preserve">Autres charges de gestion courante :
</t>
  </si>
  <si>
    <t xml:space="preserve">Subvention de l'intercommunalité :
</t>
  </si>
  <si>
    <t xml:space="preserve">Charges financières :
</t>
  </si>
  <si>
    <t>Aide Caf (sollicitée pour ce projet et hors éventuelles prestations de services )</t>
  </si>
  <si>
    <t xml:space="preserve">Charges exceptionnelles :
</t>
  </si>
  <si>
    <t xml:space="preserve">Subvention Fonds européens :
</t>
  </si>
  <si>
    <t xml:space="preserve">Autre(s) subvention(s)  :
</t>
  </si>
  <si>
    <t xml:space="preserve">Préciser autre(s) subvention(s): 
</t>
  </si>
  <si>
    <t xml:space="preserve">Autres produits de gestion courante :
</t>
  </si>
  <si>
    <t xml:space="preserve">Dotations aux amortissements, provisions et engagements :
</t>
  </si>
  <si>
    <t xml:space="preserve">Produits financiers :
</t>
  </si>
  <si>
    <t xml:space="preserve">Charges supplétives, préciser le montant si mise à disposition de Personnel(s) bénévole(s) :
</t>
  </si>
  <si>
    <t xml:space="preserve">Reprises sur amortissements, dépréciations et provisions :
</t>
  </si>
  <si>
    <t xml:space="preserve">Charges supplétives, préciser le montant si mise à disposition de  biens et /ou services :
</t>
  </si>
  <si>
    <t xml:space="preserve">Contributions volontaires en nature (Ex dons en nature, bénévolat,...) :
</t>
  </si>
  <si>
    <t xml:space="preserve">TOTAL CHARGES </t>
  </si>
  <si>
    <t>TOTAL RECETTES</t>
  </si>
  <si>
    <t>Vos commentaires éventuels à propos des dépenses prévisionnelles :</t>
  </si>
  <si>
    <t>Vos commentaires éventuels sur les recettes prévisionnelles </t>
  </si>
  <si>
    <t>En qualité de représentant légal, je déclare exactes les informations renseignées dans le présent questionnaire - Envoi valant signature.</t>
  </si>
  <si>
    <r>
      <t>Vous déclarez que l'association souscrit au contrat d'engagement Républicain, annexé au décret pris pour l’application de l’article 10-1 de la loi n°2000-312 du 12 avril relative aux droits des citoyens dans leurs relations avec les administrations, modifié par l'article 12 de la loi N°2021-1109 du 24 aout 2021 confortant le respect des principes de la République.</t>
    </r>
    <r>
      <rPr>
        <b/>
        <u/>
        <sz val="11"/>
        <color theme="1"/>
        <rFont val="Calibri"/>
        <family val="2"/>
        <scheme val="minor"/>
      </rPr>
      <t xml:space="preserve"> Case à cocher :</t>
    </r>
  </si>
  <si>
    <t>Présentez de façon synthétique l'itinérance du projet :</t>
  </si>
  <si>
    <t>Indiquer pour chaque commune concernée par l'itinérance le nombre d'enfants, le nombre de familles et le nombre d'heures réalisées :</t>
  </si>
  <si>
    <t>Partenaires mobilisés</t>
  </si>
  <si>
    <r>
      <t>Lien avec la démarche CTG :</t>
    </r>
    <r>
      <rPr>
        <i/>
        <sz val="11"/>
        <color theme="1"/>
        <rFont val="Calibri"/>
        <family val="2"/>
        <scheme val="minor"/>
      </rPr>
      <t xml:space="preserve"> L'action a-t-elle été identifiée dans la démarche CTG existante sur le territoire ? </t>
    </r>
  </si>
  <si>
    <t>Préciser le territoire d'intervention, les communes couvertes par l'itinérance ainsi que le temps de trajet/distance entre les communes :</t>
  </si>
  <si>
    <t>Préciser le partenariat et la complémentarité de l'offre sur le territoire :</t>
  </si>
  <si>
    <t xml:space="preserve">Prévoyez-vous une reconduction de l'itinérance ? </t>
  </si>
  <si>
    <t xml:space="preserve">VOTRE BUDGET PREVISIONNEL DES CHARGES LIÉES À L'ITINÉRANCE : </t>
  </si>
  <si>
    <t xml:space="preserve">Montant du surcoût lié aux charges de personnel :
</t>
  </si>
  <si>
    <t xml:space="preserve">Participation des usagers :
</t>
  </si>
  <si>
    <t xml:space="preserve">Montant du surcoût lié aux déplacements (carburant, frais de véhicule…) :
</t>
  </si>
  <si>
    <t xml:space="preserve">Produits des activités annexes :
</t>
  </si>
  <si>
    <t xml:space="preserve">Montant du surcoût lié aux frais de matériel (double matériel, camions de transport…) : 
</t>
  </si>
  <si>
    <t xml:space="preserve">Montant du surcoût des frais liés au loyer (ou estimation de la commune d'accueil) :
</t>
  </si>
  <si>
    <t>Montant du surcoût lié aux fluides (eau, électricité, entretien des salles…) :</t>
  </si>
  <si>
    <r>
      <t xml:space="preserve">Dans le cas du montant du loyer, indiquer si le loyer et les fluides sont des </t>
    </r>
    <r>
      <rPr>
        <i/>
        <sz val="11"/>
        <color theme="1"/>
        <rFont val="Calibri"/>
        <family val="2"/>
        <scheme val="minor"/>
      </rPr>
      <t>(liste ci  contre)</t>
    </r>
  </si>
  <si>
    <t>Achats (matières et fournitures ; autres fournitures) :��</t>
  </si>
  <si>
    <t>Services extérieurs (locations, entretien et réparation, assurance, documentation) :��</t>
  </si>
  <si>
    <t>Autres services extérieurs (Rémunérations intermédiaires et honoraires ; Publicité, publication ; Déplacements, missions ; services bancaires, autres) :��</t>
  </si>
  <si>
    <t>Impôts et taxes (Impôts et taxes sur rémunération ; autres impôts et taxes) :��</t>
  </si>
  <si>
    <t>Charges de personnel (Rémunération des personnels ; charges sociales ; autres charges de personnel) :��</t>
  </si>
  <si>
    <t>Autres charges de gestion courante :��</t>
  </si>
  <si>
    <t>Charges financières :��</t>
  </si>
  <si>
    <t>Charges exceptionnelles :��</t>
  </si>
  <si>
    <t>Dotations aux amortissements, provisions et engagements :��</t>
  </si>
  <si>
    <t>Charges supplétives, préciser le montant si mise à disposition de Personnel(s) bénévole(s) :�</t>
  </si>
  <si>
    <t>Charges supplétives, préciser le montant si mise à disposition de  biens et /ou services :��</t>
  </si>
  <si>
    <t>RECETTES PREVISIONNELLES��Le budget doit être présenté à l'équilibre entre les recettes et les dépenses</t>
  </si>
  <si>
    <t>Vente de produits finis, de marchandises, prestations de services : ��</t>
  </si>
  <si>
    <t>Subvention des services de l'Etat :��</t>
  </si>
  <si>
    <t>Subvention du Conseil Régional :��</t>
  </si>
  <si>
    <t>Subvention du Conseil Départemental :��</t>
  </si>
  <si>
    <t>Subvention communale : ��</t>
  </si>
  <si>
    <t>Subvention de l'intercommunalité :��</t>
  </si>
  <si>
    <t>Subvention Fonds européens :��</t>
  </si>
  <si>
    <t>Autre(s) subvention(s)  :��</t>
  </si>
  <si>
    <t>Préciser autre(s) subvention(s): �</t>
  </si>
  <si>
    <t>Autres produits de gestion courante :��</t>
  </si>
  <si>
    <t>Produits financiers :��</t>
  </si>
  <si>
    <t>Reprises sur amortissements, dépréciations et provisions :��</t>
  </si>
  <si>
    <t>Contributions volontaires en nature (Ex dons en nature, bénévolat,...) :��</t>
  </si>
  <si>
    <t>Votre demande concerne une aide au fonctionnement au titre de : (saisir un choix dans la liste --&gt;)</t>
  </si>
  <si>
    <t>Préciser la typologie des familles accueillies : (par exemple le LAEP où le fonctionnement repose sur l'anonymat)</t>
  </si>
  <si>
    <t xml:space="preserve">Lien avec la démarche CTG : L'action a-t-elle été identifiée dans la démarche CTG existante sur le territoire ? </t>
  </si>
  <si>
    <t>Affectation des financements : Merci de préciser à quoi l'aide financière Caf est précisément destinée  :</t>
  </si>
  <si>
    <t>Montant du surcoût lié aux charges de personnel :�</t>
  </si>
  <si>
    <t>Montant du surcoût lié aux déplacements (carburant, frais de véhicule…) :�</t>
  </si>
  <si>
    <t>Montant du surcoût lié aux frais de matériel (double matériel, camions de transport…) : �</t>
  </si>
  <si>
    <t>Montant du surcoût des frais liés au loyer (ou estimation de la commune d'accueil) :�</t>
  </si>
  <si>
    <t>Dans le cas du montant du loyer, indiquer si le loyer et les fluides sont des (liste ci  contre)</t>
  </si>
  <si>
    <t>Participation des usagers :�</t>
  </si>
  <si>
    <t>Produits des activités annexes :�</t>
  </si>
  <si>
    <t xml:space="preserve"> Subvention de l'intercommunalité :�� </t>
  </si>
  <si>
    <t>Président</t>
  </si>
  <si>
    <t>Association</t>
  </si>
  <si>
    <t>Maire</t>
  </si>
  <si>
    <t>Collectivité ou intercommunalité ou SIVOM/SIVU…</t>
  </si>
  <si>
    <t>Dirigeant</t>
  </si>
  <si>
    <t>Entreprise, mutuelle ou autre établissement public</t>
  </si>
  <si>
    <t>Une ludothèque</t>
  </si>
  <si>
    <t>Promeneur du net Jeunesse</t>
  </si>
  <si>
    <t>Un accueil de jeunes</t>
  </si>
  <si>
    <t>Une résidence habitat jeunes (FJT)</t>
  </si>
  <si>
    <t xml:space="preserve">Appel à projet - Aide au fonctionnement </t>
  </si>
  <si>
    <t>Date de début de l'action</t>
  </si>
  <si>
    <t>Date de fin de l'action</t>
  </si>
  <si>
    <t>Un centre social</t>
  </si>
  <si>
    <t>Un lieu d'accueil enfants parents (LAEP)</t>
  </si>
  <si>
    <t>Un relais petite enfance (RPE)</t>
  </si>
  <si>
    <t>Un équipement d'accueil du jeune enfant (EAJE)</t>
  </si>
  <si>
    <t>Un espace de vie sociale (EVS)</t>
  </si>
  <si>
    <t>Une maison d'assistantes maternelles (MAM)</t>
  </si>
  <si>
    <t>Un accueil de loisirs sans hébergement (ALSH)</t>
  </si>
  <si>
    <t>Un ALSH périscolaire</t>
  </si>
  <si>
    <t>Un ALSH extrascolaire</t>
  </si>
  <si>
    <t>Un ALSH adolescents 12-17 ans</t>
  </si>
  <si>
    <t>Un accueil de jeunes 14-17 ans</t>
  </si>
  <si>
    <t>Un point information jeunesse</t>
  </si>
  <si>
    <t>Nombre de familles :</t>
  </si>
  <si>
    <t>Nombre d'enfants 0-5 ans :</t>
  </si>
  <si>
    <t>Nombre d'enfants 6-11 ans :</t>
  </si>
  <si>
    <t>Nombre de jeunes 12/17 ans :</t>
  </si>
  <si>
    <t>Origine - Éléments de diagnostic</t>
  </si>
  <si>
    <t>Objectifs du projet</t>
  </si>
  <si>
    <t>Public(s) concerné(s) et son implication dans le projet</t>
  </si>
  <si>
    <r>
      <t xml:space="preserve">Date de début de l'action
</t>
    </r>
    <r>
      <rPr>
        <i/>
        <sz val="11"/>
        <color theme="1"/>
        <rFont val="Calibri"/>
        <family val="2"/>
        <scheme val="minor"/>
      </rPr>
      <t xml:space="preserve">Précisez au minimum le mois et l'année
</t>
    </r>
  </si>
  <si>
    <r>
      <t xml:space="preserve">Date de fin de l'action
</t>
    </r>
    <r>
      <rPr>
        <i/>
        <sz val="11"/>
        <color theme="1"/>
        <rFont val="Calibri"/>
        <family val="2"/>
        <scheme val="minor"/>
      </rPr>
      <t>Précisez au minimum le mois et l'année</t>
    </r>
  </si>
  <si>
    <t>Précisez le type d'équipement dans le menu déroulant :</t>
  </si>
  <si>
    <t>Promeneur du net Parentalité</t>
  </si>
  <si>
    <r>
      <t xml:space="preserve">RECETTES PREVISIONNELLES
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-Le budget doit être présenté à l'équilibre entre les recettes et les dépenses
-L'aide Caf ne peut être inférieure à 300€ et/ou dépasser 80% des dépenses
-Le budget doit présenter un co-financement autre que l'aide de la Caf et les fonds propres (auto-financement)</t>
    </r>
  </si>
  <si>
    <t>Autre</t>
  </si>
  <si>
    <r>
      <t>Appel à projet - Aide au fonctionnement</t>
    </r>
    <r>
      <rPr>
        <b/>
        <sz val="26"/>
        <color rgb="FFFF0000"/>
        <rFont val="Calibri"/>
        <family val="2"/>
        <scheme val="minor"/>
      </rPr>
      <t xml:space="preserve">
</t>
    </r>
    <r>
      <rPr>
        <b/>
        <sz val="20"/>
        <color rgb="FF0070C0"/>
        <rFont val="Calibri"/>
        <family val="2"/>
        <scheme val="minor"/>
      </rPr>
      <t>Demande d'aide au surcoût lié à l'itinérance du projet</t>
    </r>
  </si>
  <si>
    <r>
      <t xml:space="preserve">Date de début de l'action
</t>
    </r>
    <r>
      <rPr>
        <i/>
        <sz val="11"/>
        <color theme="1"/>
        <rFont val="Calibri"/>
        <family val="2"/>
        <scheme val="minor"/>
      </rPr>
      <t>Précisez au minimum le mois et l'année</t>
    </r>
  </si>
  <si>
    <t xml:space="preserve">Votre demande concerne une aide au fonctionnement au titre de : </t>
  </si>
  <si>
    <r>
      <rPr>
        <b/>
        <sz val="14"/>
        <color theme="1"/>
        <rFont val="Calibri"/>
        <family val="2"/>
        <scheme val="minor"/>
      </rPr>
      <t>RECETTES PREVISIONNELLES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-Le budget doit être présenté à l'équilibre entre les recettes et les dépenses
-L'aide Caf ne peut être inférieure à 300€ et/ou dépasser 80% des dépenses
-Le budget doit présenter un co-financement autre que l'aide de la Caf et les fonds propres (auto-financement)</t>
    </r>
  </si>
  <si>
    <t>Indiquer pour chaque commune concernée par l'itinérance le nombre d'enfants, le nombre de familles et le nombre d'heures prévisionnels :</t>
  </si>
  <si>
    <r>
      <t xml:space="preserve">Préciser la typologie des familles accueillies :
</t>
    </r>
    <r>
      <rPr>
        <i/>
        <sz val="11"/>
        <color theme="1"/>
        <rFont val="Calibri"/>
        <family val="2"/>
        <scheme val="minor"/>
      </rPr>
      <t>(par exemple le LAEP où le fonctionnement repose sur l'anonymat)</t>
    </r>
  </si>
  <si>
    <r>
      <t xml:space="preserve">Lien avec la démarche CTG : </t>
    </r>
    <r>
      <rPr>
        <i/>
        <sz val="11"/>
        <color theme="1"/>
        <rFont val="Calibri"/>
        <family val="2"/>
        <scheme val="minor"/>
      </rPr>
      <t>L'action a-t-elle été identifiée dans la démarche CTG existante sur le territoire ?</t>
    </r>
  </si>
  <si>
    <r>
      <t xml:space="preserve">Affectation des financements 
Merci de préciser à quoi l'aide financière Caf est </t>
    </r>
    <r>
      <rPr>
        <u/>
        <sz val="11"/>
        <color theme="1"/>
        <rFont val="Calibri"/>
        <family val="2"/>
        <scheme val="minor"/>
      </rPr>
      <t>précisément</t>
    </r>
    <r>
      <rPr>
        <sz val="11"/>
        <color theme="1"/>
        <rFont val="Calibri"/>
        <family val="2"/>
        <scheme val="minor"/>
      </rPr>
      <t xml:space="preserve"> destinée  :</t>
    </r>
  </si>
  <si>
    <r>
      <t xml:space="preserve">Vous déclarez que l'association souscrit au contrat d'engagement Républicain, annexé au décret pris pour l’application de l’article 10-1 de la loi n°2000-312 du 12 avril relative aux droits des citoyens dans leurs relations avec les administrations, modifié par l'article 12 de la loi N°2021-1109 du 24 aout 2021 confortant le respect des principes de la République. 
</t>
    </r>
    <r>
      <rPr>
        <b/>
        <u/>
        <sz val="11"/>
        <color theme="1"/>
        <rFont val="Calibri"/>
        <family val="2"/>
        <scheme val="minor"/>
      </rPr>
      <t>Case à cocher :</t>
    </r>
  </si>
  <si>
    <t>FNP - Actions collective d'échanges et d'entraide entre parents</t>
  </si>
  <si>
    <t>FNP - Activités et ateliers partagés "parents-enfants"</t>
  </si>
  <si>
    <t>FNP - Ressources pour les gestionnaires et promotion du soutien à la parentalité</t>
  </si>
  <si>
    <t>Pour que votre formulaire puisse être instruit :
- ne pas copier/coller dans un autre document
- enregistrer seulement en format .xlsx ou .xls (Excel) et non en .ods (OpenOffice)</t>
  </si>
  <si>
    <t>Rappels :</t>
  </si>
  <si>
    <r>
      <rPr>
        <b/>
        <u/>
        <sz val="11"/>
        <color theme="1"/>
        <rFont val="Calibri"/>
        <family val="2"/>
        <scheme val="minor"/>
      </rPr>
      <t>Si vous ne percevez pas de Prestation de service de la Caf :</t>
    </r>
    <r>
      <rPr>
        <b/>
        <sz val="11"/>
        <color theme="1"/>
        <rFont val="Calibri"/>
        <family val="2"/>
        <scheme val="minor"/>
      </rPr>
      <t xml:space="preserve"> vous devez également transmettre les pièces justificatives ci dessous à l'adresse suivante : aidespartenaires@caf17.caf.fr, en indiquant </t>
    </r>
    <r>
      <rPr>
        <b/>
        <u/>
        <sz val="11"/>
        <color theme="1"/>
        <rFont val="Calibri"/>
        <family val="2"/>
        <scheme val="minor"/>
      </rPr>
      <t>obligatoirement</t>
    </r>
    <r>
      <rPr>
        <b/>
        <sz val="11"/>
        <color theme="1"/>
        <rFont val="Calibri"/>
        <family val="2"/>
        <scheme val="minor"/>
      </rPr>
      <t xml:space="preserve"> dans l'objet "</t>
    </r>
    <r>
      <rPr>
        <b/>
        <sz val="11"/>
        <color theme="4"/>
        <rFont val="Calibri"/>
        <family val="2"/>
        <scheme val="minor"/>
      </rPr>
      <t>AAP 2026 - FONCTIONNEMENT - Thématique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
- RIB
-Numéro SIRET/SIREN
-Récépissé déclaration en préfecture pour les associations
-Statuts
-Liste des membres du bureau 
- Attestation URSSAF
</t>
    </r>
    <r>
      <rPr>
        <b/>
        <sz val="11"/>
        <color rgb="FFFF0000"/>
        <rFont val="Calibri"/>
        <family val="2"/>
        <scheme val="minor"/>
      </rPr>
      <t>Attention : 1 demande = 1 courriel</t>
    </r>
  </si>
  <si>
    <r>
      <rPr>
        <u/>
        <sz val="11"/>
        <color theme="1"/>
        <rFont val="Calibri"/>
        <family val="2"/>
        <scheme val="minor"/>
      </rPr>
      <t>Si vous ne percevez pas de Prestation de service de la Caf</t>
    </r>
    <r>
      <rPr>
        <sz val="11"/>
        <color theme="1"/>
        <rFont val="Calibri"/>
        <family val="2"/>
        <scheme val="minor"/>
      </rPr>
      <t xml:space="preserve">, vous devez également transmettre les pièces justificatives ci dessous à l'adresse suivante : </t>
    </r>
    <r>
      <rPr>
        <b/>
        <sz val="11"/>
        <color theme="1"/>
        <rFont val="Calibri"/>
        <family val="2"/>
        <scheme val="minor"/>
      </rPr>
      <t>aidespartenaires@caf17.caf.fr</t>
    </r>
    <r>
      <rPr>
        <sz val="11"/>
        <color theme="1"/>
        <rFont val="Calibri"/>
        <family val="2"/>
        <scheme val="minor"/>
      </rPr>
      <t>, en indiquant obligatoirement dans l'objet "</t>
    </r>
    <r>
      <rPr>
        <b/>
        <sz val="11"/>
        <color theme="4"/>
        <rFont val="Calibri"/>
        <family val="2"/>
        <scheme val="minor"/>
      </rPr>
      <t>AAP 2026 - ITINERANCE</t>
    </r>
    <r>
      <rPr>
        <sz val="11"/>
        <color theme="1"/>
        <rFont val="Calibri"/>
        <family val="2"/>
        <scheme val="minor"/>
      </rPr>
      <t xml:space="preserve">"
- RIB
-Numéro SIRET/SIREN
-Récépissé déclaration en préfecture pour les associations
-Statuts
-Liste des membres du bureau 
- Attestation URSSAF
</t>
    </r>
    <r>
      <rPr>
        <b/>
        <sz val="11"/>
        <color rgb="FFFF0000"/>
        <rFont val="Calibri"/>
        <family val="2"/>
        <scheme val="minor"/>
      </rPr>
      <t>Attention : 1 demande = 1 courriel</t>
    </r>
  </si>
  <si>
    <t xml:space="preserve">S'agit-il d'un projet déjà financé et réalisé en 2025 ? </t>
  </si>
  <si>
    <t>champs remplis sur 28</t>
  </si>
  <si>
    <t>Favoriser l’accessibilité des modes d’accueil du jeune enfant aux familles en situation de vulnérabilité</t>
  </si>
  <si>
    <t>Enrichir les projets d’accueil, la composition et la qualification des équipes en Eaje.</t>
  </si>
  <si>
    <t>Faciliter le recours à l’accueil individuel et accompagner la qualité des pratiques et des carrières professionnelles en accueil individuel.</t>
  </si>
  <si>
    <t>Soutenir l’engagement et les initiatives des jeunes.</t>
  </si>
  <si>
    <t>Soutenir les initiatives numériques en direction des enfants et des jeunes.</t>
  </si>
  <si>
    <t>Soutenir les services aux familles implantées dans des territoires en difficulté.</t>
  </si>
  <si>
    <t>Soutenir le fonctionnement des structures d’accueil petite enfance qui font face à des difficultés structurelles et conjoncturelles de fonctionnement</t>
  </si>
  <si>
    <t>Soutenir le fonctionnement des services enfance-jeunesse qui font face à des difficultés structurelles et conjoncturelles de fonctionnement.</t>
  </si>
  <si>
    <t>Faciliter l’émergence d’actions innovantes et en lien avec le programme d’innovation sociale territoriale porté au niveau national.</t>
  </si>
  <si>
    <t>Actions lauréates du fonds innovation « petite enfance » (FIPE).</t>
  </si>
  <si>
    <t>Renforcer la lutte contre la non-décence par une contribution au financement des diagnostics de décence des logements.</t>
  </si>
  <si>
    <t>Contribuer à la promotion et à l’émergence de nouvelles formes de logement en faveur des jeunes adultes et des familles.</t>
  </si>
  <si>
    <t>HANDI - Engager les professionnel(le)s de la Petite-Enfance dans l’inclusion des enfants porteurs de handicap.</t>
  </si>
  <si>
    <t>HANDI - Renforcer les dynamiques inclusives en Alsh en garantissant l’opérationnalité des solutions d’accueil.</t>
  </si>
  <si>
    <t>HANDI - Favoriser l’inclusion des enfants et adolescents en situation de handicap dans les autres services d’accueil.</t>
  </si>
  <si>
    <t xml:space="preserve">Renforcer l'accès des enfants et des adolescents aux loisirs éducatifs en accompagnant le développement d'une offre de loisirs </t>
  </si>
  <si>
    <t>Promotion des valeurs de la République et vivre ensemble, parentalité et prévention de la radicalisation</t>
  </si>
  <si>
    <t>Autres actions innovantes faisant intervenir la participation des publics dans le processus d'élaboration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</si>
</sst>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.5"/>
      <color theme="1"/>
      <name val="Calibri"/>
      <family val="2"/>
    </font>
    <font>
      <b/>
      <sz val="12"/>
      <color rgb="FFC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slantDashDot">
        <color theme="5"/>
      </left>
      <right style="slantDashDot">
        <color theme="5"/>
      </right>
      <top style="slantDashDot">
        <color theme="5"/>
      </top>
      <bottom style="slantDashDot">
        <color theme="5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0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2" borderId="0" xfId="0" applyFont="1" applyFill="1" applyAlignment="1">
      <alignment horizontal="centerContinuous" vertical="center" wrapText="1"/>
    </xf>
    <xf numFmtId="0" fontId="3" fillId="2" borderId="0" xfId="0" applyFont="1" applyFill="1" applyAlignment="1">
      <alignment horizontal="centerContinuous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4" fontId="0" fillId="0" borderId="6" xfId="1" applyFont="1" applyBorder="1"/>
    <xf numFmtId="49" fontId="0" fillId="0" borderId="7" xfId="1" applyNumberFormat="1" applyFont="1" applyBorder="1"/>
    <xf numFmtId="0" fontId="8" fillId="0" borderId="0" xfId="0" applyFont="1"/>
    <xf numFmtId="0" fontId="2" fillId="4" borderId="1" xfId="0" applyFont="1" applyFill="1" applyBorder="1"/>
    <xf numFmtId="44" fontId="2" fillId="4" borderId="1" xfId="1" applyFont="1" applyFill="1" applyBorder="1"/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Continuous" vertical="center" wrapText="1"/>
    </xf>
    <xf numFmtId="0" fontId="0" fillId="5" borderId="2" xfId="0" applyFill="1" applyBorder="1" applyAlignment="1">
      <alignment horizontal="centerContinuous" vertical="center" wrapText="1"/>
    </xf>
    <xf numFmtId="14" fontId="0" fillId="0" borderId="1" xfId="0" applyNumberFormat="1" applyBorder="1"/>
    <xf numFmtId="0" fontId="0" fillId="0" borderId="2" xfId="0" applyBorder="1" applyAlignment="1">
      <alignment horizontal="centerContinuous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7" fillId="0" borderId="0" xfId="0" applyFont="1"/>
    <xf numFmtId="0" fontId="0" fillId="6" borderId="8" xfId="0" applyFill="1" applyBorder="1" applyAlignment="1">
      <alignment vertical="center" wrapText="1"/>
    </xf>
    <xf numFmtId="44" fontId="0" fillId="6" borderId="6" xfId="1" applyFont="1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44" fontId="0" fillId="6" borderId="10" xfId="1" applyFont="1" applyFill="1" applyBorder="1" applyAlignment="1">
      <alignment vertical="center" wrapText="1"/>
    </xf>
    <xf numFmtId="0" fontId="0" fillId="6" borderId="0" xfId="0" applyFill="1"/>
    <xf numFmtId="0" fontId="0" fillId="6" borderId="11" xfId="0" applyFill="1" applyBorder="1"/>
    <xf numFmtId="44" fontId="0" fillId="6" borderId="12" xfId="1" applyFont="1" applyFill="1" applyBorder="1" applyAlignment="1">
      <alignment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 wrapText="1"/>
    </xf>
    <xf numFmtId="0" fontId="0" fillId="7" borderId="8" xfId="0" applyFill="1" applyBorder="1"/>
    <xf numFmtId="44" fontId="0" fillId="7" borderId="6" xfId="1" applyFont="1" applyFill="1" applyBorder="1" applyAlignment="1">
      <alignment vertical="center" wrapText="1"/>
    </xf>
    <xf numFmtId="0" fontId="0" fillId="7" borderId="9" xfId="0" applyFill="1" applyBorder="1"/>
    <xf numFmtId="44" fontId="0" fillId="7" borderId="10" xfId="1" applyFont="1" applyFill="1" applyBorder="1" applyAlignment="1">
      <alignment vertical="center" wrapText="1"/>
    </xf>
    <xf numFmtId="0" fontId="0" fillId="7" borderId="13" xfId="0" applyFill="1" applyBorder="1"/>
    <xf numFmtId="44" fontId="0" fillId="7" borderId="12" xfId="1" applyFont="1" applyFill="1" applyBorder="1" applyAlignment="1">
      <alignment vertical="center" wrapText="1"/>
    </xf>
    <xf numFmtId="0" fontId="0" fillId="0" borderId="1" xfId="0" applyBorder="1"/>
    <xf numFmtId="0" fontId="14" fillId="0" borderId="0" xfId="0" applyFont="1" applyAlignment="1">
      <alignment wrapText="1"/>
    </xf>
    <xf numFmtId="0" fontId="15" fillId="0" borderId="0" xfId="0" applyFont="1"/>
    <xf numFmtId="0" fontId="0" fillId="0" borderId="0" xfId="0" applyAlignment="1">
      <alignment horizontal="centerContinuous" vertical="center"/>
    </xf>
    <xf numFmtId="0" fontId="0" fillId="0" borderId="0" xfId="0" applyAlignment="1">
      <alignment wrapText="1"/>
    </xf>
    <xf numFmtId="14" fontId="0" fillId="0" borderId="0" xfId="0" applyNumberFormat="1"/>
    <xf numFmtId="44" fontId="0" fillId="0" borderId="0" xfId="0" applyNumberFormat="1"/>
    <xf numFmtId="49" fontId="0" fillId="0" borderId="0" xfId="0" applyNumberFormat="1"/>
    <xf numFmtId="44" fontId="0" fillId="0" borderId="0" xfId="0" applyNumberFormat="1" applyAlignment="1">
      <alignment wrapText="1"/>
    </xf>
    <xf numFmtId="0" fontId="0" fillId="0" borderId="4" xfId="0" applyBorder="1" applyAlignment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0" fontId="18" fillId="0" borderId="14" xfId="0" applyFont="1" applyBorder="1" applyAlignment="1" applyProtection="1">
      <alignment horizontal="left" vertical="top" wrapText="1"/>
    </xf>
    <xf numFmtId="164" fontId="17" fillId="0" borderId="15" xfId="0" applyNumberFormat="1" applyFont="1" applyBorder="1" applyAlignment="1" applyProtection="1">
      <alignment vertical="center" wrapText="1"/>
    </xf>
    <xf numFmtId="164" fontId="17" fillId="0" borderId="15" xfId="0" applyNumberFormat="1" applyFont="1" applyBorder="1" applyProtection="1"/>
    <xf numFmtId="164" fontId="17" fillId="0" borderId="16" xfId="0" applyNumberFormat="1" applyFont="1" applyBorder="1" applyProtection="1"/>
    <xf numFmtId="49" fontId="17" fillId="0" borderId="17" xfId="0" applyNumberFormat="1" applyFont="1" applyBorder="1" applyProtection="1"/>
    <xf numFmtId="0" fontId="17" fillId="0" borderId="15" xfId="0" applyFont="1" applyBorder="1" applyAlignment="1" applyProtection="1">
      <alignment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Continuous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7" fillId="0" borderId="18" xfId="0" applyFont="1" applyBorder="1" applyAlignment="1" applyProtection="1">
      <alignment horizontal="left" vertical="top" wrapText="1"/>
    </xf>
    <xf numFmtId="0" fontId="17" fillId="0" borderId="19" xfId="0" applyFont="1" applyBorder="1" applyAlignment="1" applyProtection="1">
      <alignment horizontal="left" vertical="top" wrapText="1"/>
    </xf>
    <xf numFmtId="0" fontId="0" fillId="0" borderId="1" xfId="0" applyFill="1" applyBorder="1"/>
    <xf numFmtId="1" fontId="22" fillId="0" borderId="0" xfId="2" applyNumberFormat="1" applyFont="1"/>
    <xf numFmtId="0" fontId="17" fillId="0" borderId="16" xfId="0" applyFont="1" applyBorder="1" applyAlignment="1" applyProtection="1">
      <alignment vertical="center" wrapText="1"/>
    </xf>
    <xf numFmtId="0" fontId="17" fillId="0" borderId="19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9" fillId="0" borderId="1" xfId="3" applyFill="1" applyBorder="1"/>
    <xf numFmtId="0" fontId="0" fillId="0" borderId="0" xfId="0" applyAlignment="1"/>
    <xf numFmtId="0" fontId="23" fillId="0" borderId="0" xfId="0" applyFont="1"/>
    <xf numFmtId="0" fontId="24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0" fillId="0" borderId="0" xfId="0" applyBorder="1"/>
    <xf numFmtId="0" fontId="17" fillId="0" borderId="18" xfId="0" applyFont="1" applyBorder="1" applyAlignment="1" applyProtection="1">
      <alignment vertical="center" wrapText="1"/>
    </xf>
    <xf numFmtId="0" fontId="2" fillId="5" borderId="1" xfId="0" applyFont="1" applyFill="1" applyBorder="1" applyAlignment="1">
      <alignment horizontal="centerContinuous" vertical="center" wrapText="1"/>
    </xf>
    <xf numFmtId="14" fontId="20" fillId="0" borderId="0" xfId="0" applyNumberFormat="1" applyFont="1" applyBorder="1"/>
    <xf numFmtId="0" fontId="27" fillId="0" borderId="0" xfId="0" applyFont="1"/>
    <xf numFmtId="0" fontId="29" fillId="0" borderId="0" xfId="0" applyFont="1"/>
    <xf numFmtId="0" fontId="0" fillId="0" borderId="1" xfId="0" applyBorder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8" fillId="3" borderId="1" xfId="0" applyFont="1" applyFill="1" applyBorder="1" applyAlignment="1">
      <alignment vertical="center" wrapText="1"/>
    </xf>
    <xf numFmtId="0" fontId="32" fillId="8" borderId="0" xfId="0" applyFont="1" applyFill="1" applyAlignment="1">
      <alignment vertical="center" wrapText="1"/>
    </xf>
    <xf numFmtId="0" fontId="0" fillId="0" borderId="0" xfId="0" applyFill="1"/>
    <xf numFmtId="0" fontId="0" fillId="9" borderId="20" xfId="0" applyFill="1" applyBorder="1" applyAlignment="1">
      <alignment wrapText="1"/>
    </xf>
    <xf numFmtId="0" fontId="25" fillId="0" borderId="0" xfId="0" applyFont="1"/>
    <xf numFmtId="0" fontId="17" fillId="0" borderId="21" xfId="0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Continuous"/>
    </xf>
    <xf numFmtId="0" fontId="30" fillId="0" borderId="14" xfId="0" applyFont="1" applyBorder="1" applyAlignment="1" applyProtection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80">
    <dxf>
      <font>
        <color theme="0"/>
      </font>
    </dxf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0"/>
      </font>
    </dxf>
    <dxf>
      <fill>
        <patternFill patternType="solid">
          <fgColor auto="1"/>
          <bgColor rgb="FFFFB3B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B3B3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B3B3"/>
        </patternFill>
      </fill>
    </dxf>
    <dxf>
      <fill>
        <patternFill>
          <bgColor theme="9" tint="0.39994506668294322"/>
        </patternFill>
      </fill>
    </dxf>
    <dxf>
      <fill>
        <patternFill>
          <bgColor rgb="FFFF5353"/>
        </patternFill>
      </fill>
    </dxf>
    <dxf>
      <font>
        <color theme="0"/>
      </font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alignment horizontal="general" vertical="bottom" textRotation="0" wrapText="1" indent="0" justifyLastLine="0" shrinkToFit="0" readingOrder="0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B3B3"/>
      <color rgb="FFFFB9B9"/>
      <color rgb="FFFF5353"/>
      <color rgb="FFF612AA"/>
      <color rgb="FFECF0F8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43</xdr:row>
          <xdr:rowOff>38100</xdr:rowOff>
        </xdr:from>
        <xdr:to>
          <xdr:col>1</xdr:col>
          <xdr:colOff>2066925</xdr:colOff>
          <xdr:row>44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pour confirmation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6</xdr:row>
          <xdr:rowOff>485775</xdr:rowOff>
        </xdr:from>
        <xdr:to>
          <xdr:col>1</xdr:col>
          <xdr:colOff>1581150</xdr:colOff>
          <xdr:row>6</xdr:row>
          <xdr:rowOff>800100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21168</xdr:colOff>
      <xdr:row>0</xdr:row>
      <xdr:rowOff>66675</xdr:rowOff>
    </xdr:from>
    <xdr:to>
      <xdr:col>0</xdr:col>
      <xdr:colOff>904876</xdr:colOff>
      <xdr:row>0</xdr:row>
      <xdr:rowOff>1421473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5" t="11587" r="20624" b="7926"/>
        <a:stretch/>
      </xdr:blipFill>
      <xdr:spPr>
        <a:xfrm>
          <a:off x="21168" y="66675"/>
          <a:ext cx="883708" cy="13547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3609975</xdr:colOff>
      <xdr:row>0</xdr:row>
      <xdr:rowOff>524933</xdr:rowOff>
    </xdr:from>
    <xdr:to>
      <xdr:col>1</xdr:col>
      <xdr:colOff>4248150</xdr:colOff>
      <xdr:row>0</xdr:row>
      <xdr:rowOff>933450</xdr:rowOff>
    </xdr:to>
    <xdr:sp macro="" textlink="">
      <xdr:nvSpPr>
        <xdr:cNvPr id="2" name="Rectangle : avec coins arrondis en diagonale 1">
          <a:extLst>
            <a:ext uri="{FF2B5EF4-FFF2-40B4-BE49-F238E27FC236}">
              <a16:creationId xmlns:a16="http://schemas.microsoft.com/office/drawing/2014/main" id="{AD34AFFF-CA87-4C24-8673-29B2858DCB2B}"/>
            </a:ext>
          </a:extLst>
        </xdr:cNvPr>
        <xdr:cNvSpPr/>
      </xdr:nvSpPr>
      <xdr:spPr>
        <a:xfrm>
          <a:off x="6753225" y="524933"/>
          <a:ext cx="638175" cy="408517"/>
        </a:xfrm>
        <a:prstGeom prst="round2DiagRect">
          <a:avLst/>
        </a:prstGeom>
        <a:solidFill>
          <a:srgbClr val="F612AA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600" b="1" baseline="0"/>
            <a:t>2026</a:t>
          </a:r>
          <a:endParaRPr lang="fr-FR" sz="1600" b="1"/>
        </a:p>
      </xdr:txBody>
    </xdr:sp>
    <xdr:clientData/>
  </xdr:twoCellAnchor>
  <xdr:twoCellAnchor>
    <xdr:from>
      <xdr:col>1</xdr:col>
      <xdr:colOff>4076700</xdr:colOff>
      <xdr:row>10</xdr:row>
      <xdr:rowOff>238125</xdr:rowOff>
    </xdr:from>
    <xdr:to>
      <xdr:col>4</xdr:col>
      <xdr:colOff>800100</xdr:colOff>
      <xdr:row>10</xdr:row>
      <xdr:rowOff>1333500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AB24DAB6-FFEE-4872-8D5D-C31B92CD9BE6}"/>
            </a:ext>
          </a:extLst>
        </xdr:cNvPr>
        <xdr:cNvSpPr/>
      </xdr:nvSpPr>
      <xdr:spPr>
        <a:xfrm>
          <a:off x="7219950" y="4943475"/>
          <a:ext cx="7562850" cy="1095375"/>
        </a:xfrm>
        <a:prstGeom prst="wedgeRoundRectCallout">
          <a:avLst>
            <a:gd name="adj1" fmla="val -57115"/>
            <a:gd name="adj2" fmla="val -195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kern="1200">
              <a:solidFill>
                <a:schemeClr val="tx1"/>
              </a:solidFill>
            </a:rPr>
            <a:t>Dans la</a:t>
          </a:r>
          <a:r>
            <a:rPr lang="fr-FR" sz="1100" b="0" kern="1200" baseline="0">
              <a:solidFill>
                <a:schemeClr val="tx1"/>
              </a:solidFill>
            </a:rPr>
            <a:t> mesure du possible les projets portant sur la même thématique pour un même équipement doivent </a:t>
          </a:r>
          <a:r>
            <a:rPr lang="fr-FR" sz="1100" b="1" kern="1200" baseline="0">
              <a:solidFill>
                <a:schemeClr val="tx1"/>
              </a:solidFill>
            </a:rPr>
            <a:t>être rassemblés en 1 seul projet global dans 1 seul formulaire</a:t>
          </a:r>
          <a:r>
            <a:rPr lang="fr-FR" sz="1100" b="0" kern="1200" baseline="0">
              <a:solidFill>
                <a:schemeClr val="tx1"/>
              </a:solidFill>
            </a:rPr>
            <a:t>. </a:t>
          </a:r>
        </a:p>
        <a:p>
          <a:pPr algn="l"/>
          <a:r>
            <a:rPr lang="fr-FR" sz="1100" b="0" kern="1200" baseline="0">
              <a:solidFill>
                <a:schemeClr val="tx1"/>
              </a:solidFill>
            </a:rPr>
            <a:t>Un </a:t>
          </a:r>
          <a:r>
            <a:rPr lang="fr-FR" sz="1100" b="1" kern="1200" baseline="0">
              <a:solidFill>
                <a:schemeClr val="tx1"/>
              </a:solidFill>
            </a:rPr>
            <a:t>courriel doit comporter un seul projet </a:t>
          </a:r>
          <a:r>
            <a:rPr lang="fr-FR" sz="1100" b="0" kern="1200" baseline="0">
              <a:solidFill>
                <a:schemeClr val="tx1"/>
              </a:solidFill>
            </a:rPr>
            <a:t>avec l'ensemble des pièces justificatives. Si plusieurs demandes : plusieurs courriels. </a:t>
          </a:r>
        </a:p>
        <a:p>
          <a:pPr algn="l"/>
          <a:r>
            <a:rPr lang="fr-FR" sz="1100" b="0" kern="1200" baseline="0">
              <a:solidFill>
                <a:schemeClr val="tx1"/>
              </a:solidFill>
            </a:rPr>
            <a:t>L'objet du courriel doit mentionner obligatoirement  "</a:t>
          </a:r>
          <a:r>
            <a:rPr lang="fr-FR" sz="1100" b="1" kern="1200" baseline="0">
              <a:solidFill>
                <a:schemeClr val="accent1">
                  <a:lumMod val="75000"/>
                </a:schemeClr>
              </a:solidFill>
            </a:rPr>
            <a:t>AAP 2026 -FONCTIONNEMENT - Thématique</a:t>
          </a:r>
          <a:r>
            <a:rPr lang="fr-FR" sz="1100" b="0" kern="1200" baseline="0">
              <a:solidFill>
                <a:schemeClr val="tx1"/>
              </a:solidFill>
            </a:rPr>
            <a:t>" pour être pris en compte.</a:t>
          </a:r>
        </a:p>
        <a:p>
          <a:pPr algn="l"/>
          <a:r>
            <a:rPr lang="fr-FR" sz="1100" b="0" kern="1200" baseline="0">
              <a:solidFill>
                <a:schemeClr val="tx1"/>
              </a:solidFill>
            </a:rPr>
            <a:t>Thématiques au choix : Petite enfance, enfance jeunesse, parentalité, handicap, logement, animation de la vie sociale.  </a:t>
          </a:r>
        </a:p>
        <a:p>
          <a:pPr algn="l"/>
          <a:endParaRPr lang="fr-FR" sz="1100" b="0" kern="1200" baseline="0">
            <a:solidFill>
              <a:schemeClr val="tx1"/>
            </a:solidFill>
          </a:endParaRPr>
        </a:p>
        <a:p>
          <a:pPr algn="l"/>
          <a:endParaRPr lang="fr-FR" sz="1100" kern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2552700</xdr:colOff>
      <xdr:row>5</xdr:row>
      <xdr:rowOff>114300</xdr:rowOff>
    </xdr:from>
    <xdr:to>
      <xdr:col>2</xdr:col>
      <xdr:colOff>3467100</xdr:colOff>
      <xdr:row>7</xdr:row>
      <xdr:rowOff>19050</xdr:rowOff>
    </xdr:to>
    <xdr:pic>
      <xdr:nvPicPr>
        <xdr:cNvPr id="5" name="Graphique 4" descr="Avertissement contour">
          <a:extLst>
            <a:ext uri="{FF2B5EF4-FFF2-40B4-BE49-F238E27FC236}">
              <a16:creationId xmlns:a16="http://schemas.microsoft.com/office/drawing/2014/main" id="{E7FFBE05-0E8F-47AA-9525-A1FA7527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020300" y="2667000"/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20</xdr:row>
      <xdr:rowOff>4457700</xdr:rowOff>
    </xdr:from>
    <xdr:to>
      <xdr:col>3</xdr:col>
      <xdr:colOff>2571750</xdr:colOff>
      <xdr:row>20</xdr:row>
      <xdr:rowOff>4791075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B8F30C9-BA70-961B-006A-C970FB53F2F2}"/>
            </a:ext>
          </a:extLst>
        </xdr:cNvPr>
        <xdr:cNvSpPr txBox="1"/>
      </xdr:nvSpPr>
      <xdr:spPr>
        <a:xfrm>
          <a:off x="11430000" y="17640300"/>
          <a:ext cx="21812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kern="1200"/>
            <a:t>Indiquez un nombre prévisionnel 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45</xdr:row>
          <xdr:rowOff>38100</xdr:rowOff>
        </xdr:from>
        <xdr:to>
          <xdr:col>1</xdr:col>
          <xdr:colOff>1495425</xdr:colOff>
          <xdr:row>45</xdr:row>
          <xdr:rowOff>352425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pour confirmation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0</xdr:rowOff>
    </xdr:from>
    <xdr:to>
      <xdr:col>0</xdr:col>
      <xdr:colOff>901172</xdr:colOff>
      <xdr:row>0</xdr:row>
      <xdr:rowOff>1316550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0" t="12931" r="22234" b="9484"/>
        <a:stretch/>
      </xdr:blipFill>
      <xdr:spPr>
        <a:xfrm>
          <a:off x="38100" y="0"/>
          <a:ext cx="863072" cy="1316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4191000</xdr:colOff>
          <xdr:row>6</xdr:row>
          <xdr:rowOff>352425</xdr:rowOff>
        </xdr:from>
        <xdr:to>
          <xdr:col>1</xdr:col>
          <xdr:colOff>4762500</xdr:colOff>
          <xdr:row>7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4048126</xdr:colOff>
      <xdr:row>0</xdr:row>
      <xdr:rowOff>400050</xdr:rowOff>
    </xdr:from>
    <xdr:to>
      <xdr:col>1</xdr:col>
      <xdr:colOff>4686300</xdr:colOff>
      <xdr:row>0</xdr:row>
      <xdr:rowOff>771525</xdr:rowOff>
    </xdr:to>
    <xdr:sp macro="" textlink="">
      <xdr:nvSpPr>
        <xdr:cNvPr id="3" name="Rectangle : avec coins arrondis en diagonale 2">
          <a:extLst>
            <a:ext uri="{FF2B5EF4-FFF2-40B4-BE49-F238E27FC236}">
              <a16:creationId xmlns:a16="http://schemas.microsoft.com/office/drawing/2014/main" id="{82BDDB40-AD05-27F6-8981-A147FB0A8335}"/>
            </a:ext>
          </a:extLst>
        </xdr:cNvPr>
        <xdr:cNvSpPr/>
      </xdr:nvSpPr>
      <xdr:spPr>
        <a:xfrm>
          <a:off x="7191376" y="400050"/>
          <a:ext cx="638174" cy="371475"/>
        </a:xfrm>
        <a:prstGeom prst="round2DiagRect">
          <a:avLst/>
        </a:prstGeom>
        <a:solidFill>
          <a:srgbClr val="F612AA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600" b="1" baseline="0"/>
            <a:t>2026</a:t>
          </a:r>
          <a:endParaRPr lang="fr-FR" sz="1600" b="1"/>
        </a:p>
      </xdr:txBody>
    </xdr:sp>
    <xdr:clientData/>
  </xdr:twoCellAnchor>
  <xdr:twoCellAnchor>
    <xdr:from>
      <xdr:col>1</xdr:col>
      <xdr:colOff>3838575</xdr:colOff>
      <xdr:row>10</xdr:row>
      <xdr:rowOff>476250</xdr:rowOff>
    </xdr:from>
    <xdr:to>
      <xdr:col>3</xdr:col>
      <xdr:colOff>2324100</xdr:colOff>
      <xdr:row>10</xdr:row>
      <xdr:rowOff>1400175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DD154A63-54C1-4838-99A8-B8401EBB199F}"/>
            </a:ext>
          </a:extLst>
        </xdr:cNvPr>
        <xdr:cNvSpPr/>
      </xdr:nvSpPr>
      <xdr:spPr>
        <a:xfrm>
          <a:off x="6981825" y="5133975"/>
          <a:ext cx="7562850" cy="923925"/>
        </a:xfrm>
        <a:prstGeom prst="wedgeRoundRectCallout">
          <a:avLst>
            <a:gd name="adj1" fmla="val -57115"/>
            <a:gd name="adj2" fmla="val -195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kern="1200">
              <a:solidFill>
                <a:schemeClr val="tx1"/>
              </a:solidFill>
            </a:rPr>
            <a:t>Dans la</a:t>
          </a:r>
          <a:r>
            <a:rPr lang="fr-FR" sz="1100" b="0" kern="1200" baseline="0">
              <a:solidFill>
                <a:schemeClr val="tx1"/>
              </a:solidFill>
            </a:rPr>
            <a:t> mesure du possible les projets portant sur la même thématique pour un même équipement doivent </a:t>
          </a:r>
          <a:r>
            <a:rPr lang="fr-FR" sz="1100" b="1" kern="1200" baseline="0">
              <a:solidFill>
                <a:schemeClr val="tx1"/>
              </a:solidFill>
            </a:rPr>
            <a:t>être rassemblés en 1 seul projet global dans 1 seul formulaire</a:t>
          </a:r>
          <a:r>
            <a:rPr lang="fr-FR" sz="1100" b="0" kern="1200" baseline="0">
              <a:solidFill>
                <a:schemeClr val="tx1"/>
              </a:solidFill>
            </a:rPr>
            <a:t>. </a:t>
          </a:r>
        </a:p>
        <a:p>
          <a:pPr algn="l"/>
          <a:r>
            <a:rPr lang="fr-FR" sz="1100" b="0" kern="1200" baseline="0">
              <a:solidFill>
                <a:schemeClr val="tx1"/>
              </a:solidFill>
            </a:rPr>
            <a:t>Un </a:t>
          </a:r>
          <a:r>
            <a:rPr lang="fr-FR" sz="1100" b="1" kern="1200" baseline="0">
              <a:solidFill>
                <a:schemeClr val="tx1"/>
              </a:solidFill>
            </a:rPr>
            <a:t>courriel doit comporter un seul projet </a:t>
          </a:r>
          <a:r>
            <a:rPr lang="fr-FR" sz="1100" b="0" kern="1200" baseline="0">
              <a:solidFill>
                <a:schemeClr val="tx1"/>
              </a:solidFill>
            </a:rPr>
            <a:t>avec l'ensemble des pièces justificatives. Si plusieurs demandes : plusieurs courriels. </a:t>
          </a:r>
        </a:p>
        <a:p>
          <a:pPr algn="l"/>
          <a:r>
            <a:rPr lang="fr-FR" sz="1100" b="0" kern="1200" baseline="0">
              <a:solidFill>
                <a:schemeClr val="tx1"/>
              </a:solidFill>
            </a:rPr>
            <a:t>L'objet du courriel doit mentionner obligatoirement  "</a:t>
          </a:r>
          <a:r>
            <a:rPr lang="fr-FR" sz="1100" b="1" kern="1200" baseline="0">
              <a:solidFill>
                <a:schemeClr val="accent1">
                  <a:lumMod val="75000"/>
                </a:schemeClr>
              </a:solidFill>
            </a:rPr>
            <a:t>AAP 2026 - ITINERANCE - Titre du projet</a:t>
          </a:r>
          <a:r>
            <a:rPr lang="fr-FR" sz="1100" b="0" kern="1200" baseline="0">
              <a:solidFill>
                <a:schemeClr val="tx1"/>
              </a:solidFill>
            </a:rPr>
            <a:t>" pour être pris en compte. </a:t>
          </a:r>
        </a:p>
        <a:p>
          <a:pPr algn="l"/>
          <a:endParaRPr lang="fr-FR" sz="1100" kern="12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DA0658-0217-4426-A014-433386DD36A8}" name="TableauRECAP_FONCTIONNEMENT" displayName="TableauRECAP_FONCTIONNEMENT" ref="A1:BA2" totalsRowShown="0" headerRowDxfId="79">
  <autoFilter ref="A1:BA2" xr:uid="{CCDA0658-0217-4426-A014-433386DD36A8}"/>
  <tableColumns count="53">
    <tableColumn id="1" xr3:uid="{95A82712-090B-4FEB-BEE4-A0373FB6BE75}" name="Nom de l'organisme support :" dataDxfId="78">
      <calculatedColumnFormula>'Aide fonctionnement'!B2</calculatedColumnFormula>
    </tableColumn>
    <tableColumn id="2" xr3:uid="{3AE76EFC-CD3C-4CF1-91C5-A0445AA3096C}" name="Nom du représentant légal du gestionnaire :">
      <calculatedColumnFormula>'Aide fonctionnement'!B3</calculatedColumnFormula>
    </tableColumn>
    <tableColumn id="3" xr3:uid="{EF868E21-9122-4994-A7BB-532C2B0F7E41}" name="Titre du représentant légal du gestionnaire (Président , Maire, ..) :">
      <calculatedColumnFormula>'Aide fonctionnement'!B4</calculatedColumnFormula>
    </tableColumn>
    <tableColumn id="4" xr3:uid="{74DCFCD2-C90D-41EE-933F-E97C7FBAA5CC}" name="Courriel du gestionnaire :">
      <calculatedColumnFormula>'Aide fonctionnement'!B5</calculatedColumnFormula>
    </tableColumn>
    <tableColumn id="5" xr3:uid="{C7D66B41-D0DA-4813-8C33-400A9B4769F1}" name="Statut juridique du porteur de projet  : ">
      <calculatedColumnFormula>'Aide fonctionnement'!B6</calculatedColumnFormula>
    </tableColumn>
    <tableColumn id="6" xr3:uid="{77424D43-3566-4F9A-99C6-958371188A80}" name="Nom et prénom de la personne référente de la demande, qui pourra être contactée en cas de besoin :">
      <calculatedColumnFormula>'Aide fonctionnement'!B8</calculatedColumnFormula>
    </tableColumn>
    <tableColumn id="7" xr3:uid="{C4C04952-73F7-4770-8A9A-161013C35794}" name="Téléphone de la personne référente de la demande :">
      <calculatedColumnFormula>'Aide fonctionnement'!B9</calculatedColumnFormula>
    </tableColumn>
    <tableColumn id="8" xr3:uid="{C7BD8DE6-F8EE-46D8-A6A4-F796A6579737}" name="Courriel de la personne référente de la demande :">
      <calculatedColumnFormula>'Aide fonctionnement'!B10</calculatedColumnFormula>
    </tableColumn>
    <tableColumn id="9" xr3:uid="{639D8591-7D6E-4104-BE9E-0BF02915433F}" name="Indiquez le nom de l'équipement ou du service concerné par l’opération : " dataDxfId="77">
      <calculatedColumnFormula>'Aide fonctionnement'!C12 &amp; " ; " &amp; CHAR(10) &amp; 'Aide fonctionnement'!D12 &amp; " ; " &amp; CHAR(10) &amp; 'Aide fonctionnement'!B12</calculatedColumnFormula>
    </tableColumn>
    <tableColumn id="10" xr3:uid="{CB520E9E-8277-49E2-BC2D-FE4567509C77}" name="Indiquez l'adresse précise de l'équipement ou du service concerné par l’opération : ">
      <calculatedColumnFormula>'Aide fonctionnement'!B13</calculatedColumnFormula>
    </tableColumn>
    <tableColumn id="11" xr3:uid="{944F0044-EAC7-4AA4-A382-57BD29D2278C}" name="Date de début de l'action" dataDxfId="76">
      <calculatedColumnFormula>'Aide fonctionnement'!B14</calculatedColumnFormula>
    </tableColumn>
    <tableColumn id="12" xr3:uid="{4CB48D62-8335-4632-A209-50AEB19C7178}" name="Date de fin de l'action">
      <calculatedColumnFormula>'Aide fonctionnement'!B15</calculatedColumnFormula>
    </tableColumn>
    <tableColumn id="13" xr3:uid="{BC265F79-35F8-4357-8FB2-A194D009545F}" name="Votre demande concerne une aide au fonctionnement au titre de :">
      <calculatedColumnFormula>'Aide fonctionnement'!B16</calculatedColumnFormula>
    </tableColumn>
    <tableColumn id="14" xr3:uid="{6ADE6FED-7135-432F-B4DD-5021C5D78C3E}" name="Intitulé du projet - Objet de la demande :" dataDxfId="75">
      <calculatedColumnFormula>'Aide fonctionnement'!B17 &amp;" ; "&amp; CHAR(10) &amp;
"Action déjà financée en 2025 : " &amp; 'Aide fonctionnement'!C18</calculatedColumnFormula>
    </tableColumn>
    <tableColumn id="15" xr3:uid="{9474CCCD-C84B-45E2-AF0B-15702B5E6642}" name="Origine">
      <calculatedColumnFormula>'Aide fonctionnement'!B19</calculatedColumnFormula>
    </tableColumn>
    <tableColumn id="16" xr3:uid="{1092D75D-5F41-4473-9B9E-A8E373B932AC}" name="Objectifs">
      <calculatedColumnFormula>'Aide fonctionnement'!B20</calculatedColumnFormula>
    </tableColumn>
    <tableColumn id="17" xr3:uid="{C94B98B9-71CE-4800-B2F2-B85147A76151}" name="Contenu du projet">
      <calculatedColumnFormula>'Aide fonctionnement'!B21</calculatedColumnFormula>
    </tableColumn>
    <tableColumn id="18" xr3:uid="{3447EDE9-CCAC-4B80-943D-FD4DC9F50928}" name="Public(s) concerné(s)" dataDxfId="74">
      <calculatedColumnFormula>'Aide fonctionnement'!B22 &amp; ";" &amp; CHAR(10) &amp;
'Aide fonctionnement'!C21 &amp; " " &amp; 'Aide fonctionnement'!C22 &amp; " ;" &amp; CHAR(10) &amp;
'Aide fonctionnement'!D21 &amp; " " &amp; 'Aide fonctionnement'!D22 &amp; " ;" &amp; CHAR(10) &amp;
'Aide fonctionnement'!E21 &amp; " " &amp; 'Aide fonctionnement'!E22 &amp; " ;" &amp; CHAR(10) &amp;
'Aide fonctionnement'!F21 &amp; " " &amp; 'Aide fonctionnement'!F22 &amp; " ;"</calculatedColumnFormula>
    </tableColumn>
    <tableColumn id="19" xr3:uid="{87A038D2-8024-47CB-896D-DF08FA0A406C}" name="Partenaires">
      <calculatedColumnFormula>'Aide fonctionnement'!B23</calculatedColumnFormula>
    </tableColumn>
    <tableColumn id="20" xr3:uid="{BD17DA9E-1461-440A-9FF9-2F7CF82F2268}" name="Lien avec la démarche CTG">
      <calculatedColumnFormula>'Aide fonctionnement'!B24</calculatedColumnFormula>
    </tableColumn>
    <tableColumn id="21" xr3:uid="{00F03836-7BE0-4868-8667-CA4D97858311}" name="Lien avec les autres dispositifs (PRE, Contrat de Ville, Cité éducative, Cité de l'emploi…)">
      <calculatedColumnFormula>'Aide fonctionnement'!B25</calculatedColumnFormula>
    </tableColumn>
    <tableColumn id="22" xr3:uid="{0D84268D-C376-482E-9B98-4C7C7E2CA104}" name="Affectation des financements : Merci de préciser à quoi l'aide financière Caf est précisément destinée (* exemple : intervenant extérieur, achat et/ou location de matériel ....) :">
      <calculatedColumnFormula>'Aide fonctionnement'!B26</calculatedColumnFormula>
    </tableColumn>
    <tableColumn id="23" xr3:uid="{306E780F-D538-4BF6-8F22-3B651D6FF506}" name="VOTRE BUDGET PREVISIONNEL DES CHARGES POUR CETTE ACTION"/>
    <tableColumn id="24" xr3:uid="{B4C9E492-7E38-402B-8EEA-FCE40621DB52}" name="Achats (matières et fournitures ; autres fournitures) :��" dataDxfId="73">
      <calculatedColumnFormula>'Aide fonctionnement'!B28</calculatedColumnFormula>
    </tableColumn>
    <tableColumn id="25" xr3:uid="{D7447EDE-0B0A-4ADB-ADAB-AC6804958A9E}" name="Services extérieurs (locations, entretien et réparation, assurance, documentation) :��" dataDxfId="72">
      <calculatedColumnFormula>'Aide fonctionnement'!B29</calculatedColumnFormula>
    </tableColumn>
    <tableColumn id="26" xr3:uid="{00D04F62-F116-4D69-95B6-8054E5CDDD75}" name="Autres services extérieurs (Rémunérations intermédiaires et honoraires ; Publicité, publication ; Déplacements, missions ; services bancaires, autres) :��" dataDxfId="71">
      <calculatedColumnFormula>'Aide fonctionnement'!B30</calculatedColumnFormula>
    </tableColumn>
    <tableColumn id="27" xr3:uid="{02DB70A8-7D28-4363-9EFD-AF374C513D60}" name="Impôts et taxes (Impôts et taxes sur rémunération ; autres impôts et taxes) :��" dataDxfId="70">
      <calculatedColumnFormula>'Aide fonctionnement'!B31</calculatedColumnFormula>
    </tableColumn>
    <tableColumn id="28" xr3:uid="{8AE6DAB8-3D69-489E-8A6E-E3FB4E317E04}" name="Charges de personnel (Rémunération des personnels ; charges sociales ; autres charges de personnel) :��" dataDxfId="69">
      <calculatedColumnFormula>'Aide fonctionnement'!B32</calculatedColumnFormula>
    </tableColumn>
    <tableColumn id="29" xr3:uid="{A144E2D2-B2A9-4101-9B12-9A080ED10ABB}" name="Autres charges de gestion courante :��" dataDxfId="68">
      <calculatedColumnFormula>'Aide fonctionnement'!B33</calculatedColumnFormula>
    </tableColumn>
    <tableColumn id="30" xr3:uid="{E3838FE2-743F-46BF-8E99-46B22E9C395F}" name="Charges financières :��" dataDxfId="67">
      <calculatedColumnFormula>'Aide fonctionnement'!B34</calculatedColumnFormula>
    </tableColumn>
    <tableColumn id="31" xr3:uid="{DD4211E9-F1FC-4577-A63C-F9642CFBC66B}" name="Charges exceptionnelles :��" dataDxfId="66">
      <calculatedColumnFormula>'Aide fonctionnement'!B35</calculatedColumnFormula>
    </tableColumn>
    <tableColumn id="32" xr3:uid="{67487961-0EAC-4954-876C-0911D203BDBD}" name="Dotations aux amortissements, provisions et engagements :��" dataDxfId="65">
      <calculatedColumnFormula>'Aide fonctionnement'!B39</calculatedColumnFormula>
    </tableColumn>
    <tableColumn id="33" xr3:uid="{438F3276-B9B1-4400-B259-64F962240A5F}" name="Charges supplétives, préciser le montant si mise à disposition de Personnel(s) bénévole(s) :�" dataDxfId="64">
      <calculatedColumnFormula>'Aide fonctionnement'!B40</calculatedColumnFormula>
    </tableColumn>
    <tableColumn id="34" xr3:uid="{7C1EBF6E-4E83-4874-A097-BD0225E80E0E}" name="Charges supplétives, préciser le montant si mise à disposition de  biens et /ou services :��" dataDxfId="63">
      <calculatedColumnFormula>'Aide fonctionnement'!B41</calculatedColumnFormula>
    </tableColumn>
    <tableColumn id="35" xr3:uid="{8674A8C4-F4F7-4D65-873A-627179D0A0D9}" name="TOTAL CHARGES " dataDxfId="62">
      <calculatedColumnFormula>'Aide fonctionnement'!B42</calculatedColumnFormula>
    </tableColumn>
    <tableColumn id="36" xr3:uid="{48E1F522-0272-4807-84BA-761B6A9BD38F}" name="Vos commentaires éventuels à propos des dépenses prévisionnelles :">
      <calculatedColumnFormula>'Aide fonctionnement'!B43</calculatedColumnFormula>
    </tableColumn>
    <tableColumn id="37" xr3:uid="{0D050EB6-0C47-4716-B19E-E005044302B5}" name="RECETTES PREVISIONNELLES��Le budget doit être présenté à l'équilibre entre les recettes et les dépenses"/>
    <tableColumn id="38" xr3:uid="{11FB42DF-DD79-468D-BE77-0110C129CAF5}" name="Vente de produits finis, de marchandises, prestations de services : ��" dataDxfId="61">
      <calculatedColumnFormula>'Aide fonctionnement'!D28</calculatedColumnFormula>
    </tableColumn>
    <tableColumn id="39" xr3:uid="{2FD012A3-4428-41D8-8245-ED3BA7C83AAA}" name="Subvention des services de l'Etat :��" dataDxfId="60">
      <calculatedColumnFormula>'Aide fonctionnement'!D29</calculatedColumnFormula>
    </tableColumn>
    <tableColumn id="40" xr3:uid="{9D2BB6C1-FE92-4A6E-9033-DDBDD1FDD556}" name="Subvention du Conseil Régional :��" dataDxfId="59">
      <calculatedColumnFormula>'Aide fonctionnement'!D30</calculatedColumnFormula>
    </tableColumn>
    <tableColumn id="41" xr3:uid="{9B4694AD-9A0D-4F1B-AD41-C28B1B2484A7}" name="Subvention du Conseil Départemental :��" dataDxfId="58">
      <calculatedColumnFormula>'Aide fonctionnement'!D31</calculatedColumnFormula>
    </tableColumn>
    <tableColumn id="42" xr3:uid="{AE3CE00F-3C4E-4161-B7A8-DF69A2CC5290}" name="Subvention communale : ��" dataDxfId="57">
      <calculatedColumnFormula>'Aide fonctionnement'!D32</calculatedColumnFormula>
    </tableColumn>
    <tableColumn id="43" xr3:uid="{3D4D7BF4-CC80-40BC-B433-2D10798AB9B7}" name="Subvention de l'intercommunalité :��" dataDxfId="56">
      <calculatedColumnFormula>'Aide fonctionnement'!D33</calculatedColumnFormula>
    </tableColumn>
    <tableColumn id="44" xr3:uid="{F7DE7A74-E74A-4C87-8279-BB441F2B40EA}" name="Aide Caf (sollicitée pour ce projet et hors éventuelles prestations de services )" dataDxfId="55">
      <calculatedColumnFormula>'Aide fonctionnement'!D34</calculatedColumnFormula>
    </tableColumn>
    <tableColumn id="45" xr3:uid="{2E4FBA11-7A84-4F18-A534-AA53D518104E}" name="Subvention Fonds européens :��" dataDxfId="54">
      <calculatedColumnFormula>'Aide fonctionnement'!D35</calculatedColumnFormula>
    </tableColumn>
    <tableColumn id="46" xr3:uid="{B7887483-7473-4070-B96F-0785FF76D56A}" name="Autre(s) subvention(s)  :��" dataDxfId="53">
      <calculatedColumnFormula>'Aide fonctionnement'!D36</calculatedColumnFormula>
    </tableColumn>
    <tableColumn id="47" xr3:uid="{230272EA-CE49-4FCD-9C82-1C8FBA090FD8}" name="Préciser autre(s) subvention(s): �" dataDxfId="52">
      <calculatedColumnFormula>'Aide fonctionnement'!D37</calculatedColumnFormula>
    </tableColumn>
    <tableColumn id="48" xr3:uid="{59565E78-D4AA-455E-B9D9-84B58ED94CAB}" name="Autres produits de gestion courante :��" dataDxfId="51">
      <calculatedColumnFormula>'Aide fonctionnement'!D38</calculatedColumnFormula>
    </tableColumn>
    <tableColumn id="49" xr3:uid="{E6D1CBBD-97C4-46EF-A1CC-8195AA4A8CEF}" name="Produits financiers :��" dataDxfId="50">
      <calculatedColumnFormula>'Aide fonctionnement'!D39</calculatedColumnFormula>
    </tableColumn>
    <tableColumn id="50" xr3:uid="{662DFC94-70B3-4030-ADBA-FB871D4ECB4B}" name="Reprises sur amortissements, dépréciations et provisions :��" dataDxfId="49">
      <calculatedColumnFormula>'Aide fonctionnement'!D40</calculatedColumnFormula>
    </tableColumn>
    <tableColumn id="51" xr3:uid="{F71F9636-CDDD-4B2C-9EAF-B398D7D2A5D9}" name="Contributions volontaires en nature (Ex dons en nature, bénévolat,...) :��" dataDxfId="48">
      <calculatedColumnFormula>'Aide fonctionnement'!D41</calculatedColumnFormula>
    </tableColumn>
    <tableColumn id="52" xr3:uid="{49E9008C-F8C4-4142-93C7-32BE2E3715DA}" name="TOTAL RECETTES" dataDxfId="47">
      <calculatedColumnFormula>'Aide fonctionnement'!D42</calculatedColumnFormula>
    </tableColumn>
    <tableColumn id="53" xr3:uid="{9803F849-1357-4862-A889-6A8B452BF426}" name="Vos commentaires éventuels sur les recettes prévisionnelles ">
      <calculatedColumnFormula>'Aide fonctionnement'!D43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9610F4-3276-42B8-8BA5-C39B5397FCD6}" name="TableauRECAP_ITINERANCE" displayName="TableauRECAP_ITINERANCE" ref="A1:AX2" totalsRowShown="0" headerRowDxfId="46">
  <autoFilter ref="A1:AX2" xr:uid="{349610F4-3276-42B8-8BA5-C39B5397FCD6}"/>
  <tableColumns count="50">
    <tableColumn id="1" xr3:uid="{464E6162-C2DD-4571-9705-9043BD814B8A}" name="Nom de l'organisme support :">
      <calculatedColumnFormula>Itinérance!B2</calculatedColumnFormula>
    </tableColumn>
    <tableColumn id="2" xr3:uid="{B7B0FA95-DC32-4BE3-8446-905FAA2A8C28}" name="Nom du représentant légal du gestionnaire :">
      <calculatedColumnFormula>Itinérance!B3</calculatedColumnFormula>
    </tableColumn>
    <tableColumn id="3" xr3:uid="{C91F2852-01F3-494F-9CC3-6A0C66E8B17D}" name="Titre du représentant légal du gestionnaire (Président , Maire, ..) :">
      <calculatedColumnFormula>Itinérance!B4</calculatedColumnFormula>
    </tableColumn>
    <tableColumn id="4" xr3:uid="{BE5C7EE9-7ACC-4395-87F0-34A7278BE786}" name="Courriel du gestionnaire :">
      <calculatedColumnFormula>Itinérance!B5</calculatedColumnFormula>
    </tableColumn>
    <tableColumn id="5" xr3:uid="{D196D8B2-8456-4B4B-8EEB-234A0B687FA9}" name="Statut juridique du porteur de projet  : ">
      <calculatedColumnFormula>Itinérance!B6</calculatedColumnFormula>
    </tableColumn>
    <tableColumn id="6" xr3:uid="{B3ADCD47-8629-451A-94AC-AE990EF8BA0A}" name="Nom et prénom de la personne référente de la demande, qui pourra être contactée en cas de besoin :">
      <calculatedColumnFormula>Itinérance!B8</calculatedColumnFormula>
    </tableColumn>
    <tableColumn id="7" xr3:uid="{74EB0391-6772-4CFA-B161-A2F2E56660DA}" name="Téléphone de la personne référente de la demande :">
      <calculatedColumnFormula>Itinérance!B9</calculatedColumnFormula>
    </tableColumn>
    <tableColumn id="8" xr3:uid="{983E3A47-1543-4218-88FD-E8645C69CB26}" name="Courriel de la personne référente de la demande :">
      <calculatedColumnFormula>Itinérance!B10</calculatedColumnFormula>
    </tableColumn>
    <tableColumn id="9" xr3:uid="{21813D26-8BAB-498C-BF98-EF2196961385}" name="Indiquez le nom de l'équipement ou du service concerné par l’opération : ">
      <calculatedColumnFormula>Itinérance!B12</calculatedColumnFormula>
    </tableColumn>
    <tableColumn id="10" xr3:uid="{3DD4FBFB-DD4A-4995-AAC9-02E7EF7D7268}" name="Indiquez l'adresse précise de l'équipement ou du service concerné par l’opération : ">
      <calculatedColumnFormula>Itinérance!B13</calculatedColumnFormula>
    </tableColumn>
    <tableColumn id="11" xr3:uid="{8AD950C2-1B1A-4B6C-8155-442282C1544A}" name="Date de début de l'action" dataDxfId="45">
      <calculatedColumnFormula>Itinérance!B14</calculatedColumnFormula>
    </tableColumn>
    <tableColumn id="12" xr3:uid="{02B6CD23-5BB5-4C68-8DE2-3C6105D4B369}" name="Date de fin de l'action" dataDxfId="44">
      <calculatedColumnFormula>Itinérance!B14</calculatedColumnFormula>
    </tableColumn>
    <tableColumn id="13" xr3:uid="{6E848E7C-2AF3-4D43-8CD1-624ECE31D881}" name="Votre demande concerne une aide au fonctionnement au titre de : (saisir un choix dans la liste --&gt;)">
      <calculatedColumnFormula>Itinérance!B16</calculatedColumnFormula>
    </tableColumn>
    <tableColumn id="14" xr3:uid="{D1DEF2F1-B9F5-433F-8184-6BB851CB6FCC}" name="Intitulé du projet - Objet de la demande :" dataDxfId="43">
      <calculatedColumnFormula>Itinérance!B17 &amp;" ; "&amp; CHAR(10) &amp;
"Action déjà financée en 2025 : " &amp; Itinérance!C18</calculatedColumnFormula>
    </tableColumn>
    <tableColumn id="15" xr3:uid="{EB4DFBB9-E269-460B-8427-0DD7451F2E93}" name="Origine">
      <calculatedColumnFormula>Itinérance!B19</calculatedColumnFormula>
    </tableColumn>
    <tableColumn id="16" xr3:uid="{E0852269-CAAF-4FB5-87FA-FA96FB326C9F}" name="Objectifs">
      <calculatedColumnFormula>Itinérance!B20</calculatedColumnFormula>
    </tableColumn>
    <tableColumn id="17" xr3:uid="{00AD12C0-3476-41BF-A085-F7217523F5A7}" name="Contenu du projet">
      <calculatedColumnFormula>Itinérance!B21</calculatedColumnFormula>
    </tableColumn>
    <tableColumn id="18" xr3:uid="{5101DDB0-5109-475A-BA6A-94B34FF5FE2B}" name="Indiquer pour chaque commune concernée par l'itinérance le nombre d'enfants, le nombre de familles et le nombre d'heures réalisées :">
      <calculatedColumnFormula>Itinérance!B22</calculatedColumnFormula>
    </tableColumn>
    <tableColumn id="19" xr3:uid="{20C55D5B-0A63-4BDD-BBD2-46488C2C53CD}" name="Préciser la typologie des familles accueillies : (par exemple le LAEP où le fonctionnement repose sur l'anonymat)">
      <calculatedColumnFormula>Itinérance!B23</calculatedColumnFormula>
    </tableColumn>
    <tableColumn id="20" xr3:uid="{4A792C87-B7B9-4793-AB07-E947914AB5D6}" name="Partenaires mobilisés">
      <calculatedColumnFormula>Itinérance!B24</calculatedColumnFormula>
    </tableColumn>
    <tableColumn id="21" xr3:uid="{79DECAA1-2F17-4DC6-802E-137C89AAAD06}" name="Lien avec la démarche CTG : L'action a-t-elle été identifiée dans la démarche CTG existante sur le territoire ? ">
      <calculatedColumnFormula>Itinérance!B25</calculatedColumnFormula>
    </tableColumn>
    <tableColumn id="22" xr3:uid="{92BD6278-3119-416B-B372-77BD8FDFEEA8}" name="Lien avec les autres dispositifs (PRE, Contrat de Ville, Cité éducative, Cité de l'emploi…)">
      <calculatedColumnFormula>Itinérance!B26</calculatedColumnFormula>
    </tableColumn>
    <tableColumn id="23" xr3:uid="{A5FAC829-6247-4D85-9800-F096CD012D19}" name="Préciser le territoire d'intervention, les communes couvertes par l'itinérance ainsi que le temps de trajet/distance entre les communes :">
      <calculatedColumnFormula>Itinérance!B27</calculatedColumnFormula>
    </tableColumn>
    <tableColumn id="24" xr3:uid="{536C50B1-E702-4D58-A8DA-660A88B0BBD6}" name="Préciser le partenariat et la complémentarité de l'offre sur le territoire :">
      <calculatedColumnFormula>Itinérance!B28</calculatedColumnFormula>
    </tableColumn>
    <tableColumn id="25" xr3:uid="{F090E833-2801-4060-9DB2-94AB5E623FBF}" name="Prévoyez-vous une reconduction de l'itinérance ? ">
      <calculatedColumnFormula>Itinérance!B29</calculatedColumnFormula>
    </tableColumn>
    <tableColumn id="26" xr3:uid="{D5FF9132-2894-4BEA-B238-9242BEA3FF88}" name="Affectation des financements : Merci de préciser à quoi l'aide financière Caf est précisément destinée  :">
      <calculatedColumnFormula>Itinérance!B30</calculatedColumnFormula>
    </tableColumn>
    <tableColumn id="27" xr3:uid="{F29DA8B2-0013-4115-B7CD-676C425ED049}" name="VOTRE BUDGET PREVISIONNEL DES CHARGES LIÉES À L'ITINÉRANCE : "/>
    <tableColumn id="28" xr3:uid="{033FAEF6-F716-45DA-BF2C-F0C78CD01A70}" name="Montant du surcoût lié aux charges de personnel :�" dataDxfId="42">
      <calculatedColumnFormula>Itinérance!B32</calculatedColumnFormula>
    </tableColumn>
    <tableColumn id="29" xr3:uid="{40C9A0AC-EEFC-4287-BC38-9AD5B001D427}" name="Montant du surcoût lié aux déplacements (carburant, frais de véhicule…) :�" dataDxfId="41">
      <calculatedColumnFormula>Itinérance!B33</calculatedColumnFormula>
    </tableColumn>
    <tableColumn id="30" xr3:uid="{C2FE76B8-FA14-48B1-8A6E-397B71077B96}" name="Montant du surcoût lié aux frais de matériel (double matériel, camions de transport…) : �" dataDxfId="40">
      <calculatedColumnFormula>Itinérance!B34</calculatedColumnFormula>
    </tableColumn>
    <tableColumn id="31" xr3:uid="{76A0BDDD-90A7-472E-9C3E-808AF856B435}" name="Montant du surcoût des frais liés au loyer (ou estimation de la commune d'accueil) :�" dataDxfId="39">
      <calculatedColumnFormula>Itinérance!B35</calculatedColumnFormula>
    </tableColumn>
    <tableColumn id="32" xr3:uid="{65A6A239-C5A6-4D6E-B45C-CC0FE5F0572B}" name="Montant du surcoût lié aux fluides (eau, électricité, entretien des salles…) :" dataDxfId="38">
      <calculatedColumnFormula>Itinérance!B36</calculatedColumnFormula>
    </tableColumn>
    <tableColumn id="33" xr3:uid="{F831334C-78D2-4ADC-A26E-C1987E8B688D}" name="Dans le cas du montant du loyer, indiquer si le loyer et les fluides sont des (liste ci  contre)" dataDxfId="37">
      <calculatedColumnFormula>Itinérance!B37</calculatedColumnFormula>
    </tableColumn>
    <tableColumn id="34" xr3:uid="{9F0C7259-1507-4041-9C09-BE0FF313284C}" name="TOTAL CHARGES " dataDxfId="36">
      <calculatedColumnFormula>Itinérance!B44</calculatedColumnFormula>
    </tableColumn>
    <tableColumn id="35" xr3:uid="{EEE6041B-3A09-4BEE-8D63-EA3E23882C5A}" name="Vos commentaires éventuels à propos des dépenses prévisionnelles :" dataDxfId="35">
      <calculatedColumnFormula>Itinérance!B45</calculatedColumnFormula>
    </tableColumn>
    <tableColumn id="36" xr3:uid="{5FA6369B-DE68-41C8-BDEC-1A937A339A02}" name="RECETTES PREVISIONNELLES��Le budget doit être présenté à l'équilibre entre les recettes et les dépenses"/>
    <tableColumn id="37" xr3:uid="{C533B525-6D88-4FE6-B72A-EF08F7EC8515}" name="Participation des usagers :�" dataDxfId="34">
      <calculatedColumnFormula>Itinérance!D32</calculatedColumnFormula>
    </tableColumn>
    <tableColumn id="38" xr3:uid="{E06B84C2-7BD5-4BB3-B5DD-BFF935F3D926}" name="Produits des activités annexes :�" dataDxfId="33">
      <calculatedColumnFormula>Itinérance!D33</calculatedColumnFormula>
    </tableColumn>
    <tableColumn id="39" xr3:uid="{83E6A327-E8C9-4387-A163-572E59D3EBA9}" name="Subvention des services de l'Etat :��" dataDxfId="32">
      <calculatedColumnFormula>Itinérance!D34</calculatedColumnFormula>
    </tableColumn>
    <tableColumn id="40" xr3:uid="{B339067F-09DF-4313-A446-B4F0559FDFCA}" name="Subvention du Conseil Régional :��" dataDxfId="31">
      <calculatedColumnFormula>Itinérance!D35</calculatedColumnFormula>
    </tableColumn>
    <tableColumn id="41" xr3:uid="{977B4160-09D4-4D45-BE03-036651A66628}" name="Subvention du Conseil Départemental :��" dataDxfId="30">
      <calculatedColumnFormula>Itinérance!D36</calculatedColumnFormula>
    </tableColumn>
    <tableColumn id="42" xr3:uid="{E4730AB0-82C4-4746-B886-C27D4CB28883}" name="Subvention communale : ��" dataDxfId="29">
      <calculatedColumnFormula>Itinérance!D37</calculatedColumnFormula>
    </tableColumn>
    <tableColumn id="43" xr3:uid="{D6A04D9D-F2E7-468D-836B-C9BF67365815}" name=" Subvention de l'intercommunalité :�� " dataDxfId="28">
      <calculatedColumnFormula>Itinérance!D38</calculatedColumnFormula>
    </tableColumn>
    <tableColumn id="44" xr3:uid="{B9128B78-A5C9-4A86-AFDC-AEA47ED07D39}" name="Aide Caf (sollicitée pour ce projet et hors éventuelles prestations de services )" dataDxfId="27">
      <calculatedColumnFormula>Itinérance!D39</calculatedColumnFormula>
    </tableColumn>
    <tableColumn id="45" xr3:uid="{B7A5133B-9471-4FBE-8FAB-1113DE022A0F}" name="Subvention Fonds européens :��" dataDxfId="26">
      <calculatedColumnFormula>Itinérance!D40</calculatedColumnFormula>
    </tableColumn>
    <tableColumn id="46" xr3:uid="{DE7D66FA-D790-4538-B855-B8D7699F8EC2}" name="Autre(s) subvention(s)  :��" dataDxfId="25">
      <calculatedColumnFormula>Itinérance!D41</calculatedColumnFormula>
    </tableColumn>
    <tableColumn id="47" xr3:uid="{5E2E15CA-66FF-402C-B20C-C2A2A26DAF60}" name="Préciser autre(s) subvention(s): �" dataDxfId="24">
      <calculatedColumnFormula>Itinérance!D42</calculatedColumnFormula>
    </tableColumn>
    <tableColumn id="48" xr3:uid="{8621F9F4-B08F-420E-8298-06C51C2B8F90}" name="Autres produits de gestion courante :��" dataDxfId="23">
      <calculatedColumnFormula>Itinérance!D43</calculatedColumnFormula>
    </tableColumn>
    <tableColumn id="49" xr3:uid="{FC0F9CF9-3B60-4E2A-9564-FE5BF2E9A4CC}" name="TOTAL RECETTES" dataDxfId="22">
      <calculatedColumnFormula>Itinérance!D44</calculatedColumnFormula>
    </tableColumn>
    <tableColumn id="50" xr3:uid="{69B4F2A0-CB6B-4E4A-8972-C0BE31768046}" name="Vos commentaires éventuels sur les recettes prévisionnelles " dataDxfId="21">
      <calculatedColumnFormula>Itinérance!D45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64F1-70AA-4EA9-AAC6-537D83C7892B}">
  <sheetPr codeName="Feuil1">
    <pageSetUpPr fitToPage="1"/>
  </sheetPr>
  <dimension ref="A1:F52"/>
  <sheetViews>
    <sheetView showGridLines="0" zoomScaleNormal="100" workbookViewId="0">
      <selection activeCell="B14" sqref="B14"/>
    </sheetView>
  </sheetViews>
  <sheetFormatPr baseColWidth="10" defaultColWidth="11.42578125" defaultRowHeight="15" x14ac:dyDescent="0.25"/>
  <cols>
    <col min="1" max="1" width="47.140625" bestFit="1" customWidth="1"/>
    <col min="2" max="2" width="64.85546875" customWidth="1"/>
    <col min="3" max="3" width="53.5703125" customWidth="1"/>
    <col min="4" max="4" width="44.140625" customWidth="1"/>
    <col min="5" max="5" width="27.140625" customWidth="1"/>
    <col min="6" max="6" width="22.28515625" customWidth="1"/>
  </cols>
  <sheetData>
    <row r="1" spans="1:4" ht="118.5" customHeight="1" x14ac:dyDescent="0.35">
      <c r="A1" s="9" t="s">
        <v>116</v>
      </c>
      <c r="B1" s="10"/>
      <c r="D1" s="70" t="str">
        <f>COUNTA(B2:B6,B8:B10,B12:B17,C12,B19:B26,C22:F22,C18)&amp;" champs remplis sur 28"</f>
        <v>0 champs remplis sur 28</v>
      </c>
    </row>
    <row r="2" spans="1:4" ht="18.75" x14ac:dyDescent="0.3">
      <c r="A2" s="5" t="s">
        <v>0</v>
      </c>
      <c r="B2" s="56"/>
      <c r="D2" s="69" t="str">
        <f>IF(D1&lt;&gt;"28 champs remplis sur 28",
"Demande incomplète - Non recevable",""
)</f>
        <v>Demande incomplète - Non recevable</v>
      </c>
    </row>
    <row r="3" spans="1:4" ht="18.75" x14ac:dyDescent="0.3">
      <c r="A3" s="5" t="s">
        <v>1</v>
      </c>
      <c r="B3" s="75"/>
      <c r="D3" s="81" t="str">
        <f>IF(ISNUMBER(SEARCH("incomplète",D2)),"Veuillez vérifier que tous les champs ont été complétés ou si non concerné indiquez 0","")</f>
        <v>Veuillez vérifier que tous les champs ont été complétés ou si non concerné indiquez 0</v>
      </c>
    </row>
    <row r="4" spans="1:4" ht="30" x14ac:dyDescent="0.3">
      <c r="A4" s="5" t="s">
        <v>2</v>
      </c>
      <c r="B4" s="84"/>
      <c r="C4" s="68" t="str">
        <f>IF(B4="","Saisir un choix dans la liste","")</f>
        <v>Saisir un choix dans la liste</v>
      </c>
      <c r="D4" s="65" t="str">
        <f>IF(OR(B42=0,D42=0),
    "Demande non recevable - Saisir budget",
    IF(OR(E42="Non recevable : le budget doit être équilibré",
          E34="Non recevable : les subventions de la Caf sont plafonnées à 80% des dépenses subventionnables"),
        "Non recevable - Revoir budget avant d'envoyer la demande",
        ""
    )
)</f>
        <v>Demande non recevable - Saisir budget</v>
      </c>
    </row>
    <row r="5" spans="1:4" x14ac:dyDescent="0.25">
      <c r="A5" s="5" t="s">
        <v>3</v>
      </c>
      <c r="B5" s="73"/>
      <c r="C5" s="17" t="str">
        <f>IF(B5="","",IF(ISNUMBER(SEARCH("@",B5)),"","Vérifiez l'adresse"))</f>
        <v/>
      </c>
    </row>
    <row r="6" spans="1:4" ht="15.75" thickBot="1" x14ac:dyDescent="0.3">
      <c r="A6" s="5" t="s">
        <v>4</v>
      </c>
      <c r="B6" s="84"/>
      <c r="C6" s="68" t="str">
        <f>IF(B6="","Saisir un choix dans la liste","")</f>
        <v>Saisir un choix dans la liste</v>
      </c>
      <c r="D6" s="98" t="s">
        <v>157</v>
      </c>
    </row>
    <row r="7" spans="1:4" ht="63.75" customHeight="1" thickBot="1" x14ac:dyDescent="0.3">
      <c r="A7" s="39" t="s">
        <v>152</v>
      </c>
      <c r="B7" s="26"/>
      <c r="D7" s="97" t="s">
        <v>156</v>
      </c>
    </row>
    <row r="8" spans="1:4" ht="45" x14ac:dyDescent="0.25">
      <c r="A8" s="5" t="s">
        <v>5</v>
      </c>
      <c r="B8" s="56"/>
    </row>
    <row r="9" spans="1:4" ht="30" x14ac:dyDescent="0.25">
      <c r="A9" s="5" t="s">
        <v>6</v>
      </c>
      <c r="B9" s="75"/>
    </row>
    <row r="10" spans="1:4" x14ac:dyDescent="0.25">
      <c r="A10" s="5" t="s">
        <v>7</v>
      </c>
      <c r="B10" s="79"/>
      <c r="C10" s="17" t="str">
        <f>IF(B10="","",IF(ISNUMBER(SEARCH("@",B10)),"","Vérifiez l'adresse"))</f>
        <v/>
      </c>
    </row>
    <row r="11" spans="1:4" ht="150" x14ac:dyDescent="0.25">
      <c r="A11" s="23" t="s">
        <v>158</v>
      </c>
      <c r="B11" s="24"/>
      <c r="C11" t="s">
        <v>140</v>
      </c>
      <c r="D11" t="str">
        <f>IF(C12="Autre","Précisez :","")</f>
        <v/>
      </c>
    </row>
    <row r="12" spans="1:4" ht="30" x14ac:dyDescent="0.25">
      <c r="A12" s="5" t="s">
        <v>8</v>
      </c>
      <c r="B12" s="86"/>
      <c r="C12" s="46"/>
      <c r="D12" s="85"/>
    </row>
    <row r="13" spans="1:4" ht="30" x14ac:dyDescent="0.25">
      <c r="A13" s="5" t="s">
        <v>9</v>
      </c>
      <c r="B13" s="84"/>
      <c r="C13" s="85"/>
    </row>
    <row r="14" spans="1:4" ht="45" x14ac:dyDescent="0.25">
      <c r="A14" s="5" t="s">
        <v>138</v>
      </c>
      <c r="B14" s="77"/>
      <c r="C14" s="88" t="str">
        <f>IF(B14="","Veuillez renseigner une date de début","")</f>
        <v>Veuillez renseigner une date de début</v>
      </c>
      <c r="D14" s="50"/>
    </row>
    <row r="15" spans="1:4" ht="30" x14ac:dyDescent="0.25">
      <c r="A15" s="5" t="s">
        <v>139</v>
      </c>
      <c r="B15" s="25"/>
      <c r="C15" s="88" t="str">
        <f>IF(B15="","Veuillez renseigner une date de fin",IF(B15&lt;B14,"La date de fin ne peut être antérieure",""))</f>
        <v>Veuillez renseigner une date de fin</v>
      </c>
    </row>
    <row r="16" spans="1:4" ht="30" x14ac:dyDescent="0.25">
      <c r="A16" s="5" t="s">
        <v>10</v>
      </c>
      <c r="B16" s="76"/>
      <c r="C16" s="68" t="str">
        <f>IF(B16="","Saisir un choix dans la liste","")</f>
        <v>Saisir un choix dans la liste</v>
      </c>
    </row>
    <row r="17" spans="1:6" ht="27.75" customHeight="1" x14ac:dyDescent="0.25">
      <c r="A17" s="78" t="s">
        <v>11</v>
      </c>
      <c r="B17" s="99"/>
      <c r="C17" s="100" t="s">
        <v>160</v>
      </c>
      <c r="D17" s="98" t="str">
        <f>IF(C18="Oui","Un bilan devra être obligatoirement fourni avant fin février 2026","")</f>
        <v/>
      </c>
    </row>
    <row r="18" spans="1:6" ht="30" x14ac:dyDescent="0.25">
      <c r="A18" s="27" t="s">
        <v>12</v>
      </c>
      <c r="B18" s="28"/>
      <c r="C18" s="46"/>
    </row>
    <row r="19" spans="1:6" ht="156.75" customHeight="1" x14ac:dyDescent="0.25">
      <c r="A19" s="5" t="s">
        <v>135</v>
      </c>
      <c r="B19" s="57"/>
      <c r="C19" s="29"/>
    </row>
    <row r="20" spans="1:6" ht="138" customHeight="1" x14ac:dyDescent="0.25">
      <c r="A20" s="5" t="s">
        <v>136</v>
      </c>
      <c r="B20" s="57"/>
      <c r="C20" s="29"/>
    </row>
    <row r="21" spans="1:6" ht="409.5" customHeight="1" x14ac:dyDescent="0.25">
      <c r="A21" s="5" t="str">
        <f>"Contenu du projet - La description précise et synthétique destinée aux administrateurs de la Caisse d'Allocations Familiales de la Charente Maritime" &amp; " (" &amp; (1800-LEN(B21)) &amp; " caractères restants)"</f>
        <v>Contenu du projet - La description précise et synthétique destinée aux administrateurs de la Caisse d'Allocations Familiales de la Charente Maritime (1800 caractères restants)</v>
      </c>
      <c r="B21" s="101"/>
      <c r="C21" s="29" t="s">
        <v>131</v>
      </c>
      <c r="D21" t="s">
        <v>132</v>
      </c>
      <c r="E21" s="50" t="s">
        <v>133</v>
      </c>
      <c r="F21" s="50" t="s">
        <v>134</v>
      </c>
    </row>
    <row r="22" spans="1:6" ht="78.75" customHeight="1" x14ac:dyDescent="0.25">
      <c r="A22" s="5" t="s">
        <v>137</v>
      </c>
      <c r="B22" s="71"/>
      <c r="C22" s="63"/>
      <c r="D22" s="64"/>
      <c r="E22" s="64"/>
      <c r="F22" s="64"/>
    </row>
    <row r="23" spans="1:6" ht="85.5" customHeight="1" x14ac:dyDescent="0.25">
      <c r="A23" s="5" t="s">
        <v>55</v>
      </c>
      <c r="B23" s="102"/>
      <c r="C23" s="29"/>
    </row>
    <row r="24" spans="1:6" ht="68.25" customHeight="1" x14ac:dyDescent="0.25">
      <c r="A24" s="5" t="s">
        <v>150</v>
      </c>
      <c r="B24" s="103"/>
      <c r="C24" s="29"/>
    </row>
    <row r="25" spans="1:6" ht="74.25" customHeight="1" x14ac:dyDescent="0.25">
      <c r="A25" s="5" t="s">
        <v>19</v>
      </c>
      <c r="B25" s="72"/>
      <c r="C25" s="29"/>
    </row>
    <row r="26" spans="1:6" ht="60" x14ac:dyDescent="0.25">
      <c r="A26" s="5" t="s">
        <v>20</v>
      </c>
      <c r="B26" s="104"/>
      <c r="C26" s="29"/>
    </row>
    <row r="27" spans="1:6" ht="147.75" x14ac:dyDescent="0.25">
      <c r="A27" s="7" t="s">
        <v>21</v>
      </c>
      <c r="B27" s="12" t="str">
        <f>IF(B6="Collectivité ou intercommunalité ou SIVOM/SIVU…", "En Hors Taxes (HT)",IF(B6="Association","En Toutes Taxes Comprises (TTC)",IF(B6="Entreprise, mutuelle ou autre établissement public","En Toutes Taxes Comprises (TTC)","")))</f>
        <v/>
      </c>
      <c r="C27" s="3" t="s">
        <v>142</v>
      </c>
      <c r="D27" s="11" t="str">
        <f>IF(B6="Collectivité ou intercommunalité ou SIVOM/SIVU…", "En Hors Taxes (HT)",IF(B6="Association","En Toutes Taxes Comprises (TTC)",IF(B6="Entreprise, mutuelle ou autre établissement public","En Toutes Taxes Comprises (TTC)","")))</f>
        <v/>
      </c>
    </row>
    <row r="28" spans="1:6" ht="60" x14ac:dyDescent="0.25">
      <c r="A28" s="5" t="s">
        <v>22</v>
      </c>
      <c r="B28" s="58"/>
      <c r="C28" s="5" t="s">
        <v>23</v>
      </c>
      <c r="D28" s="59"/>
    </row>
    <row r="29" spans="1:6" ht="60" x14ac:dyDescent="0.25">
      <c r="A29" s="5" t="s">
        <v>24</v>
      </c>
      <c r="B29" s="58"/>
      <c r="C29" s="5" t="s">
        <v>25</v>
      </c>
      <c r="D29" s="59"/>
    </row>
    <row r="30" spans="1:6" ht="90" x14ac:dyDescent="0.25">
      <c r="A30" s="5" t="s">
        <v>26</v>
      </c>
      <c r="B30" s="58"/>
      <c r="C30" s="5" t="s">
        <v>27</v>
      </c>
      <c r="D30" s="59"/>
    </row>
    <row r="31" spans="1:6" ht="60" x14ac:dyDescent="0.25">
      <c r="A31" s="5" t="s">
        <v>28</v>
      </c>
      <c r="B31" s="58"/>
      <c r="C31" s="5" t="s">
        <v>29</v>
      </c>
      <c r="D31" s="59"/>
    </row>
    <row r="32" spans="1:6" ht="75" x14ac:dyDescent="0.25">
      <c r="A32" s="5" t="s">
        <v>30</v>
      </c>
      <c r="B32" s="58"/>
      <c r="C32" s="5" t="s">
        <v>31</v>
      </c>
      <c r="D32" s="59"/>
    </row>
    <row r="33" spans="1:6" ht="45" x14ac:dyDescent="0.25">
      <c r="A33" s="5" t="s">
        <v>32</v>
      </c>
      <c r="B33" s="58"/>
      <c r="C33" s="5" t="s">
        <v>33</v>
      </c>
      <c r="D33" s="59"/>
    </row>
    <row r="34" spans="1:6" ht="62.25" customHeight="1" x14ac:dyDescent="0.25">
      <c r="A34" s="5" t="s">
        <v>34</v>
      </c>
      <c r="B34" s="58"/>
      <c r="C34" s="4" t="s">
        <v>35</v>
      </c>
      <c r="D34" s="59"/>
      <c r="E34" s="67" t="e">
        <f>IF(D34/B42&gt;0.8,"Non recevable : les subventions de la Caf sont plafonnées à 80% des dépenses subventionnables","")</f>
        <v>#DIV/0!</v>
      </c>
      <c r="F34" s="29"/>
    </row>
    <row r="35" spans="1:6" ht="45" x14ac:dyDescent="0.25">
      <c r="A35" s="5" t="s">
        <v>36</v>
      </c>
      <c r="B35" s="58"/>
      <c r="C35" s="13" t="s">
        <v>37</v>
      </c>
      <c r="D35" s="59"/>
    </row>
    <row r="36" spans="1:6" ht="45" x14ac:dyDescent="0.25">
      <c r="A36" s="40"/>
      <c r="B36" s="41"/>
      <c r="C36" s="13" t="s">
        <v>38</v>
      </c>
      <c r="D36" s="60"/>
    </row>
    <row r="37" spans="1:6" ht="30" x14ac:dyDescent="0.25">
      <c r="A37" s="42"/>
      <c r="B37" s="43"/>
      <c r="C37" s="14" t="s">
        <v>39</v>
      </c>
      <c r="D37" s="61"/>
    </row>
    <row r="38" spans="1:6" ht="45" x14ac:dyDescent="0.25">
      <c r="A38" s="44"/>
      <c r="B38" s="45"/>
      <c r="C38" s="14" t="s">
        <v>40</v>
      </c>
      <c r="D38" s="59"/>
    </row>
    <row r="39" spans="1:6" ht="60" x14ac:dyDescent="0.25">
      <c r="A39" s="5" t="s">
        <v>41</v>
      </c>
      <c r="B39" s="2"/>
      <c r="C39" s="5" t="s">
        <v>42</v>
      </c>
      <c r="D39" s="59"/>
    </row>
    <row r="40" spans="1:6" ht="45" x14ac:dyDescent="0.25">
      <c r="A40" s="5" t="s">
        <v>43</v>
      </c>
      <c r="B40" s="1"/>
      <c r="C40" s="5" t="s">
        <v>44</v>
      </c>
      <c r="D40" s="59"/>
    </row>
    <row r="41" spans="1:6" ht="60" x14ac:dyDescent="0.25">
      <c r="A41" s="5" t="s">
        <v>45</v>
      </c>
      <c r="B41" s="1"/>
      <c r="C41" s="5" t="s">
        <v>46</v>
      </c>
      <c r="D41" s="62"/>
    </row>
    <row r="42" spans="1:6" ht="15.75" x14ac:dyDescent="0.25">
      <c r="A42" s="18" t="s">
        <v>47</v>
      </c>
      <c r="B42" s="19">
        <f>SUM(B28:B41)</f>
        <v>0</v>
      </c>
      <c r="C42" s="20" t="s">
        <v>48</v>
      </c>
      <c r="D42" s="19">
        <f>SUM(D28:D41)</f>
        <v>0</v>
      </c>
      <c r="E42" s="66" t="str">
        <f>IF(B42&lt;&gt;D42,"Non recevable : le budget doit être équilibré","")</f>
        <v/>
      </c>
    </row>
    <row r="43" spans="1:6" ht="84.75" customHeight="1" x14ac:dyDescent="0.25">
      <c r="A43" s="5" t="s">
        <v>49</v>
      </c>
      <c r="B43" s="21"/>
      <c r="C43" s="5" t="s">
        <v>50</v>
      </c>
      <c r="D43" s="22"/>
    </row>
    <row r="44" spans="1:6" ht="45" x14ac:dyDescent="0.25">
      <c r="A44" s="82" t="s">
        <v>51</v>
      </c>
      <c r="B44" s="83"/>
    </row>
    <row r="47" spans="1:6" ht="21" x14ac:dyDescent="0.35">
      <c r="A47" s="74">
        <f>COUNTA(B2:B6,B8:B10,B12:B17,B19:B26,C12,C22:F22,C18)</f>
        <v>0</v>
      </c>
      <c r="B47" s="70" t="s">
        <v>161</v>
      </c>
    </row>
    <row r="48" spans="1:6" ht="18.75" x14ac:dyDescent="0.3">
      <c r="B48" s="69" t="str">
        <f>IF(A47&lt;&gt;28,
    "Demande incomplète - Non recevable",""
)</f>
        <v>Demande incomplète - Non recevable</v>
      </c>
    </row>
    <row r="49" spans="1:4" x14ac:dyDescent="0.25">
      <c r="B49" s="30" t="str">
        <f>IF(ISNUMBER(SEARCH("incomplète",B48)),"Veuillez vérifier que tous les champs ont été complétés ou si non concerné indiquez 0","")</f>
        <v>Veuillez vérifier que tous les champs ont été complétés ou si non concerné indiquez 0</v>
      </c>
    </row>
    <row r="50" spans="1:4" ht="18.75" x14ac:dyDescent="0.3">
      <c r="B50" s="65" t="str">
        <f>IF(OR(B42=0,D42=0),
    "Demande non recevable - Saisir budget",
    IF(OR(E42="Non recevable : le budget doit être équilibré",
          E34="Non recevable : les subventions de la Caf sont plafonnées à 80% des dépenses subventionnables"),
        "Non recevable - Revoir budget avant d'envoyer la demande",
        ""
    )
)</f>
        <v>Demande non recevable - Saisir budget</v>
      </c>
    </row>
    <row r="51" spans="1:4" x14ac:dyDescent="0.25">
      <c r="B51" s="98" t="str">
        <f>IF(SUM(D29,D30,D31,D32,D33,D35,D36,D41,D40)=0,"Attention, un co-financement autre que l'auto-financement et l'aide de la Caf doit être présenté","")</f>
        <v>Attention, un co-financement autre que l'auto-financement et l'aide de la Caf doit être présenté</v>
      </c>
    </row>
    <row r="52" spans="1:4" ht="66" customHeight="1" x14ac:dyDescent="0.25">
      <c r="A52" s="80"/>
      <c r="B52" s="80"/>
      <c r="C52" s="80"/>
      <c r="D52" s="80"/>
    </row>
  </sheetData>
  <sheetProtection algorithmName="SHA-512" hashValue="zu8zDRY2Gzc3534xkBUn0qON1vaB1TlQumugKDtOx+OR9thgKKA2KCVN3FHJRtjTNiWrhGE/MfSDTNLG1JLvaQ==" saltValue="Y4h5yVhRy9BF1kJwgu7mmA==" spinCount="100000" sheet="1" objects="1" scenarios="1"/>
  <protectedRanges>
    <protectedRange sqref="C18" name="Plage2"/>
    <protectedRange sqref="B2:B10 C12:D12 B12:B17 C22:F22 B19:B26 B28:B35 B39:B41 B43:B44 D28:D41 D43" name="Aide fonctionnement"/>
  </protectedRanges>
  <conditionalFormatting sqref="A7">
    <cfRule type="expression" dxfId="20" priority="23">
      <formula>$B$6&lt;&gt;"Association"</formula>
    </cfRule>
  </conditionalFormatting>
  <conditionalFormatting sqref="A47">
    <cfRule type="expression" dxfId="19" priority="8">
      <formula>OR(B48="Demande incomplète - Non recevable", B50="Demande non recevable - Saisir budget",B50="Non recevable - Revoir budget avant d'envoyer la demande")</formula>
    </cfRule>
    <cfRule type="expression" dxfId="18" priority="13">
      <formula>OR(B48="Formulaire complet", B50="")</formula>
    </cfRule>
  </conditionalFormatting>
  <conditionalFormatting sqref="B2:B6 B8:B10 B12:C12 B13:B17 C18 B19:B21 B22:F22 B23:B26">
    <cfRule type="expression" dxfId="17" priority="3">
      <formula>B2=""</formula>
    </cfRule>
  </conditionalFormatting>
  <conditionalFormatting sqref="B48">
    <cfRule type="containsText" dxfId="16" priority="18" operator="containsText" text="incomplète">
      <formula>NOT(ISERROR(SEARCH("incomplète",B48)))</formula>
    </cfRule>
  </conditionalFormatting>
  <conditionalFormatting sqref="D1">
    <cfRule type="expression" dxfId="15" priority="4">
      <formula>AND(D2="", D4="")</formula>
    </cfRule>
    <cfRule type="expression" dxfId="14" priority="12">
      <formula>OR(D2="Demande incomplète - Non recevable", D4="Demande non recevable - Saisir budget",D4="Non recevable - Revoir budget avant d'envoyer la demande")</formula>
    </cfRule>
  </conditionalFormatting>
  <conditionalFormatting sqref="D2">
    <cfRule type="containsText" dxfId="13" priority="14" operator="containsText" text="incomplète">
      <formula>NOT(ISERROR(SEARCH("incomplète",D2)))</formula>
    </cfRule>
  </conditionalFormatting>
  <conditionalFormatting sqref="D12">
    <cfRule type="expression" dxfId="12" priority="2">
      <formula>AND(D12="", D11="Précisez :")</formula>
    </cfRule>
    <cfRule type="expression" dxfId="11" priority="5">
      <formula>$C$12="Autre"</formula>
    </cfRule>
  </conditionalFormatting>
  <conditionalFormatting sqref="D17:E17">
    <cfRule type="expression" dxfId="10" priority="1">
      <formula>$C$18="Oui"</formula>
    </cfRule>
  </conditionalFormatting>
  <conditionalFormatting sqref="E34">
    <cfRule type="expression" dxfId="9" priority="22">
      <formula>$D$34=""</formula>
    </cfRule>
  </conditionalFormatting>
  <dataValidations count="8">
    <dataValidation type="date" operator="greaterThan" allowBlank="1" showInputMessage="1" showErrorMessage="1" prompt="Saisir une date complète même si prévisionnelle" sqref="B14" xr:uid="{1004AF7A-5A6B-49A9-90C3-0935C7E77F12}">
      <formula1>45658</formula1>
    </dataValidation>
    <dataValidation type="custom" allowBlank="1" showInputMessage="1" showErrorMessage="1" error="Nombre de caractères limités à 1800 et 5 sauts de ligne maximum" prompt="Nombre de caractères limités à 1800 et 5 sauts de ligne maximum. _x000a_Veuillez décrire de manière synthétique votre projet à présenter aux administrateurs de la Caf. " sqref="B21" xr:uid="{DB8DE2CC-CDA2-41AE-BF2E-7B3BAB800230}">
      <formula1>AND(LEN(B21)&lt;=1800, LEN(B21)-LEN(SUBSTITUTE(B21,CHAR(10),""))&lt;=5)</formula1>
    </dataValidation>
    <dataValidation type="decimal" operator="greaterThanOrEqual" allowBlank="1" showInputMessage="1" showErrorMessage="1" error="L'aide ne peut être inférieure à 300€" prompt="L'aide doit être égale ou supérieure à 300€" sqref="D34" xr:uid="{8BC47EEA-25A6-4380-82D2-A94D71A4AD4A}">
      <formula1>300</formula1>
    </dataValidation>
    <dataValidation type="decimal" operator="greaterThanOrEqual" allowBlank="1" showInputMessage="1" showErrorMessage="1" sqref="D28:D33 D35:D36 D38:D41 B39:B41 B28:B35" xr:uid="{AE5A0DDB-354E-443C-BD21-2ADBABE38D4F}">
      <formula1>0</formula1>
    </dataValidation>
    <dataValidation type="whole" operator="greaterThanOrEqual" allowBlank="1" showInputMessage="1" showErrorMessage="1" error="Indiquez un nombre_x000a_0 si non concerné" prompt="Indiquez un nombre prévisionnel_x000a_0 si non concerné" sqref="C22:F22" xr:uid="{A1650502-7A74-41F8-AD88-F748C6ED4E2C}">
      <formula1>0</formula1>
    </dataValidation>
    <dataValidation allowBlank="1" showInputMessage="1" showErrorMessage="1" prompt="Description du public concerné par l'action et son degré d'implication dans la réalisation du projet. " sqref="B22" xr:uid="{5C5FF5D4-7F3E-4217-921F-526A8F8A247E}"/>
    <dataValidation type="date" operator="greaterThan" allowBlank="1" showInputMessage="1" showErrorMessage="1" error="La date de fin ne peut être antérieure" prompt="Saisir une date complète même si prévisionnelle" sqref="B15" xr:uid="{B8D498C4-F86E-442E-B86D-0F0C74A947EB}">
      <formula1>B14</formula1>
    </dataValidation>
    <dataValidation type="list" allowBlank="1" showInputMessage="1" showErrorMessage="1" sqref="C18" xr:uid="{0E9EE986-31FD-4203-954D-6D502D1D2C70}">
      <formula1>"Oui,Non"</formula1>
    </dataValidation>
  </dataValidations>
  <pageMargins left="0.7" right="0.7" top="0.75" bottom="0.75" header="0.3" footer="0.3"/>
  <pageSetup paperSize="9" scale="3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43</xdr:row>
                    <xdr:rowOff>38100</xdr:rowOff>
                  </from>
                  <to>
                    <xdr:col>1</xdr:col>
                    <xdr:colOff>2066925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1</xdr:col>
                    <xdr:colOff>1047750</xdr:colOff>
                    <xdr:row>6</xdr:row>
                    <xdr:rowOff>485775</xdr:rowOff>
                  </from>
                  <to>
                    <xdr:col>1</xdr:col>
                    <xdr:colOff>1581150</xdr:colOff>
                    <xdr:row>6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C18451-A9B3-49D7-BCA7-BA3EF8CD702F}">
          <x14:formula1>
            <xm:f>listes!$A$1:$A$3</xm:f>
          </x14:formula1>
          <xm:sqref>B4</xm:sqref>
        </x14:dataValidation>
        <x14:dataValidation type="list" allowBlank="1" showInputMessage="1" showErrorMessage="1" xr:uid="{3E30D9F3-8D41-4290-BCF8-2F9FE1BA1A46}">
          <x14:formula1>
            <xm:f>listes!$B$1:$B$3</xm:f>
          </x14:formula1>
          <xm:sqref>B6</xm:sqref>
        </x14:dataValidation>
        <x14:dataValidation type="list" allowBlank="1" showInputMessage="1" showErrorMessage="1" xr:uid="{2C98732F-44DC-4BBB-9C35-FDB7752555DF}">
          <x14:formula1>
            <xm:f>listes!$D$1:$D$16</xm:f>
          </x14:formula1>
          <xm:sqref>C12</xm:sqref>
        </x14:dataValidation>
        <x14:dataValidation type="list" allowBlank="1" showInputMessage="1" showErrorMessage="1" error="Saisir un type de projet dans la liste" prompt="Si votre projet ne correspond pas aux thématiques listées, celui-ci n'est pas éligible à une aide de la Caf" xr:uid="{BB271DA3-063E-414F-8C4A-091D31F264B9}">
          <x14:formula1>
            <xm:f>listes!$C$1:$C$23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55C4-6A05-439F-8396-67E08AC82FD1}">
  <sheetPr codeName="Feuil3">
    <tabColor theme="4" tint="0.59999389629810485"/>
  </sheetPr>
  <dimension ref="A1:F54"/>
  <sheetViews>
    <sheetView showGridLines="0" tabSelected="1" workbookViewId="0">
      <selection activeCell="C7" sqref="C7"/>
    </sheetView>
  </sheetViews>
  <sheetFormatPr baseColWidth="10" defaultColWidth="11.42578125" defaultRowHeight="15" x14ac:dyDescent="0.25"/>
  <cols>
    <col min="1" max="1" width="47.140625" bestFit="1" customWidth="1"/>
    <col min="2" max="2" width="76.140625" customWidth="1"/>
    <col min="3" max="3" width="60" customWidth="1"/>
    <col min="4" max="4" width="37.28515625" customWidth="1"/>
    <col min="5" max="5" width="39" customWidth="1"/>
  </cols>
  <sheetData>
    <row r="1" spans="1:4" ht="105" customHeight="1" x14ac:dyDescent="0.35">
      <c r="A1" s="9" t="s">
        <v>144</v>
      </c>
      <c r="B1" s="10"/>
      <c r="D1" s="92" t="str">
        <f>COUNTA(B2:B6,B8:B10,B12:B17,B19:B30,C18)&amp;" champs remplis sur 27"</f>
        <v>0 champs remplis sur 27</v>
      </c>
    </row>
    <row r="2" spans="1:4" ht="36" customHeight="1" x14ac:dyDescent="0.35">
      <c r="A2" s="5" t="s">
        <v>0</v>
      </c>
      <c r="B2" s="5"/>
      <c r="D2" s="90" t="str">
        <f>IF(D1&lt;&gt;"27 champs remplis sur 27",
"Demande incomplète - Non recevable",""
)</f>
        <v>Demande incomplète - Non recevable</v>
      </c>
    </row>
    <row r="3" spans="1:4" ht="15.75" x14ac:dyDescent="0.25">
      <c r="A3" s="5" t="s">
        <v>1</v>
      </c>
      <c r="B3" s="5"/>
      <c r="D3" s="89" t="str">
        <f>IF(ISNUMBER(SEARCH("incomplète",D2)),"Veuillez vérifier que tous les champs ont été complétés ou si non concerné indiquez 0","")</f>
        <v>Veuillez vérifier que tous les champs ont été complétés ou si non concerné indiquez 0</v>
      </c>
    </row>
    <row r="4" spans="1:4" ht="30" x14ac:dyDescent="0.35">
      <c r="A4" s="5" t="s">
        <v>2</v>
      </c>
      <c r="B4" s="5"/>
      <c r="C4" s="68" t="str">
        <f>IF(B4="","Saisir un choix dans la liste","")</f>
        <v>Saisir un choix dans la liste</v>
      </c>
      <c r="D4" s="90" t="str">
        <f>IF(OR(B44=0,D44=0),
    "Demande non recevable - Saisir budget",
    IF(OR(E44="Non recevable : le budget doit être équilibré",
          E39="Non recevable : les subventions de la Caf sont plafonnées à 80% des dépenses subventionnables"),
        "Non recevable - Revoir budget avant d'envoyer la demande",
        ""
    )
)</f>
        <v>Demande non recevable - Saisir budget</v>
      </c>
    </row>
    <row r="5" spans="1:4" x14ac:dyDescent="0.25">
      <c r="A5" s="5" t="s">
        <v>3</v>
      </c>
      <c r="B5" s="73"/>
      <c r="C5" s="17" t="str">
        <f>IF(B5="","",IF(ISNUMBER(SEARCH("@",B5)),"","Vérifiez l'adresse"))</f>
        <v/>
      </c>
    </row>
    <row r="6" spans="1:4" x14ac:dyDescent="0.25">
      <c r="A6" s="5" t="s">
        <v>4</v>
      </c>
      <c r="B6" s="8"/>
      <c r="C6" s="68" t="str">
        <f>IF(B6="","Saisir un choix dans la liste","")</f>
        <v>Saisir un choix dans la liste</v>
      </c>
    </row>
    <row r="7" spans="1:4" ht="45" x14ac:dyDescent="0.25">
      <c r="A7" s="38" t="s">
        <v>52</v>
      </c>
      <c r="B7" s="26"/>
    </row>
    <row r="8" spans="1:4" ht="45" x14ac:dyDescent="0.25">
      <c r="A8" s="5" t="s">
        <v>5</v>
      </c>
      <c r="B8" s="8"/>
    </row>
    <row r="9" spans="1:4" ht="30" x14ac:dyDescent="0.25">
      <c r="A9" s="5" t="s">
        <v>6</v>
      </c>
      <c r="B9" s="8"/>
    </row>
    <row r="10" spans="1:4" x14ac:dyDescent="0.25">
      <c r="A10" s="5" t="s">
        <v>7</v>
      </c>
      <c r="B10" s="96"/>
      <c r="C10" s="17" t="str">
        <f>IF(B10="","",IF(ISNUMBER(SEARCH("@",B10)),"","Vérifiez l'adresse"))</f>
        <v/>
      </c>
    </row>
    <row r="11" spans="1:4" ht="135" x14ac:dyDescent="0.25">
      <c r="A11" s="87" t="s">
        <v>159</v>
      </c>
      <c r="B11" s="24"/>
    </row>
    <row r="12" spans="1:4" ht="39.75" customHeight="1" x14ac:dyDescent="0.25">
      <c r="A12" s="5" t="s">
        <v>8</v>
      </c>
      <c r="B12" s="8"/>
    </row>
    <row r="13" spans="1:4" ht="46.5" customHeight="1" x14ac:dyDescent="0.25">
      <c r="A13" s="5" t="s">
        <v>9</v>
      </c>
      <c r="B13" s="8"/>
    </row>
    <row r="14" spans="1:4" ht="30" x14ac:dyDescent="0.25">
      <c r="A14" s="5" t="s">
        <v>145</v>
      </c>
      <c r="B14" s="25"/>
      <c r="C14" s="68" t="str">
        <f>IF(B14="","Veuillez renseigner une date de début","")</f>
        <v>Veuillez renseigner une date de début</v>
      </c>
    </row>
    <row r="15" spans="1:4" ht="30" x14ac:dyDescent="0.25">
      <c r="A15" s="5" t="s">
        <v>139</v>
      </c>
      <c r="B15" s="25"/>
      <c r="C15" s="68" t="str">
        <f>IF(B15="","Veuillez renseigner une date de fin",IF(B15&lt;B14,"La date de fin ne peut être antérieure",""))</f>
        <v>Veuillez renseigner une date de fin</v>
      </c>
    </row>
    <row r="16" spans="1:4" ht="60" customHeight="1" x14ac:dyDescent="0.25">
      <c r="A16" s="5" t="s">
        <v>146</v>
      </c>
      <c r="B16" s="8"/>
      <c r="C16" s="68" t="str">
        <f>IF(B16="","Saisir un choix dans la liste","")</f>
        <v>Saisir un choix dans la liste</v>
      </c>
    </row>
    <row r="17" spans="1:4" ht="49.5" customHeight="1" x14ac:dyDescent="0.25">
      <c r="A17" s="6" t="s">
        <v>11</v>
      </c>
      <c r="B17" s="105"/>
      <c r="C17" t="s">
        <v>160</v>
      </c>
    </row>
    <row r="18" spans="1:4" ht="43.9" customHeight="1" x14ac:dyDescent="0.25">
      <c r="A18" s="27" t="s">
        <v>53</v>
      </c>
      <c r="B18" s="91"/>
      <c r="C18" s="46"/>
      <c r="D18" s="50" t="str">
        <f>IF(C18="Oui","Un bilan devra être obligatoirement fourni avant fin février 2026","")</f>
        <v/>
      </c>
    </row>
    <row r="19" spans="1:4" ht="190.5" customHeight="1" x14ac:dyDescent="0.25">
      <c r="A19" s="5" t="s">
        <v>135</v>
      </c>
      <c r="B19" s="106"/>
      <c r="C19" s="49"/>
    </row>
    <row r="20" spans="1:4" ht="203.25" customHeight="1" x14ac:dyDescent="0.25">
      <c r="A20" s="5" t="s">
        <v>136</v>
      </c>
      <c r="B20" s="107"/>
      <c r="C20" s="49"/>
    </row>
    <row r="21" spans="1:4" ht="409.5" customHeight="1" x14ac:dyDescent="0.25">
      <c r="A21" s="55" t="str">
        <f>"Contenu du projet - La description précise et synthétique destinée aux administrateurs de la Caisse d'Allocations Familiales de la Charente Maritime" &amp; " (" &amp; (1800-LEN(B21)) &amp; " caractères restants)"</f>
        <v>Contenu du projet - La description précise et synthétique destinée aux administrateurs de la Caisse d'Allocations Familiales de la Charente Maritime (1800 caractères restants)</v>
      </c>
      <c r="B21" s="57"/>
    </row>
    <row r="22" spans="1:4" ht="123" customHeight="1" x14ac:dyDescent="0.25">
      <c r="A22" s="5" t="s">
        <v>148</v>
      </c>
      <c r="B22" s="108"/>
    </row>
    <row r="23" spans="1:4" ht="95.25" customHeight="1" x14ac:dyDescent="0.25">
      <c r="A23" s="5" t="s">
        <v>149</v>
      </c>
      <c r="B23" s="109"/>
      <c r="C23" s="49"/>
    </row>
    <row r="24" spans="1:4" ht="118.5" customHeight="1" x14ac:dyDescent="0.25">
      <c r="A24" s="5" t="s">
        <v>55</v>
      </c>
      <c r="B24" s="109"/>
      <c r="C24" s="49"/>
    </row>
    <row r="25" spans="1:4" ht="108" customHeight="1" x14ac:dyDescent="0.25">
      <c r="A25" s="5" t="s">
        <v>56</v>
      </c>
      <c r="B25" s="109"/>
    </row>
    <row r="26" spans="1:4" ht="126" customHeight="1" x14ac:dyDescent="0.25">
      <c r="A26" s="5" t="s">
        <v>19</v>
      </c>
      <c r="B26" s="109"/>
    </row>
    <row r="27" spans="1:4" ht="118.5" customHeight="1" x14ac:dyDescent="0.25">
      <c r="A27" s="5" t="s">
        <v>57</v>
      </c>
      <c r="B27" s="109"/>
    </row>
    <row r="28" spans="1:4" ht="127.5" customHeight="1" x14ac:dyDescent="0.25">
      <c r="A28" s="5" t="s">
        <v>58</v>
      </c>
      <c r="B28" s="109"/>
    </row>
    <row r="29" spans="1:4" ht="21.75" customHeight="1" x14ac:dyDescent="0.25">
      <c r="A29" s="5" t="s">
        <v>59</v>
      </c>
      <c r="B29" s="109"/>
      <c r="C29" s="17" t="str">
        <f>IF(B29="","Saisir un choix dans la liste","")</f>
        <v>Saisir un choix dans la liste</v>
      </c>
    </row>
    <row r="30" spans="1:4" ht="145.5" customHeight="1" x14ac:dyDescent="0.25">
      <c r="A30" s="5" t="s">
        <v>151</v>
      </c>
      <c r="B30" s="109"/>
    </row>
    <row r="31" spans="1:4" ht="129" x14ac:dyDescent="0.25">
      <c r="A31" s="7" t="s">
        <v>60</v>
      </c>
      <c r="B31" s="12" t="str">
        <f>IF(B6="Collectivité ou intercommunalité ou SIVOM/SIVU…", "En Hors Taxes (HT)",IF(B6="Association","En Toutes Taxes Comprises (TTC)",IF(B6="Entreprise, mutuelle ou autre établissement public","En Toutes Taxes Comprises (TTC)","")))</f>
        <v/>
      </c>
      <c r="C31" s="94" t="s">
        <v>147</v>
      </c>
      <c r="D31" s="11" t="str">
        <f>IF(B6="Collectivité ou intercommunalité ou SIVOM/SIVU…", "En Hors Taxes (HT)",IF(B6="Association","En Toutes Taxes Comprises (TTC)",IF(B6="Entreprise, mutuelle ou autre établissement public","En Toutes Taxes Comprises (TTC)","")))</f>
        <v/>
      </c>
    </row>
    <row r="32" spans="1:4" ht="56.25" customHeight="1" x14ac:dyDescent="0.25">
      <c r="A32" s="5" t="s">
        <v>61</v>
      </c>
      <c r="B32" s="2"/>
      <c r="C32" s="5" t="s">
        <v>62</v>
      </c>
      <c r="D32" s="1"/>
    </row>
    <row r="33" spans="1:6" ht="45" x14ac:dyDescent="0.25">
      <c r="A33" s="5" t="s">
        <v>63</v>
      </c>
      <c r="B33" s="2"/>
      <c r="C33" s="5" t="s">
        <v>64</v>
      </c>
      <c r="D33" s="1"/>
    </row>
    <row r="34" spans="1:6" ht="45" x14ac:dyDescent="0.25">
      <c r="A34" s="5" t="s">
        <v>65</v>
      </c>
      <c r="B34" s="2"/>
      <c r="C34" s="5" t="s">
        <v>25</v>
      </c>
      <c r="D34" s="1"/>
    </row>
    <row r="35" spans="1:6" ht="45" x14ac:dyDescent="0.25">
      <c r="A35" s="5" t="s">
        <v>66</v>
      </c>
      <c r="B35" s="2"/>
      <c r="C35" s="5" t="s">
        <v>27</v>
      </c>
      <c r="D35" s="1"/>
    </row>
    <row r="36" spans="1:6" ht="45" x14ac:dyDescent="0.25">
      <c r="A36" s="5" t="s">
        <v>67</v>
      </c>
      <c r="B36" s="2"/>
      <c r="C36" s="5" t="s">
        <v>29</v>
      </c>
      <c r="D36" s="1"/>
    </row>
    <row r="37" spans="1:6" ht="45" x14ac:dyDescent="0.25">
      <c r="A37" s="5" t="s">
        <v>68</v>
      </c>
      <c r="B37" s="2"/>
      <c r="C37" s="5" t="s">
        <v>31</v>
      </c>
      <c r="D37" s="1"/>
    </row>
    <row r="38" spans="1:6" ht="62.25" customHeight="1" x14ac:dyDescent="0.25">
      <c r="A38" s="31"/>
      <c r="B38" s="32"/>
      <c r="C38" s="5" t="s">
        <v>33</v>
      </c>
      <c r="D38" s="1"/>
    </row>
    <row r="39" spans="1:6" ht="48" customHeight="1" x14ac:dyDescent="0.25">
      <c r="A39" s="33"/>
      <c r="B39" s="34"/>
      <c r="C39" s="4" t="s">
        <v>35</v>
      </c>
      <c r="D39" s="1"/>
      <c r="E39" s="47" t="e">
        <f>IF(D39/B44&gt;0.8,"Non recevable : les subventions de la Caf sont plafonnées à 80% des dépenses subventionnables","")</f>
        <v>#DIV/0!</v>
      </c>
      <c r="F39" s="48"/>
    </row>
    <row r="40" spans="1:6" ht="45" x14ac:dyDescent="0.25">
      <c r="A40" s="33"/>
      <c r="B40" s="34"/>
      <c r="C40" s="13" t="s">
        <v>37</v>
      </c>
      <c r="D40" s="1"/>
    </row>
    <row r="41" spans="1:6" ht="45" x14ac:dyDescent="0.25">
      <c r="A41" s="35"/>
      <c r="B41" s="34"/>
      <c r="C41" s="13" t="s">
        <v>38</v>
      </c>
      <c r="D41" s="15"/>
    </row>
    <row r="42" spans="1:6" ht="30" x14ac:dyDescent="0.25">
      <c r="A42" s="35"/>
      <c r="B42" s="34"/>
      <c r="C42" s="14" t="s">
        <v>39</v>
      </c>
      <c r="D42" s="16"/>
    </row>
    <row r="43" spans="1:6" ht="45" x14ac:dyDescent="0.25">
      <c r="A43" s="36"/>
      <c r="B43" s="37"/>
      <c r="C43" s="14" t="s">
        <v>40</v>
      </c>
      <c r="D43" s="1"/>
    </row>
    <row r="44" spans="1:6" ht="84.75" customHeight="1" x14ac:dyDescent="0.3">
      <c r="A44" s="18" t="s">
        <v>47</v>
      </c>
      <c r="B44" s="19">
        <f>SUM(B32:B36)</f>
        <v>0</v>
      </c>
      <c r="C44" s="20" t="s">
        <v>48</v>
      </c>
      <c r="D44" s="19">
        <f>SUM(D32:D43)</f>
        <v>0</v>
      </c>
      <c r="E44" s="93" t="str">
        <f>IF(B44&lt;&gt;D44,"Non recevable : le budget doit être équilibré","")</f>
        <v/>
      </c>
    </row>
    <row r="45" spans="1:6" ht="30" x14ac:dyDescent="0.25">
      <c r="A45" s="5" t="s">
        <v>49</v>
      </c>
      <c r="B45" s="21"/>
      <c r="C45" s="5" t="s">
        <v>50</v>
      </c>
      <c r="D45" s="22"/>
    </row>
    <row r="46" spans="1:6" ht="54" customHeight="1" x14ac:dyDescent="0.25">
      <c r="A46" s="95" t="s">
        <v>51</v>
      </c>
      <c r="B46" s="83"/>
    </row>
    <row r="50" spans="1:1" ht="21" x14ac:dyDescent="0.35">
      <c r="A50" s="92" t="str">
        <f>COUNTA(B2:B6,B8:B10,B12:B17,B19:B30,C18)&amp;" champs remplis sur 27"</f>
        <v>0 champs remplis sur 27</v>
      </c>
    </row>
    <row r="51" spans="1:1" ht="21" x14ac:dyDescent="0.35">
      <c r="A51" s="90" t="str">
        <f>IF(A50&lt;&gt;"27 champs remplis sur 27",
"Demande incomplète - Non recevable",""
)</f>
        <v>Demande incomplète - Non recevable</v>
      </c>
    </row>
    <row r="52" spans="1:1" ht="15.75" x14ac:dyDescent="0.25">
      <c r="A52" s="89" t="str">
        <f>IF(ISNUMBER(SEARCH("incomplète",A51)),"Veuillez vérifier que tous les champs ont été complétés ou si non concerné indiquez 0","")</f>
        <v>Veuillez vérifier que tous les champs ont été complétés ou si non concerné indiquez 0</v>
      </c>
    </row>
    <row r="53" spans="1:1" ht="21" x14ac:dyDescent="0.35">
      <c r="A53" s="90" t="str">
        <f>IF(OR(B44=0,D44=0),
    "Demande non recevable - Saisir budget",
    IF(OR(E44="Non recevable : le budget doit être équilibré",
          E39="Non recevable : les subventions de la Caf sont plafonnées à 80% des dépenses subventionnables"),
        "Non recevable - Revoir budget avant d'envoyer la demande",
        ""
    )
)</f>
        <v>Demande non recevable - Saisir budget</v>
      </c>
    </row>
    <row r="54" spans="1:1" x14ac:dyDescent="0.25">
      <c r="A54" s="98" t="str">
        <f>IF(SUM(D41,D40,D38,D37,D36,D35,D34,D32)=0,"Attention, un co-financement autre que l'auto-financement et l'aide de la Caf doit être présenté","")</f>
        <v>Attention, un co-financement autre que l'auto-financement et l'aide de la Caf doit être présenté</v>
      </c>
    </row>
  </sheetData>
  <sheetProtection algorithmName="SHA-512" hashValue="HSEQE/wNqg81KCpO/kMTdOzfs6GR3/kDKWcNS9qVyP+wPmFJWnYpUPklVRLdtbVK7aNwf3PDEG/mTC0r2YW4XQ==" saltValue="tEjHf/8CTMnica/FjYH39w==" spinCount="100000" sheet="1" objects="1" scenarios="1"/>
  <protectedRanges>
    <protectedRange sqref="B2:B10 B12:B17 B19:B30 B32:B37 D32:D43 D45 B45:B46 C18" name="Plage1"/>
  </protectedRanges>
  <conditionalFormatting sqref="A7">
    <cfRule type="expression" dxfId="8" priority="9">
      <formula>B6&lt;&gt;"Association"</formula>
    </cfRule>
  </conditionalFormatting>
  <conditionalFormatting sqref="A50">
    <cfRule type="expression" dxfId="7" priority="3">
      <formula>OR(A51="Demande incomplète - Non recevable", A53="Demande non recevable - Saisir budget",A53="Non recevable - Revoir budget avant d'envoyer la demande")</formula>
    </cfRule>
    <cfRule type="expression" dxfId="6" priority="4">
      <formula>OR(A51="Formulaire complet", A53="")</formula>
    </cfRule>
  </conditionalFormatting>
  <conditionalFormatting sqref="B2:B6 B8:B10 B12:B17 C18 B19:B30">
    <cfRule type="expression" dxfId="5" priority="2">
      <formula>B2=""</formula>
    </cfRule>
  </conditionalFormatting>
  <conditionalFormatting sqref="B7">
    <cfRule type="expression" dxfId="4" priority="8">
      <formula>B6&lt;&gt;"Association"</formula>
    </cfRule>
  </conditionalFormatting>
  <conditionalFormatting sqref="D1">
    <cfRule type="expression" dxfId="3" priority="5">
      <formula>OR(D2="Demande incomplète - Non recevable", D4="Demande non recevable - Saisir budget",D4="Non recevable - Revoir budget avant d'envoyer la demande")</formula>
    </cfRule>
    <cfRule type="expression" dxfId="2" priority="6">
      <formula>AND(D2="", D4="")</formula>
    </cfRule>
  </conditionalFormatting>
  <conditionalFormatting sqref="D18">
    <cfRule type="expression" dxfId="1" priority="1">
      <formula>$C$18="Oui"</formula>
    </cfRule>
  </conditionalFormatting>
  <conditionalFormatting sqref="E39">
    <cfRule type="expression" dxfId="0" priority="7">
      <formula>$D$39=""</formula>
    </cfRule>
  </conditionalFormatting>
  <dataValidations count="8">
    <dataValidation type="list" allowBlank="1" showInputMessage="1" showErrorMessage="1" sqref="B29 C18" xr:uid="{EA2EAA2D-DFA9-4E89-A491-2EEFC334CEE1}">
      <formula1>"Oui,Non"</formula1>
    </dataValidation>
    <dataValidation type="list" allowBlank="1" showInputMessage="1" showErrorMessage="1" sqref="B37" xr:uid="{DC9E1714-3F38-4589-9839-DBE88204357B}">
      <formula1>"Frais fixes,Des contributions volontaires des communes, Les deux, Non concerné"</formula1>
    </dataValidation>
    <dataValidation allowBlank="1" sqref="B5" xr:uid="{CA91739D-D590-4BB3-A848-66BB37490FE8}"/>
    <dataValidation type="custom" allowBlank="1" showInputMessage="1" showErrorMessage="1" error="Nombre de caractères limités à 1800 et 5 sauts de ligne maximum" prompt="Nombre de caractères limités à 1800 et 5 sauts de ligne maximum. _x000a_Veuillez décrire de manière synthétique votre projet à présenter aux administrateurs de la Caf. " sqref="B21" xr:uid="{D3C33A28-7712-4F4C-AC10-50F12E8DBD67}">
      <formula1>AND(LEN(B21)&lt;=1800, LEN(B21)-LEN(SUBSTITUTE(B21,CHAR(10),""))&lt;=5)</formula1>
    </dataValidation>
    <dataValidation type="decimal" operator="greaterThanOrEqual" allowBlank="1" showInputMessage="1" showErrorMessage="1" error="Montant inférieur à 300€" prompt="L'aide de la Caf ne peut être inférieure à 300€" sqref="D39" xr:uid="{0F54A191-3339-4981-AAFE-BC6378FD2E71}">
      <formula1>300</formula1>
    </dataValidation>
    <dataValidation type="decimal" operator="greaterThanOrEqual" allowBlank="1" showInputMessage="1" showErrorMessage="1" sqref="D40:D41 D43 D32:D38 B32:B36" xr:uid="{EF2570F8-6E25-4BF3-A2FB-853FA659B34A}">
      <formula1>0</formula1>
    </dataValidation>
    <dataValidation type="date" operator="greaterThan" allowBlank="1" showInputMessage="1" showErrorMessage="1" error="Veuillez saisir une date " prompt="Saisir une date complète même si prévisionnelle" sqref="B14" xr:uid="{B9594A5B-4BDA-4FB2-9688-4A0E58EA34A0}">
      <formula1>45658</formula1>
    </dataValidation>
    <dataValidation type="date" operator="greaterThan" allowBlank="1" showInputMessage="1" showErrorMessage="1" error="Veuillez saisir une date" prompt="Veuillez saisir une date prévisionnelle " sqref="B15" xr:uid="{46AB6F1F-B728-475C-895E-6FCAFEBB1392}">
      <formula1>B14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180975</xdr:colOff>
                    <xdr:row>45</xdr:row>
                    <xdr:rowOff>38100</xdr:rowOff>
                  </from>
                  <to>
                    <xdr:col>1</xdr:col>
                    <xdr:colOff>1495425</xdr:colOff>
                    <xdr:row>45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Check Box 14">
              <controlPr defaultSize="0" autoFill="0" autoLine="0" autoPict="0">
                <anchor moveWithCells="1">
                  <from>
                    <xdr:col>1</xdr:col>
                    <xdr:colOff>4191000</xdr:colOff>
                    <xdr:row>6</xdr:row>
                    <xdr:rowOff>352425</xdr:rowOff>
                  </from>
                  <to>
                    <xdr:col>1</xdr:col>
                    <xdr:colOff>4762500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04A8287-06F1-4C82-81EB-EBEC4C9B1421}">
          <x14:formula1>
            <xm:f>listes!$B$1:$B$3</xm:f>
          </x14:formula1>
          <xm:sqref>B6</xm:sqref>
        </x14:dataValidation>
        <x14:dataValidation type="list" allowBlank="1" showInputMessage="1" showErrorMessage="1" xr:uid="{665C1FCD-5BC6-4786-AE24-0789F9FF8135}">
          <x14:formula1>
            <xm:f>listes!$A$1:$A$2</xm:f>
          </x14:formula1>
          <xm:sqref>B4</xm:sqref>
        </x14:dataValidation>
        <x14:dataValidation type="list" allowBlank="1" showInputMessage="1" showErrorMessage="1" prompt="Si votre équipement ne figure pas dans la liste, celui-ci n'est pas éligible à une aide. " xr:uid="{2C4AAC40-2D21-4628-82B0-93279D2BC2C7}">
          <x14:formula1>
            <xm:f>listes!$D$1:$D$15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CBE2-84C6-4250-B71B-65FFFB72301C}">
  <dimension ref="A1:BA2"/>
  <sheetViews>
    <sheetView topLeftCell="L1" workbookViewId="0">
      <selection activeCell="N2" sqref="N2"/>
    </sheetView>
  </sheetViews>
  <sheetFormatPr baseColWidth="10" defaultColWidth="11.42578125" defaultRowHeight="15" x14ac:dyDescent="0.25"/>
  <cols>
    <col min="1" max="1" width="29.140625" customWidth="1"/>
    <col min="2" max="2" width="42.140625" customWidth="1"/>
    <col min="3" max="3" width="61.140625" customWidth="1"/>
    <col min="4" max="4" width="25.5703125" customWidth="1"/>
    <col min="5" max="5" width="37.28515625" customWidth="1"/>
    <col min="6" max="6" width="73.42578125" customWidth="1"/>
    <col min="7" max="7" width="49.85546875" customWidth="1"/>
    <col min="8" max="8" width="47.42578125" customWidth="1"/>
    <col min="9" max="9" width="68.28515625" customWidth="1"/>
    <col min="10" max="12" width="73.42578125" customWidth="1"/>
    <col min="13" max="13" width="61.7109375" customWidth="1"/>
    <col min="14" max="14" width="39.42578125" customWidth="1"/>
    <col min="17" max="17" width="19.28515625" customWidth="1"/>
    <col min="18" max="18" width="21.7109375" customWidth="1"/>
    <col min="19" max="19" width="13.28515625" customWidth="1"/>
    <col min="20" max="20" width="26.42578125" customWidth="1"/>
    <col min="21" max="22" width="73.42578125" customWidth="1"/>
    <col min="23" max="23" width="60.28515625" customWidth="1"/>
    <col min="24" max="24" width="54.140625" customWidth="1"/>
    <col min="25" max="28" width="73.42578125" customWidth="1"/>
    <col min="29" max="29" width="39.42578125" customWidth="1"/>
    <col min="30" max="30" width="25.7109375" customWidth="1"/>
    <col min="31" max="31" width="30.140625" customWidth="1"/>
    <col min="32" max="32" width="60.140625" customWidth="1"/>
    <col min="33" max="34" width="73.42578125" customWidth="1"/>
    <col min="35" max="35" width="17.7109375" customWidth="1"/>
    <col min="36" max="36" width="64.5703125" customWidth="1"/>
    <col min="37" max="37" width="73.42578125" customWidth="1"/>
    <col min="38" max="38" width="66.28515625" customWidth="1"/>
    <col min="39" max="39" width="37.28515625" customWidth="1"/>
    <col min="40" max="40" width="36.42578125" customWidth="1"/>
    <col min="41" max="41" width="42.140625" customWidth="1"/>
    <col min="42" max="42" width="29.85546875" customWidth="1"/>
    <col min="43" max="43" width="38.7109375" customWidth="1"/>
    <col min="44" max="44" width="72.140625" customWidth="1"/>
    <col min="45" max="45" width="34.28515625" customWidth="1"/>
    <col min="46" max="46" width="28.85546875" customWidth="1"/>
    <col min="47" max="47" width="33.5703125" customWidth="1"/>
    <col min="48" max="48" width="40.140625" customWidth="1"/>
    <col min="49" max="49" width="25" customWidth="1"/>
    <col min="50" max="50" width="58.85546875" customWidth="1"/>
    <col min="51" max="51" width="69.85546875" customWidth="1"/>
    <col min="52" max="52" width="17.42578125" customWidth="1"/>
    <col min="53" max="53" width="57.28515625" customWidth="1"/>
  </cols>
  <sheetData>
    <row r="1" spans="1:53" s="50" customFormat="1" ht="75.75" customHeight="1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117</v>
      </c>
      <c r="L1" s="50" t="s">
        <v>118</v>
      </c>
      <c r="M1" s="50" t="s">
        <v>10</v>
      </c>
      <c r="N1" s="50" t="s">
        <v>11</v>
      </c>
      <c r="O1" s="50" t="s">
        <v>13</v>
      </c>
      <c r="P1" s="50" t="s">
        <v>14</v>
      </c>
      <c r="Q1" s="50" t="s">
        <v>15</v>
      </c>
      <c r="R1" s="50" t="s">
        <v>16</v>
      </c>
      <c r="S1" s="50" t="s">
        <v>17</v>
      </c>
      <c r="T1" s="50" t="s">
        <v>18</v>
      </c>
      <c r="U1" s="50" t="s">
        <v>19</v>
      </c>
      <c r="V1" s="50" t="s">
        <v>20</v>
      </c>
      <c r="W1" s="50" t="s">
        <v>21</v>
      </c>
      <c r="X1" s="50" t="s">
        <v>69</v>
      </c>
      <c r="Y1" s="50" t="s">
        <v>70</v>
      </c>
      <c r="Z1" s="50" t="s">
        <v>71</v>
      </c>
      <c r="AA1" s="50" t="s">
        <v>72</v>
      </c>
      <c r="AB1" s="50" t="s">
        <v>73</v>
      </c>
      <c r="AC1" s="50" t="s">
        <v>74</v>
      </c>
      <c r="AD1" s="50" t="s">
        <v>75</v>
      </c>
      <c r="AE1" s="50" t="s">
        <v>76</v>
      </c>
      <c r="AF1" s="50" t="s">
        <v>77</v>
      </c>
      <c r="AG1" s="50" t="s">
        <v>78</v>
      </c>
      <c r="AH1" s="50" t="s">
        <v>79</v>
      </c>
      <c r="AI1" s="50" t="s">
        <v>47</v>
      </c>
      <c r="AJ1" s="50" t="s">
        <v>49</v>
      </c>
      <c r="AK1" s="50" t="s">
        <v>80</v>
      </c>
      <c r="AL1" s="50" t="s">
        <v>81</v>
      </c>
      <c r="AM1" s="50" t="s">
        <v>82</v>
      </c>
      <c r="AN1" s="50" t="s">
        <v>83</v>
      </c>
      <c r="AO1" s="50" t="s">
        <v>84</v>
      </c>
      <c r="AP1" s="50" t="s">
        <v>85</v>
      </c>
      <c r="AQ1" s="50" t="s">
        <v>86</v>
      </c>
      <c r="AR1" s="50" t="s">
        <v>35</v>
      </c>
      <c r="AS1" s="50" t="s">
        <v>87</v>
      </c>
      <c r="AT1" s="50" t="s">
        <v>88</v>
      </c>
      <c r="AU1" s="50" t="s">
        <v>89</v>
      </c>
      <c r="AV1" s="50" t="s">
        <v>90</v>
      </c>
      <c r="AW1" s="50" t="s">
        <v>91</v>
      </c>
      <c r="AX1" s="50" t="s">
        <v>92</v>
      </c>
      <c r="AY1" s="50" t="s">
        <v>93</v>
      </c>
      <c r="AZ1" s="50" t="s">
        <v>48</v>
      </c>
      <c r="BA1" s="50" t="s">
        <v>50</v>
      </c>
    </row>
    <row r="2" spans="1:53" ht="174.75" customHeight="1" x14ac:dyDescent="0.25">
      <c r="A2" s="50">
        <f>'Aide fonctionnement'!B2</f>
        <v>0</v>
      </c>
      <c r="B2">
        <f>'Aide fonctionnement'!B3</f>
        <v>0</v>
      </c>
      <c r="C2">
        <f>'Aide fonctionnement'!B4</f>
        <v>0</v>
      </c>
      <c r="D2">
        <f>'Aide fonctionnement'!B5</f>
        <v>0</v>
      </c>
      <c r="E2">
        <f>'Aide fonctionnement'!B6</f>
        <v>0</v>
      </c>
      <c r="F2">
        <f>'Aide fonctionnement'!B8</f>
        <v>0</v>
      </c>
      <c r="G2">
        <f>'Aide fonctionnement'!B9</f>
        <v>0</v>
      </c>
      <c r="H2">
        <f>'Aide fonctionnement'!B10</f>
        <v>0</v>
      </c>
      <c r="I2" s="50" t="str">
        <f>'Aide fonctionnement'!C12 &amp; " ; " &amp; CHAR(10) &amp; 'Aide fonctionnement'!D12 &amp; " ; " &amp; CHAR(10) &amp; 'Aide fonctionnement'!B12</f>
        <v xml:space="preserve"> ; 
 ; 
</v>
      </c>
      <c r="J2">
        <f>'Aide fonctionnement'!B13</f>
        <v>0</v>
      </c>
      <c r="K2" s="51">
        <f>'Aide fonctionnement'!B14</f>
        <v>0</v>
      </c>
      <c r="L2">
        <f>'Aide fonctionnement'!B15</f>
        <v>0</v>
      </c>
      <c r="M2">
        <f>'Aide fonctionnement'!B16</f>
        <v>0</v>
      </c>
      <c r="N2" s="50" t="str">
        <f>'Aide fonctionnement'!B17 &amp;" ; "&amp; CHAR(10) &amp;
"Action déjà financée en 2025 : " &amp; 'Aide fonctionnement'!C18</f>
        <v xml:space="preserve"> ; 
Action déjà financée en 2025 : </v>
      </c>
      <c r="O2">
        <f>'Aide fonctionnement'!B19</f>
        <v>0</v>
      </c>
      <c r="P2">
        <f>'Aide fonctionnement'!B20</f>
        <v>0</v>
      </c>
      <c r="Q2">
        <f>'Aide fonctionnement'!B21</f>
        <v>0</v>
      </c>
      <c r="R2" s="50" t="str">
        <f>'Aide fonctionnement'!B22 &amp; ";" &amp; CHAR(10) &amp;
'Aide fonctionnement'!C21 &amp; " " &amp; 'Aide fonctionnement'!C22 &amp; " ;" &amp; CHAR(10) &amp;
'Aide fonctionnement'!D21 &amp; " " &amp; 'Aide fonctionnement'!D22 &amp; " ;" &amp; CHAR(10) &amp;
'Aide fonctionnement'!E21 &amp; " " &amp; 'Aide fonctionnement'!E22 &amp; " ;" &amp; CHAR(10) &amp;
'Aide fonctionnement'!F21 &amp; " " &amp; 'Aide fonctionnement'!F22 &amp; " ;"</f>
        <v>;
Nombre de familles :  ;
Nombre d'enfants 0-5 ans :  ;
Nombre d'enfants 6-11 ans :  ;
Nombre de jeunes 12/17 ans :  ;</v>
      </c>
      <c r="S2">
        <f>'Aide fonctionnement'!B23</f>
        <v>0</v>
      </c>
      <c r="T2">
        <f>'Aide fonctionnement'!B24</f>
        <v>0</v>
      </c>
      <c r="U2">
        <f>'Aide fonctionnement'!B25</f>
        <v>0</v>
      </c>
      <c r="V2">
        <f>'Aide fonctionnement'!B26</f>
        <v>0</v>
      </c>
      <c r="X2" s="52">
        <f>'Aide fonctionnement'!B28</f>
        <v>0</v>
      </c>
      <c r="Y2" s="52">
        <f>'Aide fonctionnement'!B29</f>
        <v>0</v>
      </c>
      <c r="Z2" s="52">
        <f>'Aide fonctionnement'!B30</f>
        <v>0</v>
      </c>
      <c r="AA2" s="52">
        <f>'Aide fonctionnement'!B31</f>
        <v>0</v>
      </c>
      <c r="AB2" s="52">
        <f>'Aide fonctionnement'!B32</f>
        <v>0</v>
      </c>
      <c r="AC2" s="52">
        <f>'Aide fonctionnement'!B33</f>
        <v>0</v>
      </c>
      <c r="AD2" s="52">
        <f>'Aide fonctionnement'!B34</f>
        <v>0</v>
      </c>
      <c r="AE2" s="52">
        <f>'Aide fonctionnement'!B35</f>
        <v>0</v>
      </c>
      <c r="AF2" s="52">
        <f>'Aide fonctionnement'!B39</f>
        <v>0</v>
      </c>
      <c r="AG2" s="52">
        <f>'Aide fonctionnement'!B40</f>
        <v>0</v>
      </c>
      <c r="AH2" s="52">
        <f>'Aide fonctionnement'!B41</f>
        <v>0</v>
      </c>
      <c r="AI2" s="52">
        <f>'Aide fonctionnement'!B42</f>
        <v>0</v>
      </c>
      <c r="AJ2">
        <f>'Aide fonctionnement'!B43</f>
        <v>0</v>
      </c>
      <c r="AL2" s="52">
        <f>'Aide fonctionnement'!D28</f>
        <v>0</v>
      </c>
      <c r="AM2" s="52">
        <f>'Aide fonctionnement'!D29</f>
        <v>0</v>
      </c>
      <c r="AN2" s="52">
        <f>'Aide fonctionnement'!D30</f>
        <v>0</v>
      </c>
      <c r="AO2" s="52">
        <f>'Aide fonctionnement'!D31</f>
        <v>0</v>
      </c>
      <c r="AP2" s="52">
        <f>'Aide fonctionnement'!D32</f>
        <v>0</v>
      </c>
      <c r="AQ2" s="52">
        <f>'Aide fonctionnement'!D33</f>
        <v>0</v>
      </c>
      <c r="AR2" s="52">
        <f>'Aide fonctionnement'!D34</f>
        <v>0</v>
      </c>
      <c r="AS2" s="52">
        <f>'Aide fonctionnement'!D35</f>
        <v>0</v>
      </c>
      <c r="AT2" s="52">
        <f>'Aide fonctionnement'!D36</f>
        <v>0</v>
      </c>
      <c r="AU2" s="53">
        <f>'Aide fonctionnement'!D37</f>
        <v>0</v>
      </c>
      <c r="AV2" s="52">
        <f>'Aide fonctionnement'!D38</f>
        <v>0</v>
      </c>
      <c r="AW2" s="52">
        <f>'Aide fonctionnement'!D39</f>
        <v>0</v>
      </c>
      <c r="AX2" s="52">
        <f>'Aide fonctionnement'!D40</f>
        <v>0</v>
      </c>
      <c r="AY2" s="52">
        <f>'Aide fonctionnement'!D41</f>
        <v>0</v>
      </c>
      <c r="AZ2" s="52">
        <f>'Aide fonctionnement'!D42</f>
        <v>0</v>
      </c>
      <c r="BA2">
        <f>'Aide fonctionnement'!D43</f>
        <v>0</v>
      </c>
    </row>
  </sheetData>
  <sheetProtection algorithmName="SHA-512" hashValue="NCB7nWPmY0EAYhN6CpSyj5C9p7b8kXMg74Bz78wXQq2Jhtjayd8X6UJhvpucDx4tz0e/NxJeAnfQzirEJx7mPg==" saltValue="z5uUmq2XgY7ylC2lJKmm3w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6E02-08FD-470D-B041-B70E3A135DA7}">
  <dimension ref="A1:AX2"/>
  <sheetViews>
    <sheetView topLeftCell="L1" workbookViewId="0">
      <selection activeCell="N2" sqref="N2"/>
    </sheetView>
  </sheetViews>
  <sheetFormatPr baseColWidth="10" defaultColWidth="11.42578125" defaultRowHeight="15" x14ac:dyDescent="0.25"/>
  <cols>
    <col min="1" max="1" width="29.140625" customWidth="1"/>
    <col min="2" max="2" width="42.140625" customWidth="1"/>
    <col min="3" max="3" width="61.140625" customWidth="1"/>
    <col min="4" max="4" width="25.5703125" customWidth="1"/>
    <col min="5" max="5" width="37.28515625" customWidth="1"/>
    <col min="6" max="6" width="73.42578125" customWidth="1"/>
    <col min="7" max="7" width="49.85546875" customWidth="1"/>
    <col min="8" max="8" width="47.42578125" customWidth="1"/>
    <col min="9" max="9" width="68.28515625" customWidth="1"/>
    <col min="10" max="13" width="73.42578125" customWidth="1"/>
    <col min="14" max="14" width="39.42578125" customWidth="1"/>
    <col min="17" max="17" width="19.28515625" customWidth="1"/>
    <col min="18" max="19" width="73.42578125" customWidth="1"/>
    <col min="20" max="20" width="22.28515625" customWidth="1"/>
    <col min="21" max="23" width="73.42578125" customWidth="1"/>
    <col min="24" max="24" width="66.28515625" customWidth="1"/>
    <col min="25" max="25" width="47.140625" customWidth="1"/>
    <col min="26" max="26" width="73.42578125" customWidth="1"/>
    <col min="27" max="27" width="62.28515625" customWidth="1"/>
    <col min="28" max="28" width="49.140625" customWidth="1"/>
    <col min="29" max="29" width="70.140625" customWidth="1"/>
    <col min="30" max="31" width="73.42578125" customWidth="1"/>
    <col min="32" max="32" width="69.28515625" customWidth="1"/>
    <col min="33" max="33" width="73.42578125" customWidth="1"/>
    <col min="34" max="34" width="17.7109375" customWidth="1"/>
    <col min="35" max="35" width="64.5703125" customWidth="1"/>
    <col min="36" max="36" width="73.42578125" customWidth="1"/>
    <col min="37" max="37" width="28.28515625" customWidth="1"/>
    <col min="38" max="38" width="33" customWidth="1"/>
    <col min="39" max="39" width="37.28515625" customWidth="1"/>
    <col min="40" max="40" width="36.42578125" customWidth="1"/>
    <col min="41" max="41" width="42.140625" customWidth="1"/>
    <col min="42" max="42" width="29.85546875" customWidth="1"/>
    <col min="43" max="43" width="40.42578125" customWidth="1"/>
    <col min="44" max="44" width="72.140625" customWidth="1"/>
    <col min="45" max="45" width="34.28515625" customWidth="1"/>
    <col min="46" max="46" width="28.85546875" customWidth="1"/>
    <col min="47" max="47" width="33.5703125" customWidth="1"/>
    <col min="48" max="48" width="40.140625" customWidth="1"/>
    <col min="49" max="49" width="17.42578125" customWidth="1"/>
    <col min="50" max="50" width="57.28515625" customWidth="1"/>
  </cols>
  <sheetData>
    <row r="1" spans="1:50" s="50" customFormat="1" ht="159" customHeight="1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117</v>
      </c>
      <c r="L1" s="50" t="s">
        <v>118</v>
      </c>
      <c r="M1" s="50" t="s">
        <v>94</v>
      </c>
      <c r="N1" s="50" t="s">
        <v>11</v>
      </c>
      <c r="O1" s="50" t="s">
        <v>13</v>
      </c>
      <c r="P1" s="50" t="s">
        <v>14</v>
      </c>
      <c r="Q1" s="50" t="s">
        <v>15</v>
      </c>
      <c r="R1" s="50" t="s">
        <v>54</v>
      </c>
      <c r="S1" s="50" t="s">
        <v>95</v>
      </c>
      <c r="T1" s="50" t="s">
        <v>55</v>
      </c>
      <c r="U1" s="50" t="s">
        <v>96</v>
      </c>
      <c r="V1" s="50" t="s">
        <v>19</v>
      </c>
      <c r="W1" s="50" t="s">
        <v>57</v>
      </c>
      <c r="X1" s="50" t="s">
        <v>58</v>
      </c>
      <c r="Y1" s="50" t="s">
        <v>59</v>
      </c>
      <c r="Z1" s="50" t="s">
        <v>97</v>
      </c>
      <c r="AA1" s="50" t="s">
        <v>60</v>
      </c>
      <c r="AB1" s="50" t="s">
        <v>98</v>
      </c>
      <c r="AC1" s="50" t="s">
        <v>99</v>
      </c>
      <c r="AD1" s="50" t="s">
        <v>100</v>
      </c>
      <c r="AE1" s="50" t="s">
        <v>101</v>
      </c>
      <c r="AF1" s="50" t="s">
        <v>67</v>
      </c>
      <c r="AG1" s="50" t="s">
        <v>102</v>
      </c>
      <c r="AH1" s="50" t="s">
        <v>47</v>
      </c>
      <c r="AI1" s="50" t="s">
        <v>49</v>
      </c>
      <c r="AJ1" s="50" t="s">
        <v>80</v>
      </c>
      <c r="AK1" s="50" t="s">
        <v>103</v>
      </c>
      <c r="AL1" s="50" t="s">
        <v>104</v>
      </c>
      <c r="AM1" s="50" t="s">
        <v>82</v>
      </c>
      <c r="AN1" s="50" t="s">
        <v>83</v>
      </c>
      <c r="AO1" s="50" t="s">
        <v>84</v>
      </c>
      <c r="AP1" s="50" t="s">
        <v>85</v>
      </c>
      <c r="AQ1" s="54" t="s">
        <v>105</v>
      </c>
      <c r="AR1" s="50" t="s">
        <v>35</v>
      </c>
      <c r="AS1" s="50" t="s">
        <v>87</v>
      </c>
      <c r="AT1" s="50" t="s">
        <v>88</v>
      </c>
      <c r="AU1" s="50" t="s">
        <v>89</v>
      </c>
      <c r="AV1" s="50" t="s">
        <v>90</v>
      </c>
      <c r="AW1" s="50" t="s">
        <v>48</v>
      </c>
      <c r="AX1" s="50" t="s">
        <v>50</v>
      </c>
    </row>
    <row r="2" spans="1:50" ht="118.5" customHeight="1" x14ac:dyDescent="0.25">
      <c r="A2">
        <f>Itinérance!B2</f>
        <v>0</v>
      </c>
      <c r="B2">
        <f>Itinérance!B3</f>
        <v>0</v>
      </c>
      <c r="C2">
        <f>Itinérance!B4</f>
        <v>0</v>
      </c>
      <c r="D2">
        <f>Itinérance!B5</f>
        <v>0</v>
      </c>
      <c r="E2">
        <f>Itinérance!B6</f>
        <v>0</v>
      </c>
      <c r="F2">
        <f>Itinérance!B8</f>
        <v>0</v>
      </c>
      <c r="G2">
        <f>Itinérance!B9</f>
        <v>0</v>
      </c>
      <c r="H2">
        <f>Itinérance!B10</f>
        <v>0</v>
      </c>
      <c r="I2">
        <f>Itinérance!B12</f>
        <v>0</v>
      </c>
      <c r="J2">
        <f>Itinérance!B13</f>
        <v>0</v>
      </c>
      <c r="K2" s="51">
        <f>Itinérance!B14</f>
        <v>0</v>
      </c>
      <c r="L2" s="51">
        <f>Itinérance!B14</f>
        <v>0</v>
      </c>
      <c r="M2">
        <f>Itinérance!B16</f>
        <v>0</v>
      </c>
      <c r="N2" s="50" t="str">
        <f>Itinérance!B17 &amp;" ; "&amp; CHAR(10) &amp;
"Action déjà financée en 2025 : " &amp; Itinérance!C18</f>
        <v xml:space="preserve"> ; 
Action déjà financée en 2025 : </v>
      </c>
      <c r="O2">
        <f>Itinérance!B19</f>
        <v>0</v>
      </c>
      <c r="P2">
        <f>Itinérance!B20</f>
        <v>0</v>
      </c>
      <c r="Q2">
        <f>Itinérance!B21</f>
        <v>0</v>
      </c>
      <c r="R2">
        <f>Itinérance!B22</f>
        <v>0</v>
      </c>
      <c r="S2">
        <f>Itinérance!B23</f>
        <v>0</v>
      </c>
      <c r="T2">
        <f>Itinérance!B24</f>
        <v>0</v>
      </c>
      <c r="U2">
        <f>Itinérance!B25</f>
        <v>0</v>
      </c>
      <c r="V2">
        <f>Itinérance!B26</f>
        <v>0</v>
      </c>
      <c r="W2">
        <f>Itinérance!B27</f>
        <v>0</v>
      </c>
      <c r="X2">
        <f>Itinérance!B28</f>
        <v>0</v>
      </c>
      <c r="Y2">
        <f>Itinérance!B29</f>
        <v>0</v>
      </c>
      <c r="Z2">
        <f>Itinérance!B30</f>
        <v>0</v>
      </c>
      <c r="AB2" s="52">
        <f>Itinérance!B32</f>
        <v>0</v>
      </c>
      <c r="AC2" s="52">
        <f>Itinérance!B33</f>
        <v>0</v>
      </c>
      <c r="AD2" s="52">
        <f>Itinérance!B34</f>
        <v>0</v>
      </c>
      <c r="AE2" s="52">
        <f>Itinérance!B35</f>
        <v>0</v>
      </c>
      <c r="AF2" s="52">
        <f>Itinérance!B36</f>
        <v>0</v>
      </c>
      <c r="AG2" s="52">
        <f>Itinérance!B37</f>
        <v>0</v>
      </c>
      <c r="AH2" s="52">
        <f>Itinérance!B44</f>
        <v>0</v>
      </c>
      <c r="AI2" s="53">
        <f>Itinérance!B45</f>
        <v>0</v>
      </c>
      <c r="AK2" s="52">
        <f>Itinérance!D32</f>
        <v>0</v>
      </c>
      <c r="AL2" s="52">
        <f>Itinérance!D33</f>
        <v>0</v>
      </c>
      <c r="AM2" s="52">
        <f>Itinérance!D34</f>
        <v>0</v>
      </c>
      <c r="AN2" s="52">
        <f>Itinérance!D35</f>
        <v>0</v>
      </c>
      <c r="AO2" s="52">
        <f>Itinérance!D36</f>
        <v>0</v>
      </c>
      <c r="AP2" s="52">
        <f>Itinérance!D37</f>
        <v>0</v>
      </c>
      <c r="AQ2" s="52">
        <f>Itinérance!D38</f>
        <v>0</v>
      </c>
      <c r="AR2" s="52">
        <f>Itinérance!D39</f>
        <v>0</v>
      </c>
      <c r="AS2" s="52">
        <f>Itinérance!D40</f>
        <v>0</v>
      </c>
      <c r="AT2" s="52">
        <f>Itinérance!D41</f>
        <v>0</v>
      </c>
      <c r="AU2" s="53">
        <f>Itinérance!D42</f>
        <v>0</v>
      </c>
      <c r="AV2" s="52">
        <f>Itinérance!D43</f>
        <v>0</v>
      </c>
      <c r="AW2" s="52">
        <f>Itinérance!D44</f>
        <v>0</v>
      </c>
      <c r="AX2" s="53">
        <f>Itinérance!D45</f>
        <v>0</v>
      </c>
    </row>
  </sheetData>
  <sheetProtection algorithmName="SHA-512" hashValue="QMQbEF0ej39E0tS5zlTZi+mW4iHywTykb5VUhzhVT1w0M5Ycy7jVMOQyjWx7wIbyznwCYlhs3IjSrFjHPBvxpQ==" saltValue="Cwjz0xaWSBWPY8fK55+j2w==" spinCount="100000"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AD13-5974-4B56-A685-ADCEFFE8C970}">
  <sheetPr codeName="Feuil2"/>
  <dimension ref="A1:D23"/>
  <sheetViews>
    <sheetView workbookViewId="0">
      <selection activeCell="C27" sqref="C27"/>
    </sheetView>
  </sheetViews>
  <sheetFormatPr baseColWidth="10" defaultColWidth="11.42578125" defaultRowHeight="15" x14ac:dyDescent="0.25"/>
  <cols>
    <col min="3" max="3" width="108.28515625" customWidth="1"/>
    <col min="4" max="4" width="46.28515625" customWidth="1"/>
  </cols>
  <sheetData>
    <row r="1" spans="1:4" x14ac:dyDescent="0.25">
      <c r="A1" t="s">
        <v>106</v>
      </c>
      <c r="B1" t="s">
        <v>107</v>
      </c>
      <c r="C1" t="s">
        <v>153</v>
      </c>
      <c r="D1" t="s">
        <v>122</v>
      </c>
    </row>
    <row r="2" spans="1:4" x14ac:dyDescent="0.25">
      <c r="A2" t="s">
        <v>108</v>
      </c>
      <c r="B2" t="s">
        <v>109</v>
      </c>
      <c r="C2" t="s">
        <v>154</v>
      </c>
      <c r="D2" t="s">
        <v>125</v>
      </c>
    </row>
    <row r="3" spans="1:4" x14ac:dyDescent="0.25">
      <c r="A3" t="s">
        <v>110</v>
      </c>
      <c r="B3" t="s">
        <v>111</v>
      </c>
      <c r="C3" t="s">
        <v>155</v>
      </c>
      <c r="D3" t="s">
        <v>126</v>
      </c>
    </row>
    <row r="4" spans="1:4" x14ac:dyDescent="0.25">
      <c r="C4" t="s">
        <v>113</v>
      </c>
      <c r="D4" t="s">
        <v>127</v>
      </c>
    </row>
    <row r="5" spans="1:4" x14ac:dyDescent="0.25">
      <c r="C5" t="s">
        <v>141</v>
      </c>
      <c r="D5" t="s">
        <v>128</v>
      </c>
    </row>
    <row r="6" spans="1:4" x14ac:dyDescent="0.25">
      <c r="C6" t="s">
        <v>174</v>
      </c>
      <c r="D6" t="s">
        <v>129</v>
      </c>
    </row>
    <row r="7" spans="1:4" x14ac:dyDescent="0.25">
      <c r="C7" t="s">
        <v>175</v>
      </c>
      <c r="D7" t="s">
        <v>130</v>
      </c>
    </row>
    <row r="8" spans="1:4" x14ac:dyDescent="0.25">
      <c r="C8" t="s">
        <v>176</v>
      </c>
      <c r="D8" t="s">
        <v>121</v>
      </c>
    </row>
    <row r="9" spans="1:4" x14ac:dyDescent="0.25">
      <c r="C9" t="s">
        <v>162</v>
      </c>
      <c r="D9" t="s">
        <v>112</v>
      </c>
    </row>
    <row r="10" spans="1:4" x14ac:dyDescent="0.25">
      <c r="C10" t="s">
        <v>163</v>
      </c>
      <c r="D10" t="s">
        <v>114</v>
      </c>
    </row>
    <row r="11" spans="1:4" x14ac:dyDescent="0.25">
      <c r="C11" t="s">
        <v>164</v>
      </c>
      <c r="D11" t="s">
        <v>115</v>
      </c>
    </row>
    <row r="12" spans="1:4" x14ac:dyDescent="0.25">
      <c r="C12" t="s">
        <v>177</v>
      </c>
      <c r="D12" t="s">
        <v>119</v>
      </c>
    </row>
    <row r="13" spans="1:4" x14ac:dyDescent="0.25">
      <c r="C13" t="s">
        <v>165</v>
      </c>
      <c r="D13" t="s">
        <v>123</v>
      </c>
    </row>
    <row r="14" spans="1:4" x14ac:dyDescent="0.25">
      <c r="C14" t="s">
        <v>166</v>
      </c>
      <c r="D14" t="s">
        <v>120</v>
      </c>
    </row>
    <row r="15" spans="1:4" x14ac:dyDescent="0.25">
      <c r="C15" t="s">
        <v>167</v>
      </c>
      <c r="D15" t="s">
        <v>124</v>
      </c>
    </row>
    <row r="16" spans="1:4" x14ac:dyDescent="0.25">
      <c r="C16" t="s">
        <v>168</v>
      </c>
      <c r="D16" t="s">
        <v>143</v>
      </c>
    </row>
    <row r="17" spans="3:3" x14ac:dyDescent="0.25">
      <c r="C17" t="s">
        <v>169</v>
      </c>
    </row>
    <row r="18" spans="3:3" x14ac:dyDescent="0.25">
      <c r="C18" t="s">
        <v>170</v>
      </c>
    </row>
    <row r="19" spans="3:3" x14ac:dyDescent="0.25">
      <c r="C19" t="s">
        <v>171</v>
      </c>
    </row>
    <row r="20" spans="3:3" x14ac:dyDescent="0.25">
      <c r="C20" t="s">
        <v>179</v>
      </c>
    </row>
    <row r="21" spans="3:3" x14ac:dyDescent="0.25">
      <c r="C21" t="s">
        <v>172</v>
      </c>
    </row>
    <row r="22" spans="3:3" x14ac:dyDescent="0.25">
      <c r="C22" t="s">
        <v>173</v>
      </c>
    </row>
    <row r="23" spans="3:3" x14ac:dyDescent="0.25">
      <c r="C23" t="s">
        <v>178</v>
      </c>
    </row>
  </sheetData>
  <sheetProtection algorithmName="SHA-512" hashValue="n9lKnrjdvxBXTK2jBgze0uUfTdJPKRWQPH1ZcpsmIDfMM+9BEfYPjUzdXOKvTiJy1eTK9oFJk8JY4f3zFpu6rg==" saltValue="OQsIfdxjqPbpb5sBKF+VL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9E38123871B40B7FCEB23DFD9B4FC" ma:contentTypeVersion="30" ma:contentTypeDescription="Crée un document." ma:contentTypeScope="" ma:versionID="f29c5b81cb4d433d084fe2aafe2397df">
  <xsd:schema xmlns:xsd="http://www.w3.org/2001/XMLSchema" xmlns:xs="http://www.w3.org/2001/XMLSchema" xmlns:p="http://schemas.microsoft.com/office/2006/metadata/properties" xmlns:ns2="1f59a235-a724-4ea9-8f7d-3730d7283e71" xmlns:ns3="5fccbd56-0752-430e-875b-5f2133ab9848" xmlns:ns4="http://schemas.microsoft.com/sharepoint/v3/fields" targetNamespace="http://schemas.microsoft.com/office/2006/metadata/properties" ma:root="true" ma:fieldsID="abffe2130013ee37204d6a66fb2f880d" ns2:_="" ns3:_="" ns4:_="">
    <xsd:import namespace="1f59a235-a724-4ea9-8f7d-3730d7283e71"/>
    <xsd:import namespace="5fccbd56-0752-430e-875b-5f2133ab984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Typededocument" minOccurs="0"/>
                <xsd:element ref="ns2:Th_x00e8_me" minOccurs="0"/>
                <xsd:element ref="ns2:MediaServiceLocation" minOccurs="0"/>
                <xsd:element ref="ns2:MediaLengthInSeconds" minOccurs="0"/>
                <xsd:element ref="ns2:Ann_x00e9_e" minOccurs="0"/>
                <xsd:element ref="ns2:Derni_x00e8_remise_x00e0_jour" minOccurs="0"/>
                <xsd:element ref="ns4:_DCDateCreated" minOccurs="0"/>
                <xsd:element ref="ns4:_DCDateModified" minOccurs="0"/>
                <xsd:element ref="ns2:lcf76f155ced4ddcb4097134ff3c332f" minOccurs="0"/>
                <xsd:element ref="ns3:TaxCatchAll" minOccurs="0"/>
                <xsd:element ref="ns2:Sujet" minOccurs="0"/>
                <xsd:element ref="ns2:MediaServiceObjectDetectorVersions" minOccurs="0"/>
                <xsd:element ref="ns2:sujet0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9a235-a724-4ea9-8f7d-3730d7283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ypededocument" ma:index="19" nillable="true" ma:displayName="Type de document" ma:format="Dropdown" ma:internalName="Typededocument">
      <xsd:simpleType>
        <xsd:restriction base="dms:Choice">
          <xsd:enumeration value="Plaquette"/>
          <xsd:enumeration value="Affiche"/>
          <xsd:enumeration value="Fiche"/>
          <xsd:enumeration value="Vidéo"/>
          <xsd:enumeration value="Ppt"/>
          <xsd:enumeration value="EDL"/>
        </xsd:restriction>
      </xsd:simpleType>
    </xsd:element>
    <xsd:element name="Th_x00e8_me" ma:index="20" nillable="true" ma:displayName="Thème" ma:format="Dropdown" ma:internalName="Th_x00e8_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nimation vie sociale"/>
                    <xsd:enumeration value="Parentalité"/>
                    <xsd:enumeration value="Famille et petite enfance"/>
                    <xsd:enumeration value="Enfance jeunesse"/>
                    <xsd:enumeration value="Logement"/>
                    <xsd:enumeration value="Solidarité et soutien financier"/>
                    <xsd:enumeration value="CTG"/>
                    <xsd:enumeration value="TNI"/>
                    <xsd:enumeration value="Relation de service"/>
                    <xsd:enumeration value="Choix 10"/>
                    <xsd:enumeration value="Choix 11"/>
                  </xsd:restrict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Ann_x00e9_e" ma:index="23" nillable="true" ma:displayName="Année" ma:decimals="0" ma:format="Dropdown" ma:internalName="Ann_x00e9_e" ma:percentage="FALSE">
      <xsd:simpleType>
        <xsd:restriction base="dms:Number"/>
      </xsd:simpleType>
    </xsd:element>
    <xsd:element name="Derni_x00e8_remise_x00e0_jour" ma:index="24" nillable="true" ma:displayName="Dernière mise à jour" ma:default="[today]" ma:format="DateOnly" ma:indexed="true" ma:internalName="Derni_x00e8_remise_x00e0_jour">
      <xsd:simpleType>
        <xsd:restriction base="dms:DateTime"/>
      </xsd:simpleType>
    </xsd:element>
    <xsd:element name="lcf76f155ced4ddcb4097134ff3c332f" ma:index="2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jet" ma:index="31" nillable="true" ma:displayName="Sujet" ma:format="Dropdown" ma:internalName="Sujet">
      <xsd:simpleType>
        <xsd:restriction base="dms:Choice">
          <xsd:enumeration value="Recrutement"/>
          <xsd:enumeration value="Formation"/>
          <xsd:enumeration value="Handicap"/>
          <xsd:enumeration value="Marque employeur"/>
          <xsd:enumeration value="Choix 5"/>
        </xsd:restriction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ujet0" ma:index="33" nillable="true" ma:displayName="sujet" ma:format="Dropdown" ma:internalName="sujet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el"/>
                    <xsd:enumeration value="Cercueil"/>
                    <xsd:enumeration value="guirlande"/>
                    <xsd:enumeration value="conifère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cbd56-0752-430e-875b-5f2133ab98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ca3ead4c-b87b-4670-a7da-b98d5ec67156}" ma:internalName="TaxCatchAll" ma:showField="CatchAllData" ma:web="5fccbd56-0752-430e-875b-5f2133ab9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26" nillable="true" ma:displayName="Date de création" ma:description="Date à laquelle la ressource a été créée" ma:format="DateTime" ma:internalName="_DCDateCreated">
      <xsd:simpleType>
        <xsd:restriction base="dms:DateTime"/>
      </xsd:simpleType>
    </xsd:element>
    <xsd:element name="_DCDateModified" ma:index="27" nillable="true" ma:displayName="Date de modification" ma:description="Date à laquelle la ressource a été modifiée pour la dernière fois" ma:format="DateTime" ma:internalName="_DCDate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5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rni_x00e8_remise_x00e0_jour xmlns="1f59a235-a724-4ea9-8f7d-3730d7283e71">2025-12-18T16:09:49+00:00</Derni_x00e8_remise_x00e0_jour>
    <_DCDateModified xmlns="http://schemas.microsoft.com/sharepoint/v3/fields" xsi:nil="true"/>
    <Sujet xmlns="1f59a235-a724-4ea9-8f7d-3730d7283e71" xsi:nil="true"/>
    <Typededocument xmlns="1f59a235-a724-4ea9-8f7d-3730d7283e71" xsi:nil="true"/>
    <TaxCatchAll xmlns="5fccbd56-0752-430e-875b-5f2133ab9848" xsi:nil="true"/>
    <sujet0 xmlns="1f59a235-a724-4ea9-8f7d-3730d7283e71" xsi:nil="true"/>
    <Th_x00e8_me xmlns="1f59a235-a724-4ea9-8f7d-3730d7283e71" xsi:nil="true"/>
    <Ann_x00e9_e xmlns="1f59a235-a724-4ea9-8f7d-3730d7283e71" xsi:nil="true"/>
    <_DCDateCreated xmlns="http://schemas.microsoft.com/sharepoint/v3/fields" xsi:nil="true"/>
    <lcf76f155ced4ddcb4097134ff3c332f xmlns="1f59a235-a724-4ea9-8f7d-3730d7283e71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q 1 r M W N R a 1 J y n A A A A 9 w A A A B I A H A B D b 2 5 m a W c v U G F j a 2 F n Z S 5 4 b W w g o h g A K K A U A A A A A A A A A A A A A A A A A A A A A A A A A A A A h Y + x C s I w G I R f p W R v k k Y q U v 6 m g + B k Q R T E N a S x D b a p J K n t u z n 4 S L 6 C F a 2 6 O d 7 d d 3 B 3 v 9 4 g G 5 o 6 u C j r d G t S F G G K A m V k W 2 h T p q j z x 3 C B M g 4 b I U + i V M E I G 5 c M T q e o 8 v 6 c E N L 3 P e 5 n u L U l Y Z R G 5 J C v d 7 J S j Q i 1 c V 4 Y q d C n V f x v I Q 7 7 1 x j O c M Q o j u N 5 j C m Q y Y V c m y / B x s H P 9 M e E Z V f 7 z i p + t O F q C 2 S S Q N 4 n + A N Q S w M E F A A C A A g A q 1 r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t a z F g o i k e 4 D g A A A B E A A A A T A B w A R m 9 y b X V s Y X M v U 2 V j d G l v b j E u b S C i G A A o o B Q A A A A A A A A A A A A A A A A A A A A A A A A A A A A r T k 0 u y c z P U w i G 0 I b W A F B L A Q I t A B Q A A g A I A K t a z F j U W t S c p w A A A P c A A A A S A A A A A A A A A A A A A A A A A A A A A A B D b 2 5 m a W c v U G F j a 2 F n Z S 5 4 b W x Q S w E C L Q A U A A I A C A C r W s x Y D 8 r p q 6 Q A A A D p A A A A E w A A A A A A A A A A A A A A A A D z A A A A W 0 N v b n R l b n R f V H l w Z X N d L n h t b F B L A Q I t A B Q A A g A I A K t a z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c Y 1 I i H 4 R R o 6 b v P G i N A W Q A A A A A A I A A A A A A A N m A A D A A A A A E A A A A J X 7 V g L k h k F f I G 1 6 6 u S a R C I A A A A A B I A A A K A A A A A Q A A A A 6 X 5 z 0 n X z o 4 0 c B I Y B u / g h b V A A A A A M B d f 7 A o y X J S 5 g y z U G m p 3 8 v B n 5 g 7 6 v 7 5 P 3 l G 5 H F A Z b m / 6 p D G 7 o d 2 J f V P Z 4 l L Z O 3 y 1 a w r h H 4 I 1 Q q t 4 t g Y n B X o B 8 2 5 0 H l 0 1 j c I n Q Y F x W P y B A H h Q A A A B H 9 o w a / N k o U U f O 1 3 c I E J Q s D 7 b W W Q = = < / D a t a M a s h u p > 
</file>

<file path=customXml/itemProps1.xml><?xml version="1.0" encoding="utf-8"?>
<ds:datastoreItem xmlns:ds="http://schemas.openxmlformats.org/officeDocument/2006/customXml" ds:itemID="{9900D261-6384-49BF-B128-3AC449EC022D}"/>
</file>

<file path=customXml/itemProps2.xml><?xml version="1.0" encoding="utf-8"?>
<ds:datastoreItem xmlns:ds="http://schemas.openxmlformats.org/officeDocument/2006/customXml" ds:itemID="{042F5C76-3C79-4B15-AFF3-962F7EE851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A2F2D-3649-483D-971B-65DA8E64EF9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9283554-c550-4306-b12a-7b4bc5f2a4ec"/>
    <ds:schemaRef ds:uri="095fc147-1ee4-4fd4-adb5-6fc4e226ae5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978E3F9-408A-4C6A-97A6-50804AAB8E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Aide fonctionnement</vt:lpstr>
      <vt:lpstr>Itinérance</vt:lpstr>
      <vt:lpstr>RECAP_FONCTIONNEMENT</vt:lpstr>
      <vt:lpstr>RECAP_ITINERANCE</vt:lpstr>
      <vt:lpstr>listes</vt:lpstr>
      <vt:lpstr>'Aide fonctionnement'!Zone_d_impression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HENIN 171</dc:creator>
  <cp:keywords/>
  <dc:description/>
  <cp:lastModifiedBy>Samantha HENIN 171</cp:lastModifiedBy>
  <cp:revision/>
  <cp:lastPrinted>2025-12-15T08:38:07Z</cp:lastPrinted>
  <dcterms:created xsi:type="dcterms:W3CDTF">2024-06-12T09:09:14Z</dcterms:created>
  <dcterms:modified xsi:type="dcterms:W3CDTF">2025-12-18T15:25:59Z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0x0101009EF9E38123871B40B7FCEB23DFD9B4FC</vt:lpwstr>
  </property>
</Properties>
</file>