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bookViews>
    <workbookView xWindow="-15" yWindow="-15" windowWidth="19320" windowHeight="7200" tabRatio="943" firstSheet="1" activeTab="2"/>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Identification'!$A$1:$H$78</definedName>
    <definedName name="_xlnm.Print_Area" localSheetId="2">'2 - Organigramme AGC ACF'!$A$1:$R$79</definedName>
    <definedName name="_xlnm.Print_Area" localSheetId="3">'3 - Données Financières struc'!$A$1:$G$59</definedName>
    <definedName name="_xlnm.Print_Area" localSheetId="4">'4 - Données Financières AGC PIL'!$A$1:$G$46</definedName>
    <definedName name="_xlnm.Print_Area" localSheetId="5">'5 - Données Financières ACF'!$A$1:$G$62</definedName>
    <definedName name="_xlnm.Print_Area" localSheetId="6">'6 - Attestation Caf'!$A$1:$I$64</definedName>
    <definedName name="_xlnm.Print_Area" localSheetId="7">'7- Report SIAS'!$A$1:$F$55</definedName>
    <definedName name="_xlnm.Print_Area" localSheetId="8">'8 - Table des comptes '!$A$1:$C$75</definedName>
    <definedName name="_xlnm.Print_Area" localSheetId="0">'Lisez moi'!$A$1:$I$68</definedName>
  </definedNames>
  <calcPr calcId="145621" concurrentCalc="0"/>
</workbook>
</file>

<file path=xl/calcChain.xml><?xml version="1.0" encoding="utf-8"?>
<calcChain xmlns="http://schemas.openxmlformats.org/spreadsheetml/2006/main">
  <c r="L26" i="12" l="1"/>
  <c r="N25" i="12"/>
  <c r="N26" i="12"/>
  <c r="N24" i="12"/>
  <c r="R24" i="12"/>
  <c r="N22" i="12"/>
  <c r="N21" i="12"/>
  <c r="N20" i="12"/>
  <c r="N19" i="12"/>
  <c r="N18" i="12"/>
  <c r="R18" i="12"/>
  <c r="N15" i="12"/>
  <c r="N16" i="12"/>
  <c r="N17" i="12"/>
  <c r="N14" i="12"/>
  <c r="R14" i="12"/>
  <c r="G49" i="15"/>
  <c r="G38" i="15"/>
  <c r="C45" i="15"/>
  <c r="C42" i="15"/>
  <c r="C39" i="15"/>
  <c r="C35" i="15"/>
  <c r="G58" i="16"/>
  <c r="G47" i="16"/>
  <c r="F46" i="9"/>
  <c r="E44" i="18"/>
  <c r="D44" i="18"/>
  <c r="C44" i="18"/>
  <c r="G43" i="18"/>
  <c r="E46" i="9"/>
  <c r="L54" i="12"/>
  <c r="L55" i="12"/>
  <c r="L56" i="12"/>
  <c r="L57" i="12"/>
  <c r="L53" i="12"/>
  <c r="K54" i="12"/>
  <c r="K55" i="12"/>
  <c r="K56" i="12"/>
  <c r="K57" i="12"/>
  <c r="K53" i="12"/>
  <c r="H24" i="16"/>
  <c r="F11" i="9"/>
  <c r="L38" i="12"/>
  <c r="L39" i="12"/>
  <c r="L40" i="12"/>
  <c r="L41" i="12"/>
  <c r="L42" i="12"/>
  <c r="L43" i="12"/>
  <c r="L44" i="12"/>
  <c r="L37" i="12"/>
  <c r="L31" i="12"/>
  <c r="L32" i="12"/>
  <c r="L33" i="12"/>
  <c r="L30" i="12"/>
  <c r="L25" i="12"/>
  <c r="L20" i="12"/>
  <c r="L21" i="12"/>
  <c r="L22" i="12"/>
  <c r="L23" i="12"/>
  <c r="L19" i="12"/>
  <c r="L16" i="12"/>
  <c r="L17" i="12"/>
  <c r="L15" i="12"/>
  <c r="N54" i="12"/>
  <c r="N55" i="12"/>
  <c r="N56" i="12"/>
  <c r="N57" i="12"/>
  <c r="N53" i="12"/>
  <c r="N38" i="12"/>
  <c r="N39" i="12"/>
  <c r="N40" i="12"/>
  <c r="N41" i="12"/>
  <c r="N42" i="12"/>
  <c r="N43" i="12"/>
  <c r="N44" i="12"/>
  <c r="N37" i="12"/>
  <c r="N31" i="12"/>
  <c r="N32" i="12"/>
  <c r="N33" i="12"/>
  <c r="N30" i="12"/>
  <c r="N52" i="12"/>
  <c r="N29" i="12"/>
  <c r="N36" i="12"/>
  <c r="K38" i="12"/>
  <c r="K39" i="12"/>
  <c r="K40" i="12"/>
  <c r="K41" i="12"/>
  <c r="K42" i="12"/>
  <c r="K43" i="12"/>
  <c r="K44" i="12"/>
  <c r="K37" i="12"/>
  <c r="K31" i="12"/>
  <c r="K32" i="12"/>
  <c r="K33" i="12"/>
  <c r="K30" i="12"/>
  <c r="K26" i="12"/>
  <c r="K20" i="12"/>
  <c r="K21" i="12"/>
  <c r="K22" i="12"/>
  <c r="K23" i="12"/>
  <c r="K25" i="12"/>
  <c r="K19" i="12"/>
  <c r="K17" i="12"/>
  <c r="K16" i="12"/>
  <c r="K15" i="12"/>
  <c r="N23" i="12"/>
  <c r="C16" i="18"/>
  <c r="D16" i="18"/>
  <c r="E16" i="18"/>
  <c r="G15" i="18"/>
  <c r="G14" i="18"/>
  <c r="G18" i="18"/>
  <c r="G19" i="18"/>
  <c r="G20" i="18"/>
  <c r="G21" i="18"/>
  <c r="G22" i="18"/>
  <c r="G23" i="18"/>
  <c r="G24" i="18"/>
  <c r="G25" i="18"/>
  <c r="G26" i="18"/>
  <c r="G28" i="18"/>
  <c r="E22" i="9"/>
  <c r="G17" i="18"/>
  <c r="G13" i="18"/>
  <c r="K24" i="12"/>
  <c r="E28" i="2"/>
  <c r="E20" i="2"/>
  <c r="E34" i="2"/>
  <c r="E30" i="2"/>
  <c r="E26" i="2"/>
  <c r="E24" i="2"/>
  <c r="E22" i="2"/>
  <c r="E39" i="2"/>
  <c r="E37" i="2"/>
  <c r="L34" i="12"/>
  <c r="L24" i="12"/>
  <c r="K34" i="12"/>
  <c r="F16" i="18"/>
  <c r="L45" i="12"/>
  <c r="K45" i="12"/>
  <c r="E8" i="9"/>
  <c r="L18" i="12"/>
  <c r="K18" i="12"/>
  <c r="L14" i="12"/>
  <c r="K14" i="12"/>
  <c r="E32" i="2"/>
  <c r="L27" i="12"/>
  <c r="K27" i="12"/>
  <c r="F40" i="9"/>
  <c r="G21" i="15"/>
  <c r="G23" i="15"/>
  <c r="L58" i="12"/>
  <c r="L60" i="12"/>
  <c r="K58" i="12"/>
  <c r="K60" i="12"/>
  <c r="B73" i="5"/>
  <c r="F47" i="9"/>
  <c r="F42" i="9"/>
  <c r="F39" i="9"/>
  <c r="F38" i="9"/>
  <c r="F36" i="9"/>
  <c r="F35" i="9"/>
  <c r="F26" i="9"/>
  <c r="F25" i="9"/>
  <c r="F24" i="9"/>
  <c r="F21" i="9"/>
  <c r="F9" i="9"/>
  <c r="F5" i="9"/>
  <c r="G23" i="16"/>
  <c r="G25" i="16"/>
  <c r="D43" i="9"/>
  <c r="D40" i="9"/>
  <c r="D39" i="9"/>
  <c r="D38" i="9"/>
  <c r="D5" i="9"/>
  <c r="G42" i="18"/>
  <c r="E40" i="18"/>
  <c r="D40" i="18"/>
  <c r="C40" i="18"/>
  <c r="G39" i="18"/>
  <c r="E38" i="18"/>
  <c r="D38" i="18"/>
  <c r="C38" i="18"/>
  <c r="G37" i="18"/>
  <c r="E34" i="9"/>
  <c r="G36" i="18"/>
  <c r="E33" i="9"/>
  <c r="G35" i="18"/>
  <c r="E32" i="9"/>
  <c r="G34" i="18"/>
  <c r="E31" i="9"/>
  <c r="G33" i="18"/>
  <c r="E30" i="9"/>
  <c r="G32" i="18"/>
  <c r="E29" i="9"/>
  <c r="G31" i="18"/>
  <c r="E28" i="9"/>
  <c r="E30" i="18"/>
  <c r="D30" i="18"/>
  <c r="C30" i="18"/>
  <c r="G29" i="18"/>
  <c r="E23" i="9"/>
  <c r="F27" i="18"/>
  <c r="E27" i="18"/>
  <c r="D27" i="18"/>
  <c r="C27" i="18"/>
  <c r="E20" i="9"/>
  <c r="E19" i="9"/>
  <c r="E18" i="9"/>
  <c r="E17" i="9"/>
  <c r="E16" i="9"/>
  <c r="E15" i="9"/>
  <c r="E14" i="9"/>
  <c r="E13" i="9"/>
  <c r="E12" i="9"/>
  <c r="E10" i="9"/>
  <c r="E7" i="9"/>
  <c r="E6" i="9"/>
  <c r="C23" i="16"/>
  <c r="C25" i="16"/>
  <c r="B72" i="5"/>
  <c r="B74" i="5"/>
  <c r="B75" i="5"/>
  <c r="B76" i="5"/>
  <c r="C21" i="15"/>
  <c r="C23" i="15"/>
  <c r="E54" i="9"/>
  <c r="E45" i="9"/>
  <c r="E47" i="9"/>
  <c r="D47" i="9"/>
  <c r="G30" i="18"/>
  <c r="G44" i="18"/>
  <c r="G40" i="18"/>
  <c r="E41" i="9"/>
  <c r="E42" i="9"/>
  <c r="D42" i="9"/>
  <c r="G38" i="18"/>
  <c r="D41" i="18"/>
  <c r="D45" i="18"/>
  <c r="E27" i="9"/>
  <c r="D27" i="9"/>
  <c r="F41" i="18"/>
  <c r="F45" i="18"/>
  <c r="G27" i="18"/>
  <c r="C41" i="18"/>
  <c r="C45" i="18"/>
  <c r="G16" i="18"/>
  <c r="E41" i="18"/>
  <c r="E45" i="18"/>
  <c r="F37" i="9"/>
  <c r="F27" i="9"/>
  <c r="E21" i="9"/>
  <c r="D21" i="9"/>
  <c r="E37" i="9"/>
  <c r="D37" i="9"/>
  <c r="F44" i="9"/>
  <c r="F48" i="9"/>
  <c r="G41" i="18"/>
  <c r="G45" i="18"/>
  <c r="E9" i="9"/>
  <c r="D9" i="9"/>
  <c r="E44" i="9"/>
  <c r="D44" i="9"/>
  <c r="E48" i="9"/>
  <c r="E53" i="9"/>
  <c r="D48" i="9"/>
  <c r="N60" i="12"/>
</calcChain>
</file>

<file path=xl/comments1.xml><?xml version="1.0" encoding="utf-8"?>
<comments xmlns="http://schemas.openxmlformats.org/spreadsheetml/2006/main">
  <authors>
    <author>Auteur</author>
  </authors>
  <commentList>
    <comment ref="A7" authorId="0">
      <text>
        <r>
          <rPr>
            <sz val="10"/>
            <color indexed="81"/>
            <rFont val="Arial"/>
            <family val="2"/>
          </rPr>
          <t xml:space="preserve">Absence de liaison excel entre l'organigramme et les autres onglets. </t>
        </r>
      </text>
    </comment>
    <comment ref="N14" authorId="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9" authorId="0">
      <text>
        <r>
          <rPr>
            <sz val="9"/>
            <color indexed="81"/>
            <rFont val="Arial"/>
            <family val="2"/>
          </rPr>
          <t xml:space="preserve">Pondère l'ETP dans la fonction si l'ETP dans structure est inférieur à 1. </t>
        </r>
      </text>
    </comment>
    <comment ref="C53" authorId="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authors>
    <author>Auteur</author>
  </authors>
  <commentList>
    <comment ref="C24" authorId="0">
      <text>
        <r>
          <rPr>
            <sz val="9"/>
            <color indexed="81"/>
            <rFont val="Arial"/>
            <family val="2"/>
          </rPr>
          <t>le total du compte 86 doit être identique au compte 87.</t>
        </r>
        <r>
          <rPr>
            <sz val="13"/>
            <color indexed="81"/>
            <rFont val="Tahoma"/>
            <family val="2"/>
          </rPr>
          <t xml:space="preserve">
</t>
        </r>
      </text>
    </comment>
    <comment ref="G24" authorId="0">
      <text>
        <r>
          <rPr>
            <sz val="9"/>
            <color indexed="81"/>
            <rFont val="Arial"/>
            <family val="2"/>
          </rPr>
          <t>le total du compte 87 doit être identique au compte 86.</t>
        </r>
        <r>
          <rPr>
            <sz val="13"/>
            <color indexed="81"/>
            <rFont val="Tahoma"/>
            <family val="2"/>
          </rPr>
          <t xml:space="preserve">
</t>
        </r>
      </text>
    </comment>
    <comment ref="C25" authorId="0">
      <text>
        <r>
          <rPr>
            <sz val="10"/>
            <color indexed="81"/>
            <rFont val="Tahoma"/>
            <family val="2"/>
          </rPr>
          <t>Doit êre équivalent au total des produits</t>
        </r>
      </text>
    </comment>
    <comment ref="G25" authorId="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authors>
    <author>Auteur</author>
  </authors>
  <commentList>
    <comment ref="B22" authorId="0">
      <text>
        <r>
          <rPr>
            <sz val="9"/>
            <color indexed="81"/>
            <rFont val="Tahoma"/>
            <family val="2"/>
          </rPr>
          <t>Doit être mentionné pour un montant similaire au compte 87</t>
        </r>
        <r>
          <rPr>
            <b/>
            <sz val="8"/>
            <color indexed="81"/>
            <rFont val="Tahoma"/>
            <family val="2"/>
          </rPr>
          <t xml:space="preserve">
</t>
        </r>
      </text>
    </comment>
    <comment ref="C34" authorId="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authors>
    <author>Auteur</author>
  </authors>
  <commentList>
    <comment ref="D3" authorId="0">
      <text>
        <r>
          <rPr>
            <b/>
            <sz val="8"/>
            <color indexed="81"/>
            <rFont val="Tahoma"/>
            <family val="2"/>
          </rPr>
          <t>Reservé services Caf  (SIAS)</t>
        </r>
        <r>
          <rPr>
            <sz val="8"/>
            <color indexed="81"/>
            <rFont val="Tahoma"/>
            <family val="2"/>
          </rPr>
          <t xml:space="preserve">
</t>
        </r>
      </text>
    </comment>
    <comment ref="B47" authorId="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<sst xmlns="http://schemas.openxmlformats.org/spreadsheetml/2006/main" count="575" uniqueCount="348">
  <si>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</si>
  <si>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</si>
  <si>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</si>
  <si>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</si>
  <si>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</si>
  <si>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</si>
  <si>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</si>
  <si>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</si>
  <si>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</si>
  <si>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</si>
  <si>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</si>
  <si>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</si>
  <si>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</si>
  <si>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</si>
  <si>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</si>
  <si>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</si>
  <si>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</si>
  <si>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</si>
  <si>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</si>
  <si>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</si>
  <si>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</si>
  <si>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</si>
  <si>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</si>
  <si>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</si>
  <si>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</si>
  <si>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</si>
  <si>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</si>
  <si>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</si>
  <si>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</si>
  <si>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</si>
  <si>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</si>
  <si>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</si>
  <si>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</si>
  <si>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</si>
  <si>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</si>
  <si>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</si>
  <si>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</si>
  <si>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</si>
  <si>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</si>
  <si>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</si>
  <si>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</si>
  <si>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</si>
  <si>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</si>
  <si>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</si>
  <si>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</si>
  <si>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</si>
  <si>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</si>
  <si>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</si>
  <si>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</si>
  <si>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</si>
  <si>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</si>
  <si>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</si>
  <si>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</si>
  <si>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</si>
  <si>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</si>
  <si>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</si>
  <si>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</si>
  <si>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</si>
  <si>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</si>
  <si>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</si>
  <si>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</si>
  <si>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</si>
  <si>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</si>
  <si>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</si>
  <si>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</si>
  <si>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</si>
  <si>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</si>
  <si>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</si>
  <si>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</si>
  <si>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</si>
  <si>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</si>
  <si>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</si>
  <si>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</si>
  <si>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</si>
  <si>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</si>
  <si>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</si>
  <si>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</si>
  <si>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</si>
  <si>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</si>
  <si>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</si>
  <si>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</si>
  <si>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</si>
  <si>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</si>
  <si>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</si>
  <si>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</si>
  <si>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</si>
  <si>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</si>
  <si>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</si>
  <si>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</si>
  <si>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</si>
  <si>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</si>
  <si>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</si>
  <si>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</si>
  <si>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</si>
  <si>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</si>
  <si>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</si>
  <si>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</si>
  <si>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</si>
  <si>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</si>
  <si>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</si>
  <si>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</si>
  <si>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</si>
  <si>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</si>
  <si>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</si>
  <si>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</si>
  <si>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</si>
  <si>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</si>
  <si>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</si>
  <si>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</si>
  <si>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</si>
  <si>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</si>
  <si>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</si>
  <si>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</si>
  <si>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</si>
  <si>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</si>
  <si>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</si>
  <si>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</si>
  <si>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</si>
  <si>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</si>
  <si>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</si>
  <si>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</si>
  <si>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</si>
  <si>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</si>
  <si>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</si>
  <si>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</si>
  <si>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</si>
  <si>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</si>
  <si>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</si>
  <si>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</si>
  <si>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</si>
  <si>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</si>
  <si>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</si>
  <si>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</si>
  <si>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</si>
  <si>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</si>
  <si>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</si>
  <si>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</si>
  <si>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</si>
  <si>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</si>
  <si>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</si>
  <si>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</si>
  <si>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</si>
  <si>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</si>
  <si>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</si>
  <si>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</si>
  <si>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</si>
  <si>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</si>
  <si>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</si>
  <si>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</si>
  <si>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</si>
  <si>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</si>
  <si>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</si>
  <si>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</si>
  <si>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</si>
  <si>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</si>
  <si>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</si>
  <si>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</si>
  <si>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</si>
  <si>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</si>
  <si>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</si>
  <si>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</si>
  <si>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</si>
  <si>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</si>
  <si>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</si>
  <si>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</si>
  <si>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</si>
  <si>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</si>
  <si>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</si>
  <si>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</si>
  <si>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</si>
  <si>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</si>
  <si>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</si>
  <si>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</si>
  <si>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</si>
  <si>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</si>
  <si>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</si>
  <si>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</si>
  <si>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BUDGET PREVISIONNEL DE LA  STRUCTURE du 01/01/2018 au 31/12/2018</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</si>
  <si>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</si>
  <si>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</si>
  <si>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</si>
  <si>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</si>
  <si>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</si>
  <si>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</si>
  <si>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</si>
  <si>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</si>
  <si>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</si>
  <si>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</si>
  <si>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</si>
  <si>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</si>
  <si>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</si>
  <si>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</si>
  <si>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</si>
  <si>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</si>
  <si>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</si>
  <si>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</si>
  <si>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</si>
  <si>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</si>
  <si>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</si>
  <si>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</si>
  <si>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</si>
  <si>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</si>
  <si>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</si>
  <si>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</si>
  <si>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</si>
  <si>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</si>
  <si>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</si>
  <si>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</si>
  <si>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</si>
  <si>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</si>
  <si>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</si>
  <si>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</si>
  <si>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</si>
  <si>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</si>
  <si>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</si>
  <si>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</si>
  <si>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</si>
  <si>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</si>
  <si>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 xml:space="preserve">Identification des comptes </t>
  </si>
  <si>
    <t xml:space="preserve">Dépenses de pilotage </t>
  </si>
  <si>
    <t xml:space="preserve">Quote part de logistique </t>
  </si>
  <si>
    <t xml:space="preserve">Charges salariales du référent familles </t>
  </si>
  <si>
    <t>Salaires et charges du référent familles 
1 Etp maxi (inchangé)</t>
  </si>
  <si>
    <t>60% des charges salariales du référent familles</t>
  </si>
  <si>
    <t xml:space="preserve">Rappel de la formule de calcul : </t>
  </si>
  <si>
    <t>Veuillez vous reporter à l'onglet  " 5- Données financières ACF"</t>
  </si>
  <si>
    <t>* projet social, offres de service et activités (hors ACF)</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</si>
  <si>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</si>
  <si>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</si>
  <si>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</si>
  <si>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</si>
  <si>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</si>
  <si>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</si>
  <si>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</si>
  <si>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</si>
  <si>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</si>
  <si>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</si>
  <si>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</si>
  <si>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ORGANIGRAMME PREVISIONNEL  2018</t>
  </si>
  <si>
    <t xml:space="preserve">Attention : Si nécessaire, veuillez effectuer la proratisation des comptes 63 et 64 pour les 3 fonctions : 
                   Direction, Accueil et Comptabilite/Gestion </t>
  </si>
  <si>
    <t>BUDGET PREVISIONNEL D'ANIMATION COLLECTIVE FAMILLES du 01/01/2018 au 31/12/2018</t>
  </si>
  <si>
    <t>DONNEES FINANCIERES   RETENUES POUR LA FONCTION PILOTAGE ( cf onglet 8 - Table des comptes ) 2018</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</si>
  <si>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</si>
  <si>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</si>
  <si>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</si>
  <si>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</si>
  <si>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</si>
  <si>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</si>
  <si>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</si>
  <si>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</si>
  <si>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</si>
  <si>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</si>
  <si>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</si>
  <si>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</si>
  <si>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</si>
  <si>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</si>
  <si>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</si>
  <si>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</si>
  <si>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</si>
  <si>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</si>
  <si>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</si>
  <si>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</si>
  <si>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</si>
  <si>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</si>
  <si>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</si>
  <si>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</si>
  <si>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</si>
  <si>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</si>
  <si>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</si>
  <si>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</si>
  <si>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</si>
  <si>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</si>
  <si>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</si>
  <si>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</si>
  <si>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</si>
  <si>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</si>
  <si>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</si>
  <si>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</si>
  <si>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</si>
  <si>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</si>
  <si>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</si>
  <si>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</si>
  <si>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</si>
  <si>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</si>
  <si>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</si>
  <si>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t xml:space="preserve">Salaires et charges 
des personnels </t>
  </si>
  <si>
    <t xml:space="preserve">Les autres dépenses de pilotage liées 
à la fonction pilotage </t>
  </si>
  <si>
    <t xml:space="preserve"> 35% des dépenses de pilotage </t>
  </si>
  <si>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</si>
  <si>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</si>
  <si>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t xml:space="preserve">Organigramme AGC ACF </t>
  </si>
  <si>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</si>
  <si>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</si>
  <si>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</si>
  <si>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</si>
  <si>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</si>
  <si>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</si>
  <si>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</si>
  <si>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</si>
  <si>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</si>
  <si>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</si>
  <si>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</si>
  <si>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</si>
  <si>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</si>
  <si>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</si>
  <si>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</si>
  <si>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</si>
  <si>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</si>
  <si>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</si>
  <si>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</si>
  <si>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</si>
  <si>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</si>
  <si>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</si>
  <si>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</si>
  <si>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</si>
  <si>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</si>
  <si>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</si>
  <si>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</si>
  <si>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t xml:space="preserve">Mise à disposition de biens, locaux et matériels  </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</si>
  <si>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</si>
  <si>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</si>
  <si>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</si>
  <si>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production-as_zone-sud.cafyvelines@caf.cnafmail.fr</t>
  </si>
  <si>
    <t>2 avenue des Prés - BP 17 - 78184 SAINT QUENTIN EN YVELINES Cedex</t>
  </si>
  <si>
    <t xml:space="preserve">Je soussignée "xxxx" agissant en qualité de "xxxx" de l'équipement Centre social "xxxxx"  à  "xxxx" 
certife EXACTS les renseignements indiqués dans l'ensemble du document . </t>
  </si>
  <si>
    <t>Mme JEANNE-MICHAUD 01.30.64.26.50 ou Mme POIRIER 01.30.64.26.38.47</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</si>
  <si>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</si>
  <si>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</si>
  <si>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</si>
  <si>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1"/>
        <rFont val="Arial"/>
        <family val="2"/>
      </rPr>
      <t>Onglet 2</t>
    </r>
    <r>
      <rPr>
        <sz val="11"/>
        <rFont val="Arial"/>
        <family val="2"/>
      </rPr>
      <t xml:space="preserve"> : Organigramme AGC ACF</t>
    </r>
  </si>
  <si>
    <r>
      <rPr>
        <b/>
        <sz val="11"/>
        <rFont val="Arial"/>
        <family val="2"/>
      </rPr>
      <t>Onglet 4</t>
    </r>
    <r>
      <rPr>
        <sz val="11"/>
        <rFont val="Arial"/>
        <family val="2"/>
      </rPr>
      <t xml:space="preserve"> :  Données financières AGC PIL</t>
    </r>
    <r>
      <rPr>
        <strike/>
        <sz val="12"/>
        <color rgb="FFFF0000"/>
        <rFont val="Calibri"/>
        <family val="2"/>
      </rPr>
      <t/>
    </r>
  </si>
  <si>
    <r>
      <rPr>
        <b/>
        <sz val="11"/>
        <rFont val="Arial"/>
        <family val="2"/>
      </rPr>
      <t>Onglet 5</t>
    </r>
    <r>
      <rPr>
        <sz val="11"/>
        <rFont val="Arial"/>
        <family val="2"/>
      </rPr>
      <t xml:space="preserve"> : Données financières ACF (à compléter si agrément ACF accordé)</t>
    </r>
  </si>
  <si>
    <r>
      <rPr>
        <b/>
        <sz val="11"/>
        <rFont val="Arial"/>
        <family val="2"/>
      </rPr>
      <t>Onglet 6</t>
    </r>
    <r>
      <rPr>
        <sz val="11"/>
        <rFont val="Arial"/>
        <family val="2"/>
      </rPr>
      <t xml:space="preserve"> : Attestation Caf</t>
    </r>
  </si>
  <si>
    <r>
      <rPr>
        <b/>
        <sz val="11"/>
        <rFont val="Arial"/>
        <family val="2"/>
      </rPr>
      <t>Onglet 7</t>
    </r>
    <r>
      <rPr>
        <sz val="11"/>
        <rFont val="Arial"/>
        <family val="2"/>
      </rPr>
      <t xml:space="preserve"> : Report Sias réservé à la Caf - Est </t>
    </r>
    <r>
      <rPr>
        <u/>
        <sz val="11"/>
        <rFont val="Arial"/>
        <family val="2"/>
      </rPr>
      <t>alimenté automatiquement</t>
    </r>
    <r>
      <rPr>
        <sz val="11"/>
        <rFont val="Arial"/>
        <family val="2"/>
      </rPr>
      <t xml:space="preserve"> par la saisie des 
onglets précédents</t>
    </r>
  </si>
  <si>
    <r>
      <rPr>
        <b/>
        <sz val="11"/>
        <rFont val="Arial"/>
        <family val="2"/>
      </rPr>
      <t>Onglet 8</t>
    </r>
    <r>
      <rPr>
        <sz val="11"/>
        <rFont val="Arial"/>
        <family val="2"/>
      </rPr>
      <t xml:space="preserve"> : Table des comptes </t>
    </r>
  </si>
  <si>
    <t xml:space="preserve">Montant de la prestation de service = [(Total annuel des dépenses de pilotage + Quote part de logistique) x 40%] 
dans la limite d’un plafond fixé annuellement par la Cnaf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</si>
  <si>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</si>
  <si>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t>Montant de la prestation de service =[(charges salariales du référent familles + quote part de logistique x 60%)] dans
 la limite d’un plafond fixé annuellement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</si>
  <si>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</si>
  <si>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t>La proratisation s’effectue à partir de la moyenne des salaires cumulés d’une même fonction multipliée par le nombre 
d’Etp maxi .</t>
  </si>
  <si>
    <t>Si une même personne occupe plusieurs fonctions, elle doit apparaître nommément dans chacune des fonctions 
occupées.</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</si>
  <si>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</si>
  <si>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</si>
  <si>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Caisse d'Allocations Familiales des Yvelines - Service DISF</t>
  </si>
  <si>
    <r>
      <rPr>
        <b/>
        <sz val="11"/>
        <rFont val="Arial"/>
        <family val="2"/>
      </rPr>
      <t xml:space="preserve">Onglet 1 </t>
    </r>
    <r>
      <rPr>
        <sz val="11"/>
        <rFont val="Arial"/>
        <family val="2"/>
      </rPr>
      <t xml:space="preserve">: Identification </t>
    </r>
  </si>
  <si>
    <r>
      <rPr>
        <b/>
        <sz val="11"/>
        <rFont val="Arial"/>
        <family val="2"/>
      </rPr>
      <t>Onglet 3</t>
    </r>
    <r>
      <rPr>
        <sz val="11"/>
        <rFont val="Arial"/>
        <family val="2"/>
      </rPr>
      <t xml:space="preserve"> : Données financières structure </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</si>
  <si>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</si>
  <si>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 xml:space="preserve">* animation collective familles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</si>
</sst>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quot;.&quot;##&quot;.&quot;##&quot;.&quot;##&quot;.&quot;##"/>
    <numFmt numFmtId="165" formatCode="[$-40C]d\ mmmm\ yyyy;@"/>
    <numFmt numFmtId="166" formatCode="#,##0.00_ ;\-#,##0.00\ "/>
    <numFmt numFmtId="167" formatCode="dd/mm/yy;@"/>
  </numFmts>
  <fonts count="123"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sz val="9"/>
      <color rgb="FFFF0000"/>
      <name val="Arial"/>
      <family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s>
  <borders count="8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43" fontId="40" fillId="0" borderId="0" applyFont="0" applyFill="0" applyBorder="0" applyAlignment="0" applyProtection="0"/>
    <xf numFmtId="0" fontId="26" fillId="0" borderId="0"/>
  </cellStyleXfs>
  <cellXfs count="841">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4" borderId="1" xfId="0" applyFont="1" applyFill="1" applyBorder="1" applyProtection="1"/>
    <xf numFmtId="0" fontId="10" fillId="4" borderId="2" xfId="0" applyFont="1" applyFill="1" applyBorder="1" applyAlignment="1" applyProtection="1">
      <alignment horizontal="right" vertical="top"/>
    </xf>
    <xf numFmtId="0" fontId="6" fillId="4" borderId="2" xfId="0" applyFont="1" applyFill="1" applyBorder="1" applyProtection="1"/>
    <xf numFmtId="0" fontId="10" fillId="4"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4" borderId="2" xfId="0" applyFont="1" applyFill="1" applyBorder="1" applyProtection="1"/>
    <xf numFmtId="0" fontId="6" fillId="4"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73" fillId="0" borderId="0" xfId="0" applyFont="1" applyFill="1" applyBorder="1" applyProtection="1"/>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8" fillId="7" borderId="34" xfId="3" applyNumberFormat="1" applyFont="1" applyFill="1" applyBorder="1" applyAlignment="1" applyProtection="1">
      <alignment horizontal="center" vertical="center"/>
    </xf>
    <xf numFmtId="4" fontId="78" fillId="7" borderId="31" xfId="3" applyNumberFormat="1" applyFont="1" applyFill="1" applyBorder="1" applyAlignment="1" applyProtection="1">
      <alignment horizontal="center" vertical="center"/>
    </xf>
    <xf numFmtId="4" fontId="78" fillId="7" borderId="13" xfId="3" applyNumberFormat="1" applyFont="1" applyFill="1" applyBorder="1" applyAlignment="1" applyProtection="1">
      <alignment horizontal="center" vertical="center"/>
    </xf>
    <xf numFmtId="4" fontId="78"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8" fillId="0" borderId="52" xfId="3" applyNumberFormat="1" applyFont="1" applyFill="1" applyBorder="1" applyAlignment="1" applyProtection="1">
      <alignment horizontal="right" vertical="center"/>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10" borderId="0" xfId="0" applyFont="1" applyFill="1" applyProtection="1"/>
    <xf numFmtId="165"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6" fillId="6" borderId="23" xfId="3" applyFont="1" applyFill="1" applyBorder="1" applyProtection="1"/>
    <xf numFmtId="4" fontId="70" fillId="7" borderId="23" xfId="3" applyNumberFormat="1" applyFont="1" applyFill="1" applyBorder="1" applyAlignment="1" applyProtection="1">
      <alignment horizontal="right" vertical="center"/>
    </xf>
    <xf numFmtId="4" fontId="80" fillId="6" borderId="23" xfId="3" applyNumberFormat="1" applyFont="1" applyFill="1" applyBorder="1" applyAlignment="1" applyProtection="1">
      <alignment horizontal="right" vertical="center"/>
    </xf>
    <xf numFmtId="0" fontId="78" fillId="16" borderId="23" xfId="3" applyNumberFormat="1" applyFont="1" applyFill="1" applyBorder="1" applyAlignment="1" applyProtection="1">
      <alignment horizontal="left" vertical="center"/>
    </xf>
    <xf numFmtId="4" fontId="78"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9" fillId="7" borderId="23" xfId="3" applyNumberFormat="1" applyFont="1" applyFill="1" applyBorder="1" applyAlignment="1" applyProtection="1">
      <alignment horizontal="right" vertical="center"/>
    </xf>
    <xf numFmtId="0" fontId="78" fillId="16" borderId="23" xfId="3" applyFont="1" applyFill="1" applyBorder="1" applyProtection="1"/>
    <xf numFmtId="0" fontId="5" fillId="16" borderId="23" xfId="0" applyFont="1" applyFill="1" applyBorder="1" applyAlignment="1" applyProtection="1">
      <alignment horizontal="center" vertical="center"/>
    </xf>
    <xf numFmtId="0" fontId="78"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80"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43" fontId="68" fillId="0" borderId="23" xfId="2" applyFont="1" applyBorder="1" applyAlignment="1" applyProtection="1">
      <alignment horizontal="right"/>
      <protection locked="0"/>
    </xf>
    <xf numFmtId="43" fontId="68" fillId="0" borderId="23" xfId="2" applyFont="1" applyFill="1" applyBorder="1" applyAlignment="1" applyProtection="1">
      <alignment horizontal="right" vertical="center"/>
      <protection locked="0"/>
    </xf>
    <xf numFmtId="43" fontId="68" fillId="0" borderId="27" xfId="2" applyFont="1" applyFill="1" applyBorder="1" applyAlignment="1" applyProtection="1">
      <alignment horizontal="right" vertical="center"/>
      <protection locked="0"/>
    </xf>
    <xf numFmtId="43" fontId="5" fillId="15" borderId="18" xfId="2" applyFont="1" applyFill="1" applyBorder="1" applyAlignment="1" applyProtection="1">
      <alignment horizontal="right" vertical="center" wrapText="1"/>
    </xf>
    <xf numFmtId="43" fontId="68" fillId="0" borderId="34" xfId="2" applyFont="1" applyFill="1" applyBorder="1" applyAlignment="1" applyProtection="1">
      <alignment horizontal="right" vertical="center"/>
      <protection locked="0"/>
    </xf>
    <xf numFmtId="43" fontId="72" fillId="7" borderId="34" xfId="2" applyFont="1" applyFill="1" applyBorder="1" applyAlignment="1" applyProtection="1">
      <alignment horizontal="right" vertical="center"/>
    </xf>
    <xf numFmtId="43" fontId="72" fillId="7" borderId="23" xfId="2" applyFont="1" applyFill="1" applyBorder="1" applyAlignment="1" applyProtection="1">
      <alignment horizontal="right" vertical="center"/>
    </xf>
    <xf numFmtId="43" fontId="72" fillId="0" borderId="23" xfId="2" applyFont="1" applyFill="1" applyBorder="1" applyAlignment="1" applyProtection="1">
      <alignment horizontal="right" vertical="center"/>
      <protection locked="0"/>
    </xf>
    <xf numFmtId="43" fontId="72" fillId="7" borderId="27" xfId="2" applyFont="1" applyFill="1" applyBorder="1" applyAlignment="1" applyProtection="1">
      <alignment horizontal="right" vertical="center"/>
    </xf>
    <xf numFmtId="43" fontId="68" fillId="0" borderId="13" xfId="2" applyFont="1" applyFill="1" applyBorder="1" applyAlignment="1" applyProtection="1">
      <alignment horizontal="right" vertical="center"/>
      <protection locked="0"/>
    </xf>
    <xf numFmtId="43"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43" fontId="79" fillId="7" borderId="34" xfId="2" applyFont="1" applyFill="1" applyBorder="1" applyAlignment="1" applyProtection="1">
      <alignment horizontal="right" vertical="center"/>
    </xf>
    <xf numFmtId="43" fontId="79"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43" fontId="78" fillId="16" borderId="23" xfId="2" applyFont="1" applyFill="1" applyBorder="1" applyAlignment="1" applyProtection="1">
      <alignment horizontal="right" vertical="center"/>
    </xf>
    <xf numFmtId="43" fontId="5" fillId="16" borderId="23" xfId="2" applyFont="1" applyFill="1" applyBorder="1" applyAlignment="1" applyProtection="1">
      <alignment horizontal="center" vertical="center"/>
    </xf>
    <xf numFmtId="166" fontId="2" fillId="16" borderId="18" xfId="2" applyNumberFormat="1" applyFont="1" applyFill="1" applyBorder="1" applyAlignment="1" applyProtection="1">
      <alignment horizontal="right" vertical="center" wrapText="1"/>
    </xf>
    <xf numFmtId="166" fontId="5" fillId="15" borderId="18" xfId="2" applyNumberFormat="1" applyFont="1" applyFill="1" applyBorder="1" applyAlignment="1" applyProtection="1">
      <alignment horizontal="right" vertical="center" wrapText="1"/>
    </xf>
    <xf numFmtId="166" fontId="5" fillId="15" borderId="18" xfId="2" applyNumberFormat="1" applyFont="1" applyFill="1" applyBorder="1" applyAlignment="1" applyProtection="1">
      <alignment horizontal="right" vertical="center"/>
    </xf>
    <xf numFmtId="166" fontId="68" fillId="17" borderId="34" xfId="2" applyNumberFormat="1" applyFont="1" applyFill="1" applyBorder="1" applyAlignment="1" applyProtection="1">
      <alignment horizontal="right" vertical="center"/>
    </xf>
    <xf numFmtId="166" fontId="68" fillId="17" borderId="23" xfId="2" applyNumberFormat="1" applyFont="1" applyFill="1" applyBorder="1" applyAlignment="1" applyProtection="1">
      <alignment horizontal="right" vertical="center"/>
    </xf>
    <xf numFmtId="166" fontId="68" fillId="17" borderId="27" xfId="2" applyNumberFormat="1" applyFont="1" applyFill="1" applyBorder="1" applyAlignment="1" applyProtection="1">
      <alignment horizontal="right" vertical="center"/>
    </xf>
    <xf numFmtId="166" fontId="68" fillId="0" borderId="13" xfId="2" applyNumberFormat="1" applyFont="1" applyFill="1" applyBorder="1" applyAlignment="1" applyProtection="1">
      <alignment horizontal="right" vertical="center"/>
      <protection locked="0"/>
    </xf>
    <xf numFmtId="166"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7"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8" fillId="16" borderId="23" xfId="3" applyNumberFormat="1" applyFont="1" applyFill="1" applyBorder="1" applyAlignment="1" applyProtection="1">
      <alignment horizontal="right" vertical="center"/>
    </xf>
    <xf numFmtId="166" fontId="78" fillId="16" borderId="23" xfId="2" applyNumberFormat="1" applyFont="1" applyFill="1" applyBorder="1" applyAlignment="1" applyProtection="1">
      <alignment horizontal="right" vertical="center"/>
    </xf>
    <xf numFmtId="43" fontId="78"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0"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5" fillId="0" borderId="0" xfId="0" applyFont="1" applyProtection="1"/>
    <xf numFmtId="0" fontId="106"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5"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6" fillId="6" borderId="0" xfId="0" applyFont="1" applyFill="1" applyProtection="1"/>
    <xf numFmtId="0" fontId="61" fillId="0" borderId="0" xfId="0" applyFont="1" applyProtection="1"/>
    <xf numFmtId="0" fontId="63" fillId="0" borderId="0" xfId="0" applyFont="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6" fontId="8" fillId="0" borderId="34" xfId="2" applyNumberFormat="1" applyFont="1" applyFill="1" applyBorder="1" applyAlignment="1" applyProtection="1">
      <alignment horizontal="right" vertical="center"/>
      <protection locked="0"/>
    </xf>
    <xf numFmtId="166" fontId="8" fillId="0" borderId="13" xfId="2" applyNumberFormat="1" applyFont="1" applyFill="1" applyBorder="1" applyAlignment="1" applyProtection="1">
      <alignment horizontal="right" vertical="center"/>
      <protection locked="0"/>
    </xf>
    <xf numFmtId="166" fontId="8" fillId="0" borderId="23" xfId="2" applyNumberFormat="1" applyFont="1" applyFill="1" applyBorder="1" applyAlignment="1" applyProtection="1">
      <alignment horizontal="right" vertical="center"/>
      <protection locked="0"/>
    </xf>
    <xf numFmtId="166"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6"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2" borderId="13" xfId="0" applyNumberFormat="1" applyFont="1" applyFill="1" applyBorder="1" applyAlignment="1" applyProtection="1">
      <alignment horizontal="right"/>
      <protection locked="0"/>
    </xf>
    <xf numFmtId="2" fontId="68" fillId="22" borderId="45" xfId="0" applyNumberFormat="1" applyFont="1" applyFill="1" applyBorder="1" applyAlignment="1" applyProtection="1">
      <alignment horizontal="right" vertical="center"/>
      <protection locked="0"/>
    </xf>
    <xf numFmtId="4" fontId="68" fillId="22" borderId="23" xfId="3" applyNumberFormat="1" applyFont="1" applyFill="1" applyBorder="1" applyAlignment="1" applyProtection="1">
      <alignment horizontal="right" vertical="center"/>
    </xf>
    <xf numFmtId="4" fontId="80" fillId="22" borderId="23" xfId="3" applyNumberFormat="1" applyFont="1" applyFill="1" applyBorder="1" applyAlignment="1" applyProtection="1">
      <alignment horizontal="right" vertical="center"/>
    </xf>
    <xf numFmtId="43" fontId="78"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1" borderId="69" xfId="0" applyNumberFormat="1" applyFont="1" applyFill="1" applyBorder="1" applyAlignment="1" applyProtection="1">
      <alignment horizontal="center" vertical="center"/>
    </xf>
    <xf numFmtId="2" fontId="37" fillId="21" borderId="67" xfId="0" applyNumberFormat="1" applyFont="1" applyFill="1" applyBorder="1" applyAlignment="1" applyProtection="1">
      <alignment horizontal="center" vertical="center"/>
    </xf>
    <xf numFmtId="2" fontId="37" fillId="21" borderId="70" xfId="0" applyNumberFormat="1" applyFont="1" applyFill="1" applyBorder="1" applyAlignment="1" applyProtection="1">
      <alignment horizontal="center" vertical="center"/>
    </xf>
    <xf numFmtId="2" fontId="28" fillId="24" borderId="59" xfId="0" applyNumberFormat="1" applyFont="1" applyFill="1" applyBorder="1" applyAlignment="1" applyProtection="1">
      <alignment horizontal="center"/>
    </xf>
    <xf numFmtId="2" fontId="28" fillId="24" borderId="59" xfId="0" applyNumberFormat="1" applyFont="1" applyFill="1" applyBorder="1" applyAlignment="1" applyProtection="1">
      <alignment horizontal="center" vertical="center"/>
    </xf>
    <xf numFmtId="2" fontId="29" fillId="24"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1"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3" borderId="64" xfId="0" applyNumberFormat="1" applyFont="1" applyFill="1" applyBorder="1" applyAlignment="1" applyProtection="1">
      <alignment horizontal="center" vertical="center"/>
    </xf>
    <xf numFmtId="4" fontId="37" fillId="23"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1" fillId="23" borderId="64" xfId="0" applyNumberFormat="1" applyFont="1" applyFill="1" applyBorder="1" applyAlignment="1" applyProtection="1">
      <alignment horizontal="center"/>
    </xf>
    <xf numFmtId="4" fontId="101" fillId="23"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9"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4" fillId="6" borderId="0" xfId="0" applyFont="1" applyFill="1" applyBorder="1" applyAlignment="1" applyProtection="1">
      <alignment vertical="center" wrapText="1"/>
    </xf>
    <xf numFmtId="0" fontId="11" fillId="0" borderId="82" xfId="0" applyFont="1" applyBorder="1" applyProtection="1"/>
    <xf numFmtId="0" fontId="3" fillId="0" borderId="0" xfId="0" applyFont="1" applyBorder="1" applyAlignment="1" applyProtection="1">
      <alignment horizontal="left" vertical="center" wrapText="1"/>
    </xf>
    <xf numFmtId="0" fontId="59" fillId="0" borderId="81" xfId="0" applyFont="1" applyFill="1" applyBorder="1" applyAlignment="1" applyProtection="1">
      <alignment horizontal="right" vertical="center" readingOrder="1"/>
    </xf>
    <xf numFmtId="0" fontId="107"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3" xfId="0" applyFont="1" applyBorder="1" applyAlignment="1" applyProtection="1">
      <alignment horizontal="left" vertical="center" wrapText="1"/>
    </xf>
    <xf numFmtId="0" fontId="9" fillId="0" borderId="83"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19" fillId="0" borderId="83" xfId="0" applyFont="1" applyBorder="1" applyAlignment="1" applyProtection="1">
      <alignment horizontal="left" vertical="center" wrapText="1"/>
    </xf>
    <xf numFmtId="0" fontId="120" fillId="0" borderId="83" xfId="0" applyFont="1" applyBorder="1" applyProtection="1"/>
    <xf numFmtId="0" fontId="59" fillId="0" borderId="0" xfId="0" applyFont="1" applyFill="1" applyBorder="1" applyAlignment="1" applyProtection="1">
      <alignment horizontal="center" vertical="center" readingOrder="1"/>
    </xf>
    <xf numFmtId="0" fontId="59" fillId="0" borderId="81"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43" fontId="68" fillId="0" borderId="24" xfId="2" applyFont="1" applyFill="1" applyBorder="1" applyAlignment="1" applyProtection="1">
      <alignment horizontal="right" vertical="center"/>
      <protection locked="0"/>
    </xf>
    <xf numFmtId="43" fontId="72" fillId="7" borderId="24" xfId="2" applyFont="1" applyFill="1" applyBorder="1" applyAlignment="1" applyProtection="1">
      <alignment horizontal="right" vertical="center"/>
    </xf>
    <xf numFmtId="166" fontId="68" fillId="17" borderId="24" xfId="2" applyNumberFormat="1" applyFont="1" applyFill="1" applyBorder="1" applyAlignment="1" applyProtection="1">
      <alignment horizontal="right" vertical="center"/>
    </xf>
    <xf numFmtId="2" fontId="68" fillId="20" borderId="24" xfId="0" applyNumberFormat="1" applyFont="1" applyFill="1" applyBorder="1" applyAlignment="1" applyProtection="1">
      <alignment horizontal="right"/>
      <protection locked="0"/>
    </xf>
    <xf numFmtId="4" fontId="80" fillId="20" borderId="23" xfId="3" applyNumberFormat="1" applyFont="1" applyFill="1" applyBorder="1" applyAlignment="1" applyProtection="1">
      <alignment horizontal="right" vertical="center"/>
    </xf>
    <xf numFmtId="2" fontId="68" fillId="25" borderId="13" xfId="0" applyNumberFormat="1" applyFont="1" applyFill="1" applyBorder="1" applyAlignment="1" applyProtection="1">
      <alignment horizontal="right"/>
      <protection locked="0"/>
    </xf>
    <xf numFmtId="4" fontId="68" fillId="25" borderId="23" xfId="3" applyNumberFormat="1" applyFont="1" applyFill="1" applyBorder="1" applyAlignment="1" applyProtection="1">
      <alignment horizontal="right" vertical="center"/>
    </xf>
    <xf numFmtId="0" fontId="73" fillId="4" borderId="0" xfId="0" applyFont="1" applyFill="1" applyBorder="1" applyAlignment="1" applyProtection="1">
      <alignment horizontal="left"/>
    </xf>
    <xf numFmtId="14" fontId="6" fillId="3" borderId="0" xfId="0" applyNumberFormat="1" applyFont="1" applyFill="1" applyProtection="1"/>
    <xf numFmtId="4" fontId="2" fillId="10" borderId="14" xfId="3" applyNumberFormat="1" applyFont="1" applyFill="1" applyBorder="1" applyAlignment="1" applyProtection="1">
      <alignment horizontal="right" vertical="center"/>
    </xf>
    <xf numFmtId="4" fontId="49" fillId="10" borderId="18" xfId="3" applyNumberFormat="1" applyFont="1" applyFill="1" applyBorder="1" applyAlignment="1" applyProtection="1">
      <alignment horizontal="left" vertical="center"/>
    </xf>
    <xf numFmtId="0" fontId="105"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1" borderId="4"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58" fillId="16" borderId="4" xfId="0" applyFont="1" applyFill="1" applyBorder="1" applyAlignment="1" applyProtection="1">
      <alignment horizontal="center" vertical="center"/>
    </xf>
    <xf numFmtId="0" fontId="58" fillId="16" borderId="15" xfId="0" applyFont="1" applyFill="1" applyBorder="1" applyAlignment="1" applyProtection="1">
      <alignment horizontal="center" vertical="center"/>
    </xf>
    <xf numFmtId="0" fontId="107" fillId="17" borderId="4" xfId="0" applyFont="1" applyFill="1" applyBorder="1" applyAlignment="1" applyProtection="1">
      <alignment horizontal="left" vertical="center"/>
    </xf>
    <xf numFmtId="0" fontId="107" fillId="17" borderId="15" xfId="0" applyFont="1" applyFill="1" applyBorder="1" applyAlignment="1" applyProtection="1">
      <alignment horizontal="left" vertical="center"/>
    </xf>
    <xf numFmtId="0" fontId="48" fillId="21" borderId="4" xfId="0" applyFont="1" applyFill="1" applyBorder="1" applyAlignment="1" applyProtection="1">
      <alignment horizontal="left" vertical="center" wrapText="1"/>
    </xf>
    <xf numFmtId="0" fontId="48" fillId="21" borderId="15"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4" fillId="6" borderId="4" xfId="0" applyFont="1" applyFill="1" applyBorder="1" applyAlignment="1" applyProtection="1">
      <alignment horizontal="left" vertical="center" wrapText="1"/>
    </xf>
    <xf numFmtId="0" fontId="104" fillId="6" borderId="15" xfId="0" applyFont="1" applyFill="1" applyBorder="1" applyAlignment="1" applyProtection="1">
      <alignment horizontal="left" vertical="center" wrapText="1"/>
    </xf>
    <xf numFmtId="0" fontId="104" fillId="6" borderId="48" xfId="0" applyFont="1" applyFill="1" applyBorder="1" applyAlignment="1" applyProtection="1">
      <alignment horizontal="left" vertical="center" wrapText="1"/>
    </xf>
    <xf numFmtId="0" fontId="107" fillId="17" borderId="30" xfId="0" applyFont="1" applyFill="1" applyBorder="1" applyAlignment="1" applyProtection="1">
      <alignment horizontal="center" vertical="center"/>
    </xf>
    <xf numFmtId="0" fontId="107" fillId="17" borderId="39"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1" xfId="0" applyFont="1" applyBorder="1" applyAlignment="1" applyProtection="1">
      <alignment horizontal="left" wrapText="1"/>
    </xf>
    <xf numFmtId="0" fontId="9" fillId="0" borderId="0" xfId="0" applyFont="1" applyBorder="1" applyAlignment="1" applyProtection="1">
      <alignment horizontal="left"/>
    </xf>
    <xf numFmtId="0" fontId="119" fillId="0" borderId="83"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5"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67" fillId="17" borderId="39" xfId="0" applyFont="1" applyFill="1" applyBorder="1" applyAlignment="1" applyProtection="1">
      <alignment horizontal="center" vertical="center"/>
    </xf>
    <xf numFmtId="0" fontId="97" fillId="0" borderId="0" xfId="0" applyFont="1" applyBorder="1" applyAlignment="1" applyProtection="1">
      <alignment horizontal="left" vertical="center" wrapText="1"/>
    </xf>
    <xf numFmtId="0" fontId="104" fillId="6" borderId="0" xfId="0" applyFont="1" applyFill="1" applyAlignment="1" applyProtection="1">
      <alignment horizontal="left"/>
    </xf>
    <xf numFmtId="0" fontId="46" fillId="0" borderId="79"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31" fillId="11" borderId="81" xfId="0" quotePrefix="1" applyFont="1" applyFill="1" applyBorder="1" applyAlignment="1" applyProtection="1">
      <alignment horizontal="left" vertical="center" wrapText="1"/>
    </xf>
    <xf numFmtId="0" fontId="31" fillId="11" borderId="0" xfId="0" quotePrefix="1" applyFont="1" applyFill="1" applyBorder="1" applyAlignment="1" applyProtection="1">
      <alignment horizontal="left" vertical="center" wrapText="1"/>
    </xf>
    <xf numFmtId="0" fontId="7" fillId="0" borderId="2" xfId="0" applyFont="1" applyBorder="1" applyAlignment="1" applyProtection="1">
      <alignment horizontal="center" wrapText="1"/>
    </xf>
    <xf numFmtId="0" fontId="104" fillId="6" borderId="0" xfId="0" applyFont="1" applyFill="1" applyAlignment="1" applyProtection="1">
      <alignment horizontal="left"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164" fontId="31" fillId="0" borderId="4" xfId="0" applyNumberFormat="1" applyFont="1" applyFill="1" applyBorder="1" applyAlignment="1" applyProtection="1">
      <alignment horizontal="center"/>
      <protection locked="0"/>
    </xf>
    <xf numFmtId="164" fontId="31" fillId="0" borderId="48" xfId="0" applyNumberFormat="1" applyFont="1" applyFill="1" applyBorder="1" applyAlignment="1" applyProtection="1">
      <alignment horizontal="center"/>
      <protection locked="0"/>
    </xf>
    <xf numFmtId="0" fontId="8" fillId="10" borderId="0" xfId="0" applyFont="1" applyFill="1" applyAlignment="1" applyProtection="1">
      <alignment horizontal="center" vertical="center"/>
    </xf>
    <xf numFmtId="0" fontId="8" fillId="10" borderId="0" xfId="0" quotePrefix="1" applyFont="1" applyFill="1" applyAlignment="1" applyProtection="1">
      <alignment horizontal="center" vertical="center"/>
    </xf>
    <xf numFmtId="0" fontId="46" fillId="10" borderId="4" xfId="0" applyFont="1" applyFill="1" applyBorder="1" applyAlignment="1" applyProtection="1">
      <alignment horizontal="center" vertical="center"/>
    </xf>
    <xf numFmtId="0" fontId="46" fillId="10" borderId="15" xfId="0" applyFont="1" applyFill="1" applyBorder="1" applyAlignment="1" applyProtection="1">
      <alignment horizontal="center" vertical="center"/>
    </xf>
    <xf numFmtId="0" fontId="46" fillId="10"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4" fontId="31" fillId="0" borderId="15" xfId="0" applyNumberFormat="1" applyFont="1" applyFill="1" applyBorder="1" applyAlignment="1" applyProtection="1">
      <alignment horizontal="center"/>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4" fontId="107" fillId="13" borderId="0" xfId="0" applyNumberFormat="1" applyFont="1" applyFill="1" applyAlignment="1" applyProtection="1">
      <alignment horizontal="center"/>
      <protection locked="0"/>
    </xf>
    <xf numFmtId="0" fontId="8" fillId="3" borderId="0" xfId="0" applyFont="1" applyFill="1" applyAlignment="1" applyProtection="1">
      <alignment horizontal="right"/>
    </xf>
    <xf numFmtId="0" fontId="108" fillId="0" borderId="1" xfId="1" applyFont="1" applyBorder="1" applyAlignment="1" applyProtection="1">
      <alignment horizontal="center" vertical="center"/>
      <protection locked="0"/>
    </xf>
    <xf numFmtId="0" fontId="108" fillId="0" borderId="2" xfId="1" applyFont="1" applyBorder="1" applyAlignment="1" applyProtection="1">
      <alignment horizontal="center" vertical="center"/>
      <protection locked="0"/>
    </xf>
    <xf numFmtId="0" fontId="108"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73" fillId="4" borderId="0" xfId="0" applyFont="1" applyFill="1" applyBorder="1" applyAlignment="1" applyProtection="1">
      <alignment horizontal="right"/>
    </xf>
    <xf numFmtId="0" fontId="41" fillId="10" borderId="0" xfId="1" applyFill="1" applyBorder="1" applyAlignment="1" applyProtection="1">
      <alignment horizontal="center" wrapText="1"/>
      <protection locked="0"/>
    </xf>
    <xf numFmtId="0" fontId="108" fillId="10" borderId="0" xfId="0" applyFont="1" applyFill="1" applyBorder="1" applyAlignment="1" applyProtection="1">
      <alignment horizontal="center" wrapText="1"/>
      <protection locked="0"/>
    </xf>
    <xf numFmtId="0" fontId="8" fillId="10" borderId="0" xfId="0" applyFont="1" applyFill="1" applyAlignment="1" applyProtection="1">
      <alignment horizontal="center"/>
    </xf>
    <xf numFmtId="0" fontId="8" fillId="10" borderId="0" xfId="0" quotePrefix="1" applyFont="1" applyFill="1" applyAlignment="1" applyProtection="1">
      <alignment horizontal="center"/>
    </xf>
    <xf numFmtId="0" fontId="108" fillId="10" borderId="0" xfId="0" applyFont="1" applyFill="1" applyBorder="1" applyAlignment="1" applyProtection="1">
      <alignment horizontal="center"/>
      <protection locked="0"/>
    </xf>
    <xf numFmtId="0" fontId="12" fillId="0" borderId="0" xfId="0" applyFont="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21" borderId="71" xfId="0" applyFont="1" applyFill="1" applyBorder="1" applyAlignment="1" applyProtection="1">
      <alignment horizontal="center" vertical="center" wrapText="1"/>
    </xf>
    <xf numFmtId="0" fontId="30" fillId="21" borderId="68" xfId="0" applyFont="1" applyFill="1" applyBorder="1" applyAlignment="1" applyProtection="1">
      <alignment horizontal="center" vertical="center" wrapText="1"/>
    </xf>
    <xf numFmtId="0" fontId="30"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3" borderId="62" xfId="0" applyFont="1" applyFill="1" applyBorder="1" applyAlignment="1" applyProtection="1">
      <alignment horizontal="center" vertical="center" wrapText="1"/>
    </xf>
    <xf numFmtId="0" fontId="30" fillId="23" borderId="64" xfId="0" applyFont="1" applyFill="1" applyBorder="1" applyAlignment="1" applyProtection="1">
      <alignment horizontal="center" vertical="center" wrapText="1"/>
    </xf>
    <xf numFmtId="0" fontId="30" fillId="23" borderId="63" xfId="0" applyFont="1" applyFill="1" applyBorder="1" applyAlignment="1" applyProtection="1">
      <alignment horizontal="center" vertical="center" wrapText="1"/>
    </xf>
    <xf numFmtId="0" fontId="30" fillId="23"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1" fillId="6" borderId="84" xfId="0" applyNumberFormat="1" applyFont="1" applyFill="1" applyBorder="1" applyAlignment="1" applyProtection="1">
      <alignment horizontal="left" vertical="center" wrapText="1"/>
    </xf>
    <xf numFmtId="0" fontId="121" fillId="6" borderId="85" xfId="0" applyNumberFormat="1" applyFont="1" applyFill="1" applyBorder="1" applyAlignment="1" applyProtection="1">
      <alignment horizontal="left" vertical="center" wrapText="1"/>
    </xf>
    <xf numFmtId="0" fontId="121" fillId="6" borderId="86" xfId="0" applyNumberFormat="1" applyFont="1" applyFill="1" applyBorder="1" applyAlignment="1" applyProtection="1">
      <alignment horizontal="left" vertical="center" wrapText="1"/>
    </xf>
    <xf numFmtId="0" fontId="122" fillId="6" borderId="84" xfId="0" applyNumberFormat="1" applyFont="1" applyFill="1" applyBorder="1" applyAlignment="1" applyProtection="1">
      <alignment vertical="center" wrapText="1"/>
    </xf>
    <xf numFmtId="0" fontId="122" fillId="0" borderId="85" xfId="0" applyFont="1" applyBorder="1" applyAlignment="1">
      <alignment vertical="center" wrapText="1"/>
    </xf>
    <xf numFmtId="0" fontId="122" fillId="0" borderId="86" xfId="0" applyFont="1" applyBorder="1" applyAlignment="1">
      <alignment vertical="center" wrapText="1"/>
    </xf>
    <xf numFmtId="0" fontId="121" fillId="6" borderId="84" xfId="0" applyNumberFormat="1" applyFont="1" applyFill="1" applyBorder="1" applyAlignment="1" applyProtection="1">
      <alignment vertical="center" wrapText="1"/>
    </xf>
    <xf numFmtId="0" fontId="121" fillId="0" borderId="85" xfId="0" applyFont="1" applyBorder="1" applyAlignment="1">
      <alignment vertical="center" wrapText="1"/>
    </xf>
    <xf numFmtId="0" fontId="121" fillId="0" borderId="86"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9"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2" fillId="0" borderId="5" xfId="0" applyFont="1" applyBorder="1" applyAlignment="1" applyProtection="1">
      <alignment horizontal="center" vertical="center" wrapText="1"/>
    </xf>
    <xf numFmtId="0" fontId="114" fillId="10" borderId="21" xfId="0" applyNumberFormat="1"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textRotation="255"/>
    </xf>
    <xf numFmtId="0" fontId="38" fillId="20" borderId="6" xfId="0" applyFont="1" applyFill="1" applyBorder="1" applyAlignment="1" applyProtection="1">
      <alignment horizontal="center" vertical="center" textRotation="255"/>
    </xf>
    <xf numFmtId="0" fontId="38" fillId="20"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10" borderId="0" xfId="0" applyFont="1" applyFill="1" applyBorder="1" applyAlignment="1" applyProtection="1">
      <alignment horizontal="center" vertical="center"/>
    </xf>
    <xf numFmtId="0" fontId="74" fillId="4" borderId="0" xfId="0" applyFont="1" applyFill="1" applyBorder="1" applyAlignment="1" applyProtection="1">
      <alignment horizontal="center" vertical="top" wrapText="1"/>
    </xf>
    <xf numFmtId="0" fontId="2" fillId="19" borderId="0" xfId="0" applyFont="1" applyFill="1" applyAlignment="1" applyProtection="1">
      <alignment horizontal="center" vertical="center"/>
    </xf>
    <xf numFmtId="0" fontId="115" fillId="19" borderId="4" xfId="0" applyFont="1" applyFill="1" applyBorder="1" applyAlignment="1">
      <alignment horizontal="center" vertical="center" wrapText="1"/>
    </xf>
    <xf numFmtId="0" fontId="115" fillId="19" borderId="48" xfId="0" applyFont="1" applyFill="1" applyBorder="1" applyAlignment="1">
      <alignment horizontal="center" vertical="center" wrapText="1"/>
    </xf>
    <xf numFmtId="0" fontId="32" fillId="23" borderId="73" xfId="0" applyFont="1" applyFill="1" applyBorder="1" applyAlignment="1" applyProtection="1">
      <alignment horizontal="center" vertical="center" wrapText="1"/>
    </xf>
    <xf numFmtId="0" fontId="32" fillId="23"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5" fillId="20"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15" borderId="4" xfId="0" applyFont="1" applyFill="1" applyBorder="1" applyAlignment="1" applyProtection="1">
      <alignment horizontal="center" vertical="center"/>
    </xf>
    <xf numFmtId="0" fontId="66" fillId="1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58" fillId="1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99" fillId="0" borderId="2" xfId="0" applyFont="1" applyBorder="1" applyAlignment="1" applyProtection="1">
      <alignment horizontal="center" vertical="center" wrapText="1"/>
    </xf>
    <xf numFmtId="0" fontId="99" fillId="0" borderId="3" xfId="0" applyFont="1" applyBorder="1" applyAlignment="1" applyProtection="1">
      <alignment horizontal="center" vertical="center" wrapText="1"/>
    </xf>
    <xf numFmtId="0" fontId="2" fillId="15" borderId="26" xfId="3" applyFont="1" applyFill="1" applyBorder="1" applyAlignment="1" applyProtection="1">
      <alignment horizontal="left"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16" borderId="10" xfId="0" applyFont="1" applyFill="1" applyBorder="1" applyAlignment="1" applyProtection="1">
      <alignment horizontal="center" vertical="center"/>
    </xf>
    <xf numFmtId="0" fontId="66" fillId="16"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7" fillId="23" borderId="7" xfId="0" applyFont="1" applyFill="1" applyBorder="1" applyAlignment="1" applyProtection="1">
      <alignment vertical="center" wrapText="1"/>
    </xf>
    <xf numFmtId="0" fontId="117" fillId="23" borderId="8" xfId="0" applyFont="1" applyFill="1" applyBorder="1" applyAlignment="1">
      <alignment vertical="center" wrapText="1"/>
    </xf>
    <xf numFmtId="0" fontId="117" fillId="23" borderId="9" xfId="0" applyFont="1" applyFill="1" applyBorder="1" applyAlignment="1">
      <alignment vertical="center" wrapText="1"/>
    </xf>
    <xf numFmtId="0" fontId="117" fillId="23" borderId="10" xfId="0" applyFont="1" applyFill="1" applyBorder="1" applyAlignment="1">
      <alignment vertical="center" wrapText="1"/>
    </xf>
    <xf numFmtId="0" fontId="117" fillId="23" borderId="0" xfId="0" applyFont="1" applyFill="1" applyBorder="1" applyAlignment="1">
      <alignment vertical="center" wrapText="1"/>
    </xf>
    <xf numFmtId="0" fontId="117" fillId="23" borderId="11" xfId="0" applyFont="1" applyFill="1" applyBorder="1" applyAlignment="1">
      <alignment vertical="center" wrapText="1"/>
    </xf>
    <xf numFmtId="0" fontId="0" fillId="23" borderId="10" xfId="0" applyFill="1" applyBorder="1" applyAlignment="1">
      <alignment vertical="center" wrapText="1"/>
    </xf>
    <xf numFmtId="0" fontId="0" fillId="23" borderId="0" xfId="0" applyFill="1" applyBorder="1" applyAlignment="1">
      <alignment vertical="center" wrapText="1"/>
    </xf>
    <xf numFmtId="0" fontId="0" fillId="23" borderId="11" xfId="0" applyFill="1" applyBorder="1" applyAlignment="1">
      <alignment vertical="center" wrapText="1"/>
    </xf>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7"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7" fontId="9" fillId="12" borderId="0" xfId="0" applyNumberFormat="1" applyFont="1" applyFill="1" applyBorder="1" applyAlignment="1" applyProtection="1">
      <alignment horizontal="center"/>
      <protection locked="0"/>
    </xf>
    <xf numFmtId="167" fontId="9" fillId="12" borderId="11" xfId="0" applyNumberFormat="1" applyFont="1" applyFill="1" applyBorder="1" applyAlignment="1" applyProtection="1">
      <alignment horizontal="center"/>
      <protection locked="0"/>
    </xf>
    <xf numFmtId="0" fontId="45" fillId="18" borderId="4" xfId="0" applyFont="1" applyFill="1" applyBorder="1" applyAlignment="1" applyProtection="1">
      <alignment horizontal="center" vertical="center"/>
    </xf>
    <xf numFmtId="0" fontId="45" fillId="18" borderId="15" xfId="0" applyFont="1" applyFill="1" applyBorder="1" applyAlignment="1" applyProtection="1">
      <alignment horizontal="center" vertical="center"/>
    </xf>
    <xf numFmtId="0" fontId="45" fillId="18" borderId="48" xfId="0" applyFont="1" applyFill="1" applyBorder="1" applyAlignment="1" applyProtection="1">
      <alignment horizontal="center" vertical="center"/>
    </xf>
    <xf numFmtId="0" fontId="9" fillId="17" borderId="4" xfId="0" applyNumberFormat="1" applyFont="1" applyFill="1" applyBorder="1" applyAlignment="1" applyProtection="1">
      <alignment horizontal="center" vertical="center" wrapText="1"/>
    </xf>
    <xf numFmtId="0" fontId="9" fillId="17" borderId="15" xfId="0" applyNumberFormat="1" applyFont="1" applyFill="1" applyBorder="1" applyAlignment="1" applyProtection="1">
      <alignment horizontal="center" vertical="center" wrapText="1"/>
    </xf>
    <xf numFmtId="0" fontId="9" fillId="17"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6" fillId="6" borderId="45" xfId="3" applyFont="1" applyFill="1" applyBorder="1" applyAlignment="1" applyProtection="1">
      <alignment horizontal="center" vertical="center" wrapText="1"/>
    </xf>
    <xf numFmtId="0" fontId="70" fillId="6" borderId="23" xfId="3" applyFont="1" applyFill="1" applyBorder="1" applyProtection="1"/>
    <xf numFmtId="0" fontId="76" fillId="6" borderId="23" xfId="3" applyFont="1" applyFill="1" applyBorder="1" applyAlignment="1" applyProtection="1">
      <alignment horizontal="center" vertical="center" wrapText="1"/>
    </xf>
    <xf numFmtId="0" fontId="76" fillId="6" borderId="45" xfId="3" applyFont="1" applyFill="1" applyBorder="1" applyAlignment="1" applyProtection="1">
      <alignment horizontal="center" vertical="center"/>
    </xf>
    <xf numFmtId="0" fontId="76"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0" borderId="0" xfId="0" applyFont="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FFFF99"/>
      <color rgb="FFFFCCCC"/>
      <color rgb="FF008000"/>
      <color rgb="FF0000FF"/>
      <color rgb="FFFFFFCC"/>
      <color rgb="FFDCE6F1"/>
      <color rgb="FFFFFF66"/>
      <color rgb="FFD3EBF1"/>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71</xdr:row>
      <xdr:rowOff>142875</xdr:rowOff>
    </xdr:from>
    <xdr:to>
      <xdr:col>7</xdr:col>
      <xdr:colOff>95250</xdr:colOff>
      <xdr:row>76</xdr:row>
      <xdr:rowOff>95250</xdr:rowOff>
    </xdr:to>
    <xdr:pic>
      <xdr:nvPicPr>
        <xdr:cNvPr id="3180" name="Imag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1285875</xdr:colOff>
      <xdr:row>11</xdr:row>
      <xdr:rowOff>28576</xdr:rowOff>
    </xdr:to>
    <xdr:pic>
      <xdr:nvPicPr>
        <xdr:cNvPr id="5" name="Image 4" descr="logo cafy+ca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876301"/>
          <a:ext cx="11620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xdr:row>
      <xdr:rowOff>57150</xdr:rowOff>
    </xdr:from>
    <xdr:to>
      <xdr:col>0</xdr:col>
      <xdr:colOff>1257300</xdr:colOff>
      <xdr:row>6</xdr:row>
      <xdr:rowOff>114300</xdr:rowOff>
    </xdr:to>
    <xdr:pic>
      <xdr:nvPicPr>
        <xdr:cNvPr id="3" name="Image 4" descr="logo cafy+ca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61950"/>
          <a:ext cx="11620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roduction-as_zone-sud.cafyvelines@caf.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71"/>
  <sheetViews>
    <sheetView showGridLines="0" zoomScaleNormal="100" zoomScaleSheetLayoutView="100" workbookViewId="0">
      <selection activeCell="A68" sqref="A68:I68"/>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6384" width="9.140625" style="2"/>
  </cols>
  <sheetData>
    <row r="1" spans="1:9" ht="18.75" x14ac:dyDescent="0.3">
      <c r="A1" s="371"/>
      <c r="B1" s="372"/>
      <c r="C1" s="372"/>
      <c r="D1" s="372"/>
      <c r="E1" s="372"/>
      <c r="F1" s="372"/>
      <c r="G1" s="372"/>
      <c r="H1" s="372"/>
      <c r="I1" s="372"/>
    </row>
    <row r="2" spans="1:9" ht="39" customHeight="1" x14ac:dyDescent="0.25">
      <c r="A2" s="534" t="s">
        <v>211</v>
      </c>
      <c r="B2" s="535"/>
      <c r="C2" s="535"/>
      <c r="D2" s="535"/>
      <c r="E2" s="535"/>
      <c r="F2" s="535"/>
      <c r="G2" s="535"/>
      <c r="H2" s="535"/>
      <c r="I2" s="535"/>
    </row>
    <row r="3" spans="1:9" ht="26.25" customHeight="1" x14ac:dyDescent="0.3">
      <c r="A3" s="371"/>
      <c r="B3" s="372"/>
      <c r="C3" s="372"/>
      <c r="D3" s="372"/>
      <c r="E3" s="372"/>
      <c r="F3" s="372"/>
      <c r="G3" s="372"/>
      <c r="H3" s="372"/>
      <c r="I3" s="372"/>
    </row>
    <row r="4" spans="1:9" ht="43.5" customHeight="1" x14ac:dyDescent="0.25">
      <c r="A4" s="550" t="s">
        <v>326</v>
      </c>
      <c r="B4" s="550"/>
      <c r="C4" s="550"/>
      <c r="D4" s="550"/>
      <c r="E4" s="550"/>
      <c r="F4" s="550"/>
      <c r="G4" s="550"/>
      <c r="H4" s="550"/>
      <c r="I4" s="550"/>
    </row>
    <row r="5" spans="1:9" ht="50.25" customHeight="1" x14ac:dyDescent="0.25">
      <c r="A5" s="551" t="s">
        <v>327</v>
      </c>
      <c r="B5" s="551"/>
      <c r="C5" s="551"/>
      <c r="D5" s="551"/>
      <c r="E5" s="551"/>
      <c r="F5" s="551"/>
      <c r="G5" s="551"/>
      <c r="H5" s="551"/>
      <c r="I5" s="551"/>
    </row>
    <row r="6" spans="1:9" ht="50.25" customHeight="1" x14ac:dyDescent="0.25">
      <c r="A6" s="552" t="s">
        <v>328</v>
      </c>
      <c r="B6" s="552"/>
      <c r="C6" s="552"/>
      <c r="D6" s="552"/>
      <c r="E6" s="552"/>
      <c r="F6" s="552"/>
      <c r="G6" s="552"/>
      <c r="H6" s="552"/>
      <c r="I6" s="552"/>
    </row>
    <row r="7" spans="1:9" ht="11.25" customHeight="1" x14ac:dyDescent="0.25">
      <c r="A7" s="373"/>
      <c r="B7" s="373"/>
      <c r="C7" s="373"/>
      <c r="D7" s="373"/>
      <c r="E7" s="373"/>
      <c r="F7" s="373"/>
      <c r="G7" s="373"/>
      <c r="H7" s="373"/>
      <c r="I7" s="373"/>
    </row>
    <row r="8" spans="1:9" ht="24.95" customHeight="1" x14ac:dyDescent="0.25">
      <c r="A8" s="530" t="s">
        <v>284</v>
      </c>
      <c r="B8" s="530"/>
      <c r="C8" s="530"/>
      <c r="D8" s="530"/>
      <c r="E8" s="530"/>
      <c r="F8" s="530"/>
      <c r="G8" s="530"/>
      <c r="H8" s="530"/>
      <c r="I8" s="530"/>
    </row>
    <row r="9" spans="1:9" ht="24.95" customHeight="1" x14ac:dyDescent="0.25">
      <c r="A9" s="371"/>
      <c r="B9" s="374"/>
      <c r="C9" s="588" t="s">
        <v>344</v>
      </c>
      <c r="D9" s="588"/>
      <c r="E9" s="588"/>
      <c r="F9" s="588"/>
      <c r="G9" s="588"/>
      <c r="H9" s="588"/>
      <c r="I9" s="588"/>
    </row>
    <row r="10" spans="1:9" ht="24.95" customHeight="1" x14ac:dyDescent="0.25">
      <c r="A10" s="371"/>
      <c r="B10" s="374"/>
      <c r="C10" s="588" t="s">
        <v>329</v>
      </c>
      <c r="D10" s="588"/>
      <c r="E10" s="588"/>
      <c r="F10" s="588"/>
      <c r="G10" s="588"/>
      <c r="H10" s="588"/>
      <c r="I10" s="588"/>
    </row>
    <row r="11" spans="1:9" ht="24.95" customHeight="1" x14ac:dyDescent="0.25">
      <c r="A11" s="371"/>
      <c r="B11" s="375"/>
      <c r="C11" s="589" t="s">
        <v>345</v>
      </c>
      <c r="D11" s="589"/>
      <c r="E11" s="589"/>
      <c r="F11" s="589"/>
      <c r="G11" s="589"/>
      <c r="H11" s="589"/>
      <c r="I11" s="589"/>
    </row>
    <row r="12" spans="1:9" ht="24.95" customHeight="1" x14ac:dyDescent="0.25">
      <c r="A12" s="371"/>
      <c r="B12" s="375"/>
      <c r="C12" s="589" t="s">
        <v>330</v>
      </c>
      <c r="D12" s="589"/>
      <c r="E12" s="589"/>
      <c r="F12" s="589"/>
      <c r="G12" s="589"/>
      <c r="H12" s="589"/>
      <c r="I12" s="589"/>
    </row>
    <row r="13" spans="1:9" ht="24.95" customHeight="1" x14ac:dyDescent="0.25">
      <c r="A13" s="371"/>
      <c r="B13" s="375"/>
      <c r="C13" s="589" t="s">
        <v>331</v>
      </c>
      <c r="D13" s="589"/>
      <c r="E13" s="589"/>
      <c r="F13" s="589"/>
      <c r="G13" s="589"/>
      <c r="H13" s="589"/>
      <c r="I13" s="589"/>
    </row>
    <row r="14" spans="1:9" ht="24.95" customHeight="1" x14ac:dyDescent="0.25">
      <c r="A14" s="371"/>
      <c r="B14" s="375"/>
      <c r="C14" s="589" t="s">
        <v>332</v>
      </c>
      <c r="D14" s="589"/>
      <c r="E14" s="589"/>
      <c r="F14" s="589"/>
      <c r="G14" s="589"/>
      <c r="H14" s="589"/>
      <c r="I14" s="589"/>
    </row>
    <row r="15" spans="1:9" ht="34.5" customHeight="1" x14ac:dyDescent="0.25">
      <c r="A15" s="371"/>
      <c r="B15" s="375"/>
      <c r="C15" s="590" t="s">
        <v>333</v>
      </c>
      <c r="D15" s="590"/>
      <c r="E15" s="590"/>
      <c r="F15" s="590"/>
      <c r="G15" s="590"/>
      <c r="H15" s="590"/>
      <c r="I15" s="590"/>
    </row>
    <row r="16" spans="1:9" ht="24.95" customHeight="1" x14ac:dyDescent="0.3">
      <c r="A16" s="371"/>
      <c r="B16" s="376"/>
      <c r="C16" s="589" t="s">
        <v>334</v>
      </c>
      <c r="D16" s="589"/>
      <c r="E16" s="589"/>
      <c r="F16" s="589"/>
      <c r="G16" s="589"/>
      <c r="H16" s="589"/>
      <c r="I16" s="589"/>
    </row>
    <row r="17" spans="1:9" ht="64.5" customHeight="1" x14ac:dyDescent="0.3">
      <c r="A17" s="378"/>
      <c r="B17" s="376"/>
      <c r="C17" s="377"/>
      <c r="D17" s="376"/>
      <c r="E17" s="376"/>
      <c r="F17" s="376"/>
      <c r="G17" s="376"/>
      <c r="H17" s="376"/>
      <c r="I17" s="376"/>
    </row>
    <row r="18" spans="1:9" ht="33" customHeight="1" x14ac:dyDescent="0.25">
      <c r="A18" s="536" t="s">
        <v>212</v>
      </c>
      <c r="B18" s="537"/>
      <c r="C18" s="537"/>
      <c r="D18" s="537"/>
      <c r="E18" s="537"/>
      <c r="F18" s="537"/>
      <c r="G18" s="537"/>
      <c r="H18" s="537"/>
      <c r="I18" s="537"/>
    </row>
    <row r="19" spans="1:9" ht="39" customHeight="1" x14ac:dyDescent="0.3">
      <c r="A19" s="379" t="s">
        <v>224</v>
      </c>
      <c r="B19" s="380"/>
      <c r="C19" s="380"/>
      <c r="D19" s="371"/>
      <c r="E19" s="372"/>
      <c r="F19" s="372"/>
      <c r="G19" s="372"/>
      <c r="H19" s="372"/>
      <c r="I19" s="372"/>
    </row>
    <row r="20" spans="1:9" ht="50.25" customHeight="1" x14ac:dyDescent="0.25">
      <c r="A20" s="538" t="s">
        <v>335</v>
      </c>
      <c r="B20" s="539"/>
      <c r="C20" s="539"/>
      <c r="D20" s="539"/>
      <c r="E20" s="539"/>
      <c r="F20" s="539"/>
      <c r="G20" s="539"/>
      <c r="H20" s="539"/>
      <c r="I20" s="539"/>
    </row>
    <row r="21" spans="1:9" ht="21.75" customHeight="1" x14ac:dyDescent="0.25">
      <c r="A21" s="488"/>
      <c r="B21" s="488"/>
      <c r="C21" s="488"/>
      <c r="D21" s="488"/>
      <c r="E21" s="488"/>
      <c r="F21" s="488"/>
      <c r="G21" s="488"/>
      <c r="H21" s="488"/>
      <c r="I21" s="488"/>
    </row>
    <row r="22" spans="1:9" s="107" customFormat="1" ht="44.25" customHeight="1" x14ac:dyDescent="0.2">
      <c r="A22" s="551" t="s">
        <v>336</v>
      </c>
      <c r="B22" s="551"/>
      <c r="C22" s="551"/>
      <c r="D22" s="551"/>
      <c r="E22" s="551"/>
      <c r="F22" s="551"/>
      <c r="G22" s="551"/>
      <c r="H22" s="551"/>
      <c r="I22" s="551"/>
    </row>
    <row r="23" spans="1:9" s="107" customFormat="1" ht="18" customHeight="1" x14ac:dyDescent="0.2"/>
    <row r="24" spans="1:9" s="107" customFormat="1" ht="78" customHeight="1" x14ac:dyDescent="0.2">
      <c r="A24" s="382"/>
      <c r="B24" s="560" t="s">
        <v>219</v>
      </c>
      <c r="C24" s="556" t="s">
        <v>285</v>
      </c>
      <c r="D24" s="557"/>
      <c r="E24" s="591" t="s">
        <v>283</v>
      </c>
      <c r="F24" s="592"/>
      <c r="G24" s="592"/>
      <c r="H24" s="592"/>
      <c r="I24" s="593"/>
    </row>
    <row r="25" spans="1:9" s="107" customFormat="1" ht="52.5" customHeight="1" x14ac:dyDescent="0.2">
      <c r="A25" s="382"/>
      <c r="B25" s="561"/>
      <c r="C25" s="558"/>
      <c r="D25" s="559"/>
      <c r="E25" s="594"/>
      <c r="F25" s="595"/>
      <c r="G25" s="595"/>
      <c r="H25" s="595"/>
      <c r="I25" s="596"/>
    </row>
    <row r="26" spans="1:9" s="107" customFormat="1" ht="99" customHeight="1" x14ac:dyDescent="0.2">
      <c r="A26" s="382"/>
      <c r="B26" s="562"/>
      <c r="C26" s="554" t="s">
        <v>286</v>
      </c>
      <c r="D26" s="555"/>
      <c r="E26" s="570" t="s">
        <v>288</v>
      </c>
      <c r="F26" s="571"/>
      <c r="G26" s="571"/>
      <c r="H26" s="571"/>
      <c r="I26" s="572"/>
    </row>
    <row r="27" spans="1:9" s="107" customFormat="1" ht="60" customHeight="1" x14ac:dyDescent="0.2">
      <c r="A27" s="382"/>
      <c r="B27" s="487" t="s">
        <v>220</v>
      </c>
      <c r="C27" s="554" t="s">
        <v>289</v>
      </c>
      <c r="D27" s="555"/>
      <c r="E27" s="573" t="s">
        <v>287</v>
      </c>
      <c r="F27" s="574"/>
      <c r="G27" s="574"/>
      <c r="H27" s="574"/>
      <c r="I27" s="575"/>
    </row>
    <row r="28" spans="1:9" ht="46.5" customHeight="1" x14ac:dyDescent="0.25">
      <c r="A28" s="597"/>
      <c r="B28" s="597"/>
      <c r="C28" s="597"/>
      <c r="D28" s="597"/>
      <c r="E28" s="597"/>
      <c r="F28" s="597"/>
      <c r="G28" s="597"/>
      <c r="H28" s="597"/>
      <c r="I28" s="597"/>
    </row>
    <row r="29" spans="1:9" ht="27.75" customHeight="1" thickBot="1" x14ac:dyDescent="0.3">
      <c r="A29" s="384"/>
      <c r="B29" s="385"/>
      <c r="C29" s="385"/>
      <c r="D29" s="385"/>
      <c r="E29" s="385"/>
      <c r="F29" s="385"/>
      <c r="G29" s="385"/>
      <c r="H29" s="385"/>
      <c r="I29" s="385"/>
    </row>
    <row r="30" spans="1:9" ht="33" customHeight="1" thickBot="1" x14ac:dyDescent="0.3">
      <c r="A30" s="546" t="s">
        <v>213</v>
      </c>
      <c r="B30" s="547"/>
      <c r="C30" s="547"/>
      <c r="D30" s="547"/>
      <c r="E30" s="547"/>
      <c r="F30" s="547"/>
      <c r="G30" s="547"/>
      <c r="H30" s="547"/>
      <c r="I30" s="547"/>
    </row>
    <row r="31" spans="1:9" ht="39.75" customHeight="1" x14ac:dyDescent="0.25">
      <c r="A31" s="379" t="s">
        <v>224</v>
      </c>
      <c r="B31" s="386"/>
      <c r="C31" s="386"/>
      <c r="D31" s="387"/>
      <c r="E31" s="388"/>
      <c r="F31" s="388"/>
      <c r="G31" s="388"/>
      <c r="H31" s="388"/>
      <c r="I31" s="388"/>
    </row>
    <row r="32" spans="1:9" ht="48" customHeight="1" x14ac:dyDescent="0.25">
      <c r="A32" s="538" t="s">
        <v>337</v>
      </c>
      <c r="B32" s="539"/>
      <c r="C32" s="539"/>
      <c r="D32" s="539"/>
      <c r="E32" s="539"/>
      <c r="F32" s="539"/>
      <c r="G32" s="539"/>
      <c r="H32" s="539"/>
      <c r="I32" s="539"/>
    </row>
    <row r="33" spans="1:9" x14ac:dyDescent="0.25">
      <c r="A33" s="381"/>
      <c r="B33" s="381"/>
      <c r="C33" s="381"/>
      <c r="D33" s="381"/>
      <c r="E33" s="381"/>
      <c r="F33" s="381"/>
      <c r="G33" s="381"/>
      <c r="H33" s="381"/>
      <c r="I33" s="381"/>
    </row>
    <row r="34" spans="1:9" x14ac:dyDescent="0.25">
      <c r="A34" s="549" t="s">
        <v>225</v>
      </c>
      <c r="B34" s="549"/>
      <c r="C34" s="549"/>
      <c r="D34" s="549"/>
      <c r="E34" s="549"/>
      <c r="F34" s="549"/>
      <c r="G34" s="549"/>
      <c r="H34" s="549"/>
      <c r="I34" s="549"/>
    </row>
    <row r="35" spans="1:9" x14ac:dyDescent="0.25">
      <c r="A35" s="389"/>
      <c r="B35" s="389"/>
      <c r="C35" s="389"/>
      <c r="D35" s="389"/>
      <c r="E35" s="389"/>
      <c r="F35" s="389"/>
      <c r="G35" s="389"/>
      <c r="H35" s="389"/>
      <c r="I35" s="389"/>
    </row>
    <row r="36" spans="1:9" x14ac:dyDescent="0.25">
      <c r="A36" s="379" t="s">
        <v>246</v>
      </c>
      <c r="B36" s="390"/>
      <c r="C36" s="390"/>
      <c r="D36" s="390"/>
      <c r="E36" s="388"/>
      <c r="F36" s="388"/>
      <c r="G36" s="388"/>
      <c r="H36" s="388"/>
      <c r="I36" s="388"/>
    </row>
    <row r="37" spans="1:9" ht="23.25" customHeight="1" x14ac:dyDescent="0.25">
      <c r="A37" s="391"/>
      <c r="B37" s="388"/>
      <c r="C37" s="388"/>
      <c r="D37" s="388"/>
      <c r="E37" s="388"/>
      <c r="F37" s="388"/>
      <c r="G37" s="388"/>
      <c r="H37" s="388"/>
      <c r="I37" s="388"/>
    </row>
    <row r="38" spans="1:9" ht="48" customHeight="1" x14ac:dyDescent="0.25">
      <c r="A38" s="391"/>
      <c r="B38" s="577" t="s">
        <v>221</v>
      </c>
      <c r="C38" s="578"/>
      <c r="D38" s="540" t="s">
        <v>222</v>
      </c>
      <c r="E38" s="541"/>
      <c r="F38" s="541"/>
      <c r="G38" s="542"/>
      <c r="H38" s="489"/>
      <c r="I38" s="489"/>
    </row>
    <row r="39" spans="1:9" ht="54" customHeight="1" x14ac:dyDescent="0.25">
      <c r="A39" s="391"/>
      <c r="B39" s="563" t="s">
        <v>220</v>
      </c>
      <c r="C39" s="564"/>
      <c r="D39" s="543" t="s">
        <v>223</v>
      </c>
      <c r="E39" s="544"/>
      <c r="F39" s="544"/>
      <c r="G39" s="545"/>
      <c r="H39" s="490"/>
      <c r="I39" s="489"/>
    </row>
    <row r="40" spans="1:9" x14ac:dyDescent="0.25">
      <c r="A40" s="391"/>
      <c r="B40" s="388"/>
      <c r="C40" s="388"/>
      <c r="D40" s="388"/>
      <c r="E40" s="388"/>
      <c r="F40" s="388"/>
      <c r="G40" s="388"/>
      <c r="H40" s="388"/>
      <c r="I40" s="388"/>
    </row>
    <row r="41" spans="1:9" ht="39.75" customHeight="1" thickBot="1" x14ac:dyDescent="0.3">
      <c r="A41" s="371"/>
      <c r="B41" s="388"/>
      <c r="C41" s="388"/>
      <c r="D41" s="388"/>
      <c r="E41" s="388"/>
      <c r="F41" s="388"/>
      <c r="G41" s="388"/>
      <c r="H41" s="388"/>
      <c r="I41" s="388"/>
    </row>
    <row r="42" spans="1:9" ht="33" customHeight="1" thickBot="1" x14ac:dyDescent="0.3">
      <c r="A42" s="546" t="s">
        <v>290</v>
      </c>
      <c r="B42" s="579"/>
      <c r="C42" s="579"/>
      <c r="D42" s="579"/>
      <c r="E42" s="579"/>
      <c r="F42" s="579"/>
      <c r="G42" s="579"/>
      <c r="H42" s="579"/>
      <c r="I42" s="579"/>
    </row>
    <row r="43" spans="1:9" ht="29.25" customHeight="1" x14ac:dyDescent="0.25">
      <c r="A43" s="494"/>
      <c r="B43" s="495"/>
      <c r="C43" s="495"/>
      <c r="D43" s="495"/>
      <c r="E43" s="495"/>
      <c r="F43" s="495"/>
      <c r="G43" s="495"/>
      <c r="H43" s="495"/>
      <c r="I43" s="495"/>
    </row>
    <row r="44" spans="1:9" ht="191.25" customHeight="1" thickBot="1" x14ac:dyDescent="0.3">
      <c r="A44" s="576" t="s">
        <v>346</v>
      </c>
      <c r="B44" s="576"/>
      <c r="C44" s="576"/>
      <c r="D44" s="576"/>
      <c r="E44" s="576"/>
      <c r="F44" s="576"/>
      <c r="G44" s="576"/>
      <c r="H44" s="576"/>
      <c r="I44" s="576"/>
    </row>
    <row r="45" spans="1:9" ht="73.5" customHeight="1" x14ac:dyDescent="0.25">
      <c r="A45" s="582" t="s">
        <v>338</v>
      </c>
      <c r="B45" s="583"/>
      <c r="C45" s="583"/>
      <c r="D45" s="583"/>
      <c r="E45" s="583"/>
      <c r="F45" s="583"/>
      <c r="G45" s="583"/>
      <c r="H45" s="583"/>
      <c r="I45" s="583"/>
    </row>
    <row r="46" spans="1:9" ht="33" customHeight="1" x14ac:dyDescent="0.25">
      <c r="A46" s="584" t="s">
        <v>281</v>
      </c>
      <c r="B46" s="585"/>
      <c r="C46" s="585"/>
      <c r="D46" s="585"/>
      <c r="E46" s="585"/>
      <c r="F46" s="585"/>
      <c r="G46" s="585"/>
      <c r="H46" s="585"/>
      <c r="I46" s="585"/>
    </row>
    <row r="47" spans="1:9" ht="34.5" customHeight="1" x14ac:dyDescent="0.25">
      <c r="A47" s="567" t="s">
        <v>339</v>
      </c>
      <c r="B47" s="568"/>
      <c r="C47" s="568"/>
      <c r="D47" s="568"/>
      <c r="E47" s="568"/>
      <c r="F47" s="568"/>
      <c r="G47" s="568"/>
      <c r="H47" s="568"/>
      <c r="I47" s="568"/>
    </row>
    <row r="48" spans="1:9" ht="31.5" customHeight="1" x14ac:dyDescent="0.25">
      <c r="A48" s="513"/>
      <c r="B48" s="512" t="s">
        <v>308</v>
      </c>
      <c r="C48" s="580" t="s">
        <v>310</v>
      </c>
      <c r="D48" s="580"/>
      <c r="E48" s="580"/>
      <c r="F48" s="580"/>
      <c r="G48" s="580"/>
      <c r="H48" s="580"/>
      <c r="I48" s="580"/>
    </row>
    <row r="49" spans="1:9" ht="31.5" customHeight="1" x14ac:dyDescent="0.25">
      <c r="A49" s="493"/>
      <c r="B49" s="565" t="s">
        <v>305</v>
      </c>
      <c r="C49" s="565"/>
      <c r="D49" s="531" t="s">
        <v>306</v>
      </c>
      <c r="E49" s="492"/>
      <c r="F49" s="586" t="s">
        <v>307</v>
      </c>
      <c r="G49" s="586"/>
      <c r="H49" s="586"/>
      <c r="I49" s="531" t="s">
        <v>309</v>
      </c>
    </row>
    <row r="50" spans="1:9" ht="31.5" customHeight="1" x14ac:dyDescent="0.25">
      <c r="A50" s="493"/>
      <c r="B50" s="566">
        <v>4.5</v>
      </c>
      <c r="C50" s="566"/>
      <c r="D50" s="531"/>
      <c r="E50" s="492"/>
      <c r="F50" s="492"/>
      <c r="G50" s="514">
        <v>4.5</v>
      </c>
      <c r="H50" s="492"/>
      <c r="I50" s="531"/>
    </row>
    <row r="51" spans="1:9" ht="3" customHeight="1" thickBot="1" x14ac:dyDescent="0.35">
      <c r="A51" s="491"/>
      <c r="B51" s="502"/>
      <c r="C51" s="503"/>
      <c r="D51" s="510"/>
      <c r="E51" s="569"/>
      <c r="F51" s="569"/>
      <c r="G51" s="511"/>
      <c r="H51" s="510"/>
      <c r="I51" s="510"/>
    </row>
    <row r="52" spans="1:9" ht="18.75" customHeight="1" x14ac:dyDescent="0.25">
      <c r="A52" s="501"/>
      <c r="B52" s="501"/>
      <c r="C52" s="501"/>
      <c r="D52" s="501"/>
      <c r="E52" s="501"/>
      <c r="F52" s="501"/>
      <c r="G52" s="501"/>
      <c r="H52" s="501"/>
      <c r="I52" s="501"/>
    </row>
    <row r="53" spans="1:9" ht="22.5" hidden="1" customHeight="1" x14ac:dyDescent="0.25">
      <c r="A53" s="501"/>
      <c r="B53" s="501"/>
      <c r="C53" s="501"/>
      <c r="D53" s="501"/>
      <c r="E53" s="501"/>
      <c r="F53" s="501"/>
      <c r="G53" s="501"/>
      <c r="H53" s="501"/>
      <c r="I53" s="501"/>
    </row>
    <row r="54" spans="1:9" ht="28.5" customHeight="1" x14ac:dyDescent="0.25">
      <c r="A54" s="550" t="s">
        <v>297</v>
      </c>
      <c r="B54" s="550"/>
      <c r="C54" s="550"/>
      <c r="D54" s="550"/>
      <c r="E54" s="550"/>
      <c r="F54" s="550"/>
      <c r="G54" s="550"/>
      <c r="H54" s="550"/>
      <c r="I54" s="550"/>
    </row>
    <row r="55" spans="1:9" ht="15.75" customHeight="1" x14ac:dyDescent="0.25">
      <c r="A55" s="371"/>
      <c r="B55" s="388"/>
      <c r="C55" s="388"/>
      <c r="D55" s="388"/>
      <c r="E55" s="388"/>
      <c r="F55" s="388"/>
      <c r="G55" s="388"/>
      <c r="H55" s="388"/>
      <c r="I55" s="388"/>
    </row>
    <row r="56" spans="1:9" ht="18" customHeight="1" x14ac:dyDescent="0.25">
      <c r="A56" s="581" t="s">
        <v>214</v>
      </c>
      <c r="B56" s="581"/>
      <c r="C56" s="581"/>
      <c r="D56" s="581"/>
      <c r="E56" s="581"/>
      <c r="F56" s="581"/>
      <c r="G56" s="581"/>
      <c r="H56" s="581"/>
      <c r="I56" s="581"/>
    </row>
    <row r="57" spans="1:9" s="108" customFormat="1" ht="7.5" customHeight="1" x14ac:dyDescent="0.25">
      <c r="A57" s="371"/>
      <c r="B57" s="371"/>
      <c r="C57" s="371"/>
      <c r="D57" s="371"/>
      <c r="E57" s="371"/>
      <c r="F57" s="371"/>
      <c r="G57" s="371"/>
      <c r="H57" s="371"/>
      <c r="I57" s="371"/>
    </row>
    <row r="58" spans="1:9" x14ac:dyDescent="0.25">
      <c r="A58" s="44"/>
      <c r="B58" s="44" t="s">
        <v>215</v>
      </c>
      <c r="C58" s="392"/>
      <c r="D58" s="392"/>
      <c r="E58" s="392"/>
      <c r="F58" s="392"/>
      <c r="G58" s="392"/>
      <c r="H58" s="44"/>
      <c r="I58" s="44"/>
    </row>
    <row r="59" spans="1:9" x14ac:dyDescent="0.25">
      <c r="A59" s="371"/>
      <c r="B59" s="44" t="s">
        <v>216</v>
      </c>
      <c r="C59" s="392"/>
      <c r="D59" s="392"/>
      <c r="E59" s="392"/>
      <c r="F59" s="392"/>
      <c r="G59" s="392"/>
      <c r="H59" s="44"/>
      <c r="I59" s="44"/>
    </row>
    <row r="60" spans="1:9" x14ac:dyDescent="0.25">
      <c r="A60" s="371"/>
      <c r="B60" s="44" t="s">
        <v>217</v>
      </c>
      <c r="C60" s="392"/>
      <c r="D60" s="392"/>
      <c r="E60" s="392"/>
      <c r="F60" s="392"/>
      <c r="G60" s="392"/>
      <c r="H60" s="44"/>
      <c r="I60" s="44"/>
    </row>
    <row r="61" spans="1:9" ht="17.25" customHeight="1" x14ac:dyDescent="0.25">
      <c r="A61" s="371"/>
      <c r="B61" s="44" t="s">
        <v>250</v>
      </c>
      <c r="C61" s="392"/>
      <c r="D61" s="392"/>
      <c r="E61" s="392"/>
      <c r="F61" s="392"/>
      <c r="G61" s="392"/>
      <c r="H61" s="44"/>
      <c r="I61" s="44"/>
    </row>
    <row r="62" spans="1:9" ht="18" customHeight="1" x14ac:dyDescent="0.25">
      <c r="A62" s="371"/>
      <c r="B62" s="548" t="s">
        <v>226</v>
      </c>
      <c r="C62" s="548"/>
      <c r="D62" s="548"/>
      <c r="E62" s="548"/>
      <c r="F62" s="548"/>
      <c r="G62" s="548"/>
      <c r="H62" s="44"/>
      <c r="I62" s="44"/>
    </row>
    <row r="63" spans="1:9" x14ac:dyDescent="0.25">
      <c r="A63" s="371"/>
      <c r="B63" s="44" t="s">
        <v>347</v>
      </c>
      <c r="C63" s="392"/>
      <c r="D63" s="392"/>
      <c r="E63" s="392"/>
      <c r="F63" s="392"/>
      <c r="G63" s="392"/>
      <c r="H63" s="44"/>
      <c r="I63" s="44"/>
    </row>
    <row r="64" spans="1:9" x14ac:dyDescent="0.25">
      <c r="A64" s="371"/>
      <c r="B64" s="371"/>
      <c r="C64" s="371"/>
      <c r="D64" s="371"/>
      <c r="E64" s="371"/>
      <c r="F64" s="371"/>
      <c r="G64" s="371"/>
      <c r="H64" s="371"/>
      <c r="I64" s="371"/>
    </row>
    <row r="65" spans="1:9" ht="28.5" customHeight="1" x14ac:dyDescent="0.25">
      <c r="A65" s="587" t="s">
        <v>340</v>
      </c>
      <c r="B65" s="581"/>
      <c r="C65" s="581"/>
      <c r="D65" s="581"/>
      <c r="E65" s="581"/>
      <c r="F65" s="581"/>
      <c r="G65" s="581"/>
      <c r="H65" s="581"/>
      <c r="I65" s="581"/>
    </row>
    <row r="66" spans="1:9" ht="42" customHeight="1" x14ac:dyDescent="0.25">
      <c r="A66" s="551" t="s">
        <v>341</v>
      </c>
      <c r="B66" s="551"/>
      <c r="C66" s="551"/>
      <c r="D66" s="551"/>
      <c r="E66" s="551"/>
      <c r="F66" s="551"/>
      <c r="G66" s="551"/>
      <c r="H66" s="551"/>
      <c r="I66" s="551"/>
    </row>
    <row r="67" spans="1:9" ht="15" customHeight="1" x14ac:dyDescent="0.25">
      <c r="A67" s="383"/>
      <c r="B67" s="383"/>
      <c r="C67" s="383"/>
      <c r="D67" s="383"/>
      <c r="E67" s="383"/>
      <c r="F67" s="383"/>
      <c r="G67" s="383"/>
      <c r="H67" s="383"/>
      <c r="I67" s="383"/>
    </row>
    <row r="68" spans="1:9" ht="99" customHeight="1" x14ac:dyDescent="0.25">
      <c r="A68" s="532" t="s">
        <v>342</v>
      </c>
      <c r="B68" s="533"/>
      <c r="C68" s="533"/>
      <c r="D68" s="533"/>
      <c r="E68" s="533"/>
      <c r="F68" s="533"/>
      <c r="G68" s="533"/>
      <c r="H68" s="533"/>
      <c r="I68" s="533"/>
    </row>
    <row r="70" spans="1:9" x14ac:dyDescent="0.25">
      <c r="A70" s="107"/>
    </row>
    <row r="71" spans="1:9" x14ac:dyDescent="0.25">
      <c r="A71" s="553"/>
      <c r="B71" s="553"/>
      <c r="C71" s="553"/>
      <c r="D71" s="553"/>
      <c r="E71" s="553"/>
      <c r="F71" s="553"/>
      <c r="G71" s="553"/>
      <c r="H71" s="553"/>
      <c r="I71" s="553"/>
    </row>
  </sheetData>
  <sheetProtection password="CADB" sheet="1" objects="1" scenarios="1"/>
  <mergeCells count="50">
    <mergeCell ref="C14:I14"/>
    <mergeCell ref="C15:I15"/>
    <mergeCell ref="C16:I16"/>
    <mergeCell ref="E24:I25"/>
    <mergeCell ref="A28:I28"/>
    <mergeCell ref="C9:I9"/>
    <mergeCell ref="C10:I10"/>
    <mergeCell ref="C11:I11"/>
    <mergeCell ref="C12:I12"/>
    <mergeCell ref="C13:I13"/>
    <mergeCell ref="A66:I66"/>
    <mergeCell ref="C48:I48"/>
    <mergeCell ref="A56:I56"/>
    <mergeCell ref="A54:I54"/>
    <mergeCell ref="A45:I45"/>
    <mergeCell ref="A46:I46"/>
    <mergeCell ref="F49:H49"/>
    <mergeCell ref="A65:I65"/>
    <mergeCell ref="A71:I71"/>
    <mergeCell ref="C26:D26"/>
    <mergeCell ref="C24:D25"/>
    <mergeCell ref="B24:B26"/>
    <mergeCell ref="C27:D27"/>
    <mergeCell ref="B39:C39"/>
    <mergeCell ref="B49:C49"/>
    <mergeCell ref="B50:C50"/>
    <mergeCell ref="A47:I47"/>
    <mergeCell ref="E51:F51"/>
    <mergeCell ref="E26:I26"/>
    <mergeCell ref="E27:I27"/>
    <mergeCell ref="A44:I44"/>
    <mergeCell ref="D49:D50"/>
    <mergeCell ref="B38:C38"/>
    <mergeCell ref="A42:I42"/>
    <mergeCell ref="A8:I8"/>
    <mergeCell ref="I49:I50"/>
    <mergeCell ref="A68:I68"/>
    <mergeCell ref="A2:I2"/>
    <mergeCell ref="A18:I18"/>
    <mergeCell ref="A20:I20"/>
    <mergeCell ref="D38:G38"/>
    <mergeCell ref="D39:G39"/>
    <mergeCell ref="A30:I30"/>
    <mergeCell ref="A32:I32"/>
    <mergeCell ref="B62:G62"/>
    <mergeCell ref="A34:I34"/>
    <mergeCell ref="A4:I4"/>
    <mergeCell ref="A5:I5"/>
    <mergeCell ref="A6:I6"/>
    <mergeCell ref="A22:I22"/>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78"/>
  <sheetViews>
    <sheetView showGridLines="0" topLeftCell="A13" zoomScaleNormal="100" zoomScaleSheetLayoutView="100" workbookViewId="0">
      <selection activeCell="B47" sqref="B47:H47"/>
    </sheetView>
  </sheetViews>
  <sheetFormatPr baseColWidth="10"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7" width="11.42578125" style="4"/>
    <col min="8" max="8" width="11.42578125" style="4" customWidth="1"/>
    <col min="9" max="16384" width="11.42578125" style="4"/>
  </cols>
  <sheetData>
    <row r="1" spans="1:17" s="3" customFormat="1" ht="18.75" customHeight="1" x14ac:dyDescent="0.2">
      <c r="A1" s="602" t="s">
        <v>0</v>
      </c>
      <c r="B1" s="603"/>
      <c r="C1" s="603"/>
      <c r="D1" s="603"/>
      <c r="E1" s="603"/>
      <c r="F1" s="603"/>
      <c r="G1" s="603"/>
      <c r="H1" s="604"/>
    </row>
    <row r="3" spans="1:17" ht="23.25" x14ac:dyDescent="0.2">
      <c r="A3" s="633" t="s">
        <v>157</v>
      </c>
      <c r="B3" s="633"/>
      <c r="C3" s="633"/>
      <c r="D3" s="633"/>
      <c r="E3" s="633"/>
      <c r="F3" s="633"/>
      <c r="G3" s="633"/>
      <c r="H3" s="634"/>
      <c r="I3" s="626"/>
      <c r="J3" s="626"/>
      <c r="K3" s="626"/>
      <c r="L3" s="626"/>
      <c r="M3" s="626"/>
      <c r="N3" s="626"/>
    </row>
    <row r="4" spans="1:17" ht="23.25" x14ac:dyDescent="0.2">
      <c r="A4" s="67"/>
      <c r="B4" s="67"/>
      <c r="C4" s="67"/>
      <c r="D4" s="67"/>
      <c r="E4" s="67"/>
      <c r="F4" s="67"/>
      <c r="G4" s="67"/>
      <c r="H4" s="67"/>
      <c r="I4" s="626"/>
      <c r="J4" s="626"/>
      <c r="K4" s="626"/>
      <c r="L4" s="626"/>
      <c r="M4" s="626"/>
      <c r="N4" s="626"/>
    </row>
    <row r="5" spans="1:17" ht="23.25" x14ac:dyDescent="0.35">
      <c r="B5" s="78"/>
      <c r="C5" s="635" t="s">
        <v>40</v>
      </c>
      <c r="D5" s="635"/>
      <c r="E5" s="526">
        <v>2018</v>
      </c>
      <c r="F5" s="115"/>
      <c r="G5" s="75"/>
      <c r="H5" s="115"/>
      <c r="I5" s="626"/>
      <c r="J5" s="626"/>
      <c r="K5" s="626"/>
      <c r="L5" s="626"/>
      <c r="M5" s="626"/>
      <c r="N5" s="626"/>
    </row>
    <row r="6" spans="1:17" x14ac:dyDescent="0.2">
      <c r="H6" s="9"/>
      <c r="I6" s="626"/>
      <c r="J6" s="626"/>
      <c r="K6" s="626"/>
      <c r="L6" s="626"/>
      <c r="M6" s="626"/>
      <c r="N6" s="626"/>
    </row>
    <row r="7" spans="1:17" x14ac:dyDescent="0.2">
      <c r="H7" s="9"/>
      <c r="I7" s="626"/>
      <c r="J7" s="626"/>
      <c r="K7" s="626"/>
      <c r="L7" s="626"/>
      <c r="M7" s="626"/>
      <c r="N7" s="626"/>
    </row>
    <row r="8" spans="1:17" ht="18" x14ac:dyDescent="0.25">
      <c r="B8" s="340" t="s">
        <v>1</v>
      </c>
      <c r="D8" s="627"/>
      <c r="E8" s="628"/>
      <c r="F8" s="628"/>
      <c r="G8" s="628"/>
      <c r="H8" s="629"/>
    </row>
    <row r="9" spans="1:17" ht="8.1" customHeight="1" x14ac:dyDescent="0.2">
      <c r="D9" s="354"/>
      <c r="E9" s="354"/>
      <c r="F9" s="44"/>
      <c r="G9" s="44"/>
      <c r="H9" s="44"/>
    </row>
    <row r="10" spans="1:17" ht="18" x14ac:dyDescent="0.25">
      <c r="B10" s="340" t="s">
        <v>2</v>
      </c>
      <c r="D10" s="630"/>
      <c r="E10" s="631"/>
      <c r="F10" s="631"/>
      <c r="G10" s="631"/>
      <c r="H10" s="632"/>
      <c r="J10" s="41"/>
      <c r="K10" s="41"/>
      <c r="L10" s="41"/>
      <c r="M10" s="41"/>
      <c r="N10" s="41"/>
      <c r="O10" s="41"/>
      <c r="P10" s="41"/>
      <c r="Q10" s="41"/>
    </row>
    <row r="11" spans="1:17" ht="8.1" customHeight="1" x14ac:dyDescent="0.2">
      <c r="D11" s="76"/>
      <c r="E11" s="76"/>
      <c r="F11" s="3"/>
      <c r="G11" s="3"/>
      <c r="H11" s="3"/>
      <c r="J11" s="41"/>
      <c r="K11" s="41"/>
      <c r="L11" s="41"/>
      <c r="M11" s="41"/>
      <c r="N11" s="41"/>
      <c r="O11" s="41"/>
      <c r="P11" s="41"/>
      <c r="Q11" s="41"/>
    </row>
    <row r="12" spans="1:17" ht="18" x14ac:dyDescent="0.25">
      <c r="B12" s="340" t="s">
        <v>3</v>
      </c>
      <c r="D12" s="630"/>
      <c r="E12" s="631"/>
      <c r="F12" s="631"/>
      <c r="G12" s="631"/>
      <c r="H12" s="632"/>
      <c r="J12" s="41"/>
      <c r="K12" s="41"/>
      <c r="L12" s="41"/>
      <c r="M12" s="41"/>
      <c r="N12" s="41"/>
      <c r="O12" s="41"/>
      <c r="P12" s="41"/>
      <c r="Q12" s="41"/>
    </row>
    <row r="13" spans="1:17" ht="8.1" customHeight="1" x14ac:dyDescent="0.2">
      <c r="D13" s="79"/>
      <c r="E13" s="79"/>
      <c r="F13" s="79"/>
      <c r="G13" s="79"/>
      <c r="H13" s="79"/>
      <c r="J13" s="41"/>
      <c r="K13" s="41"/>
      <c r="L13" s="41"/>
      <c r="M13" s="41"/>
      <c r="N13" s="41"/>
      <c r="O13" s="41"/>
      <c r="P13" s="41"/>
      <c r="Q13" s="41"/>
    </row>
    <row r="14" spans="1:17" ht="18" x14ac:dyDescent="0.25">
      <c r="B14" s="340" t="s">
        <v>4</v>
      </c>
      <c r="D14" s="605"/>
      <c r="E14" s="606"/>
      <c r="F14" s="606"/>
      <c r="G14" s="606"/>
      <c r="H14" s="607"/>
      <c r="J14" s="41"/>
      <c r="K14" s="40"/>
      <c r="L14" s="40"/>
      <c r="M14" s="40"/>
      <c r="N14" s="41"/>
      <c r="O14" s="41"/>
      <c r="P14" s="41"/>
      <c r="Q14" s="41"/>
    </row>
    <row r="15" spans="1:17" ht="8.1" customHeight="1" x14ac:dyDescent="0.2">
      <c r="D15" s="79"/>
      <c r="E15" s="79"/>
      <c r="F15" s="79"/>
      <c r="G15" s="79"/>
      <c r="H15" s="79"/>
      <c r="J15" s="41"/>
      <c r="K15" s="40"/>
      <c r="L15" s="40"/>
      <c r="M15" s="40"/>
      <c r="N15" s="41"/>
      <c r="O15" s="41"/>
      <c r="P15" s="41"/>
      <c r="Q15" s="41"/>
    </row>
    <row r="16" spans="1:17" ht="18" x14ac:dyDescent="0.25">
      <c r="B16" s="340" t="s">
        <v>5</v>
      </c>
      <c r="D16" s="605"/>
      <c r="E16" s="606"/>
      <c r="F16" s="606"/>
      <c r="G16" s="606"/>
      <c r="H16" s="607"/>
      <c r="J16" s="41"/>
      <c r="K16" s="40"/>
      <c r="L16" s="40"/>
      <c r="M16" s="40"/>
      <c r="N16" s="41"/>
      <c r="O16" s="41"/>
      <c r="P16" s="41"/>
      <c r="Q16" s="41"/>
    </row>
    <row r="17" spans="1:17" ht="8.1" customHeight="1" x14ac:dyDescent="0.2">
      <c r="D17" s="79"/>
      <c r="E17" s="79"/>
      <c r="F17" s="79"/>
      <c r="G17" s="79"/>
      <c r="H17" s="79"/>
      <c r="J17" s="41"/>
      <c r="K17" s="40"/>
      <c r="L17" s="40"/>
      <c r="M17" s="40"/>
      <c r="N17" s="41"/>
      <c r="O17" s="41"/>
      <c r="P17" s="41"/>
      <c r="Q17" s="41"/>
    </row>
    <row r="18" spans="1:17" ht="18" x14ac:dyDescent="0.25">
      <c r="B18" s="340" t="s">
        <v>6</v>
      </c>
      <c r="D18" s="605"/>
      <c r="E18" s="606"/>
      <c r="F18" s="606"/>
      <c r="G18" s="606"/>
      <c r="H18" s="607"/>
      <c r="J18" s="41"/>
      <c r="K18" s="41"/>
      <c r="L18" s="41"/>
      <c r="M18" s="41"/>
      <c r="N18" s="41"/>
      <c r="O18" s="41"/>
      <c r="P18" s="41"/>
      <c r="Q18" s="41"/>
    </row>
    <row r="19" spans="1:17" ht="8.1" customHeight="1" x14ac:dyDescent="0.2">
      <c r="D19" s="65"/>
      <c r="E19" s="45"/>
      <c r="F19" s="65"/>
      <c r="G19" s="65"/>
      <c r="H19" s="65"/>
      <c r="J19" s="41"/>
      <c r="K19" s="41"/>
      <c r="L19" s="41"/>
      <c r="M19" s="41"/>
      <c r="N19" s="41"/>
      <c r="O19" s="41"/>
      <c r="P19" s="41"/>
      <c r="Q19" s="41"/>
    </row>
    <row r="20" spans="1:17" ht="36.75" customHeight="1" x14ac:dyDescent="0.25">
      <c r="B20" s="340" t="s">
        <v>41</v>
      </c>
      <c r="D20" s="608"/>
      <c r="E20" s="609"/>
      <c r="F20" s="609"/>
      <c r="G20" s="609"/>
      <c r="H20" s="610"/>
      <c r="J20" s="41"/>
      <c r="K20" s="41"/>
      <c r="L20" s="41"/>
      <c r="M20" s="41"/>
      <c r="N20" s="41"/>
      <c r="O20" s="41"/>
      <c r="P20" s="41"/>
      <c r="Q20" s="41"/>
    </row>
    <row r="21" spans="1:17" ht="20.25" x14ac:dyDescent="0.3">
      <c r="A21" s="12" t="s">
        <v>7</v>
      </c>
      <c r="J21" s="41"/>
      <c r="K21" s="41"/>
      <c r="L21" s="41"/>
      <c r="M21" s="41"/>
      <c r="N21" s="41"/>
      <c r="O21" s="41"/>
      <c r="P21" s="41"/>
      <c r="Q21" s="41"/>
    </row>
    <row r="22" spans="1:17" x14ac:dyDescent="0.2">
      <c r="J22" s="41"/>
      <c r="K22" s="41"/>
      <c r="L22" s="41"/>
      <c r="M22" s="41"/>
      <c r="N22" s="41"/>
      <c r="O22" s="41"/>
      <c r="P22" s="41"/>
      <c r="Q22" s="41"/>
    </row>
    <row r="23" spans="1:17" ht="15" x14ac:dyDescent="0.25">
      <c r="A23" s="13" t="s">
        <v>8</v>
      </c>
      <c r="B23" s="605"/>
      <c r="C23" s="606"/>
      <c r="D23" s="606"/>
      <c r="E23" s="606"/>
      <c r="F23" s="606"/>
      <c r="G23" s="606"/>
      <c r="H23" s="607"/>
      <c r="J23" s="41"/>
      <c r="K23" s="41"/>
      <c r="L23" s="41"/>
      <c r="M23" s="41"/>
      <c r="N23" s="41"/>
      <c r="O23" s="41"/>
      <c r="P23" s="41"/>
      <c r="Q23" s="41"/>
    </row>
    <row r="24" spans="1:17" ht="8.1" customHeight="1" x14ac:dyDescent="0.2">
      <c r="B24" s="77"/>
      <c r="C24" s="77"/>
      <c r="D24" s="77"/>
      <c r="E24" s="77"/>
      <c r="F24" s="77"/>
      <c r="G24" s="77"/>
      <c r="H24" s="77"/>
      <c r="J24" s="41"/>
      <c r="K24" s="41"/>
      <c r="L24" s="41"/>
      <c r="M24" s="41"/>
      <c r="N24" s="41"/>
      <c r="O24" s="41"/>
      <c r="P24" s="41"/>
      <c r="Q24" s="41"/>
    </row>
    <row r="25" spans="1:17" ht="15" x14ac:dyDescent="0.25">
      <c r="B25" s="80" t="s">
        <v>36</v>
      </c>
      <c r="C25" s="355"/>
      <c r="D25" s="77"/>
      <c r="E25" s="81" t="s">
        <v>37</v>
      </c>
      <c r="F25" s="611"/>
      <c r="G25" s="612"/>
      <c r="H25" s="613"/>
      <c r="J25" s="41"/>
      <c r="K25" s="41"/>
      <c r="L25" s="41"/>
      <c r="M25" s="41"/>
      <c r="N25" s="41"/>
      <c r="O25" s="41"/>
      <c r="P25" s="41"/>
      <c r="Q25" s="41"/>
    </row>
    <row r="26" spans="1:17" ht="8.1" customHeight="1" x14ac:dyDescent="0.2">
      <c r="B26" s="77"/>
      <c r="C26" s="77"/>
      <c r="D26" s="77"/>
      <c r="E26" s="77"/>
      <c r="F26" s="77"/>
      <c r="G26" s="77"/>
      <c r="H26" s="77"/>
      <c r="J26" s="41"/>
      <c r="K26" s="41"/>
      <c r="L26" s="41"/>
      <c r="M26" s="41"/>
      <c r="N26" s="41"/>
      <c r="O26" s="41"/>
      <c r="P26" s="41"/>
      <c r="Q26" s="41"/>
    </row>
    <row r="27" spans="1:17" ht="15" x14ac:dyDescent="0.25">
      <c r="A27" s="13" t="s">
        <v>10</v>
      </c>
      <c r="B27" s="598"/>
      <c r="C27" s="599"/>
      <c r="D27" s="77"/>
      <c r="E27" s="80" t="s">
        <v>11</v>
      </c>
      <c r="F27" s="598"/>
      <c r="G27" s="614"/>
      <c r="H27" s="599"/>
      <c r="J27" s="41"/>
      <c r="K27" s="41"/>
      <c r="L27" s="41"/>
      <c r="M27" s="41"/>
      <c r="N27" s="41"/>
      <c r="O27" s="41"/>
      <c r="P27" s="41"/>
      <c r="Q27" s="41"/>
    </row>
    <row r="28" spans="1:17" ht="8.1" customHeight="1" x14ac:dyDescent="0.2">
      <c r="B28" s="77"/>
      <c r="C28" s="77"/>
      <c r="D28" s="77"/>
      <c r="E28" s="77"/>
      <c r="F28" s="77"/>
      <c r="G28" s="77"/>
      <c r="H28" s="77"/>
      <c r="J28" s="41"/>
      <c r="K28" s="41"/>
      <c r="L28" s="41"/>
      <c r="M28" s="41"/>
      <c r="N28" s="41"/>
      <c r="O28" s="41"/>
      <c r="P28" s="41"/>
      <c r="Q28" s="41"/>
    </row>
    <row r="29" spans="1:17" ht="15" x14ac:dyDescent="0.25">
      <c r="A29" s="13" t="s">
        <v>12</v>
      </c>
      <c r="B29" s="605"/>
      <c r="C29" s="606"/>
      <c r="D29" s="606"/>
      <c r="E29" s="606"/>
      <c r="F29" s="606"/>
      <c r="G29" s="606"/>
      <c r="H29" s="607"/>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19</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8</v>
      </c>
      <c r="B34" s="608"/>
      <c r="C34" s="609"/>
      <c r="D34" s="609"/>
      <c r="E34" s="609"/>
      <c r="F34" s="609"/>
      <c r="G34" s="609"/>
      <c r="H34" s="610"/>
      <c r="J34" s="41"/>
      <c r="K34" s="41"/>
      <c r="L34" s="41"/>
      <c r="M34" s="41"/>
      <c r="N34" s="41"/>
      <c r="O34" s="41"/>
      <c r="P34" s="41"/>
      <c r="Q34" s="41"/>
    </row>
    <row r="35" spans="1:17" ht="8.1" customHeight="1" x14ac:dyDescent="0.2">
      <c r="B35" s="79"/>
      <c r="C35" s="79"/>
      <c r="D35" s="79"/>
      <c r="E35" s="79"/>
      <c r="F35" s="79"/>
      <c r="G35" s="79"/>
      <c r="H35" s="79"/>
      <c r="J35" s="41"/>
      <c r="K35" s="41"/>
      <c r="L35" s="41"/>
      <c r="M35" s="41"/>
      <c r="N35" s="41"/>
      <c r="O35" s="41"/>
      <c r="P35" s="41"/>
      <c r="Q35" s="41"/>
    </row>
    <row r="36" spans="1:17" ht="15" x14ac:dyDescent="0.25">
      <c r="B36" s="82" t="s">
        <v>36</v>
      </c>
      <c r="C36" s="355"/>
      <c r="D36" s="79"/>
      <c r="E36" s="83" t="s">
        <v>37</v>
      </c>
      <c r="F36" s="611"/>
      <c r="G36" s="612"/>
      <c r="H36" s="613"/>
      <c r="J36" s="41"/>
      <c r="K36" s="41"/>
      <c r="L36" s="41"/>
      <c r="M36" s="41"/>
      <c r="N36" s="41"/>
      <c r="O36" s="41"/>
      <c r="P36" s="41"/>
      <c r="Q36" s="41"/>
    </row>
    <row r="37" spans="1:17" ht="8.1" customHeight="1" x14ac:dyDescent="0.2">
      <c r="B37" s="79"/>
      <c r="C37" s="79"/>
      <c r="D37" s="79"/>
      <c r="E37" s="79"/>
      <c r="F37" s="79"/>
      <c r="G37" s="79"/>
      <c r="H37" s="79"/>
    </row>
    <row r="38" spans="1:17" ht="15" x14ac:dyDescent="0.25">
      <c r="A38" s="13" t="s">
        <v>10</v>
      </c>
      <c r="B38" s="598"/>
      <c r="C38" s="599"/>
      <c r="D38" s="79"/>
      <c r="E38" s="82" t="s">
        <v>11</v>
      </c>
      <c r="F38" s="598"/>
      <c r="G38" s="614"/>
      <c r="H38" s="599"/>
    </row>
    <row r="39" spans="1:17" ht="8.1" customHeight="1" x14ac:dyDescent="0.2">
      <c r="B39" s="79"/>
      <c r="C39" s="79"/>
      <c r="D39" s="79"/>
      <c r="E39" s="79"/>
      <c r="F39" s="79"/>
      <c r="G39" s="79"/>
      <c r="H39" s="79"/>
    </row>
    <row r="40" spans="1:17" ht="15" x14ac:dyDescent="0.25">
      <c r="A40" s="13" t="s">
        <v>12</v>
      </c>
      <c r="B40" s="605"/>
      <c r="C40" s="606"/>
      <c r="D40" s="606"/>
      <c r="E40" s="606"/>
      <c r="F40" s="606"/>
      <c r="G40" s="606"/>
      <c r="H40" s="607"/>
    </row>
    <row r="43" spans="1:17" ht="20.25" x14ac:dyDescent="0.3">
      <c r="A43" s="12" t="s">
        <v>13</v>
      </c>
      <c r="B43" s="79"/>
      <c r="C43" s="79"/>
      <c r="D43" s="605"/>
      <c r="E43" s="606"/>
      <c r="F43" s="606"/>
      <c r="G43" s="606"/>
      <c r="H43" s="607"/>
    </row>
    <row r="44" spans="1:17" ht="8.1" customHeight="1" x14ac:dyDescent="0.2">
      <c r="B44" s="79"/>
      <c r="C44" s="79"/>
      <c r="D44" s="79"/>
      <c r="E44" s="79"/>
      <c r="F44" s="79"/>
      <c r="G44" s="79"/>
      <c r="H44" s="79"/>
    </row>
    <row r="45" spans="1:17" ht="15" x14ac:dyDescent="0.25">
      <c r="A45" s="13" t="s">
        <v>10</v>
      </c>
      <c r="B45" s="598"/>
      <c r="C45" s="599"/>
      <c r="D45" s="79"/>
      <c r="E45" s="82" t="s">
        <v>11</v>
      </c>
      <c r="F45" s="598"/>
      <c r="G45" s="614"/>
      <c r="H45" s="599"/>
    </row>
    <row r="46" spans="1:17" ht="8.1" customHeight="1" x14ac:dyDescent="0.2">
      <c r="B46" s="79"/>
      <c r="C46" s="79"/>
      <c r="D46" s="79"/>
      <c r="E46" s="79"/>
      <c r="F46" s="79"/>
      <c r="G46" s="79"/>
      <c r="H46" s="79"/>
    </row>
    <row r="47" spans="1:17" ht="15" x14ac:dyDescent="0.25">
      <c r="A47" s="13" t="s">
        <v>12</v>
      </c>
      <c r="B47" s="605"/>
      <c r="C47" s="606"/>
      <c r="D47" s="606"/>
      <c r="E47" s="606"/>
      <c r="F47" s="606"/>
      <c r="G47" s="606"/>
      <c r="H47" s="607"/>
    </row>
    <row r="49" spans="1:8" s="1" customFormat="1" x14ac:dyDescent="0.2">
      <c r="A49" s="41"/>
      <c r="B49" s="4"/>
      <c r="C49" s="4"/>
      <c r="D49" s="4"/>
      <c r="E49" s="4"/>
      <c r="F49" s="4"/>
      <c r="G49" s="4"/>
      <c r="H49" s="4"/>
    </row>
    <row r="50" spans="1:8" s="1" customFormat="1" ht="18" x14ac:dyDescent="0.2">
      <c r="A50" s="4"/>
      <c r="B50" s="600" t="s">
        <v>270</v>
      </c>
      <c r="C50" s="600"/>
      <c r="D50" s="600"/>
      <c r="E50" s="600"/>
      <c r="F50" s="600"/>
      <c r="G50" s="600"/>
      <c r="H50" s="231"/>
    </row>
    <row r="51" spans="1:8" s="1" customFormat="1" ht="18" x14ac:dyDescent="0.2">
      <c r="A51" s="4"/>
      <c r="B51" s="601" t="s">
        <v>233</v>
      </c>
      <c r="C51" s="600"/>
      <c r="D51" s="600"/>
      <c r="E51" s="600"/>
      <c r="F51" s="600"/>
      <c r="G51" s="600"/>
      <c r="H51" s="231"/>
    </row>
    <row r="52" spans="1:8" s="1" customFormat="1" ht="15.75" x14ac:dyDescent="0.25">
      <c r="A52" s="4"/>
      <c r="B52" s="636" t="s">
        <v>322</v>
      </c>
      <c r="C52" s="637"/>
      <c r="D52" s="637"/>
      <c r="E52" s="637"/>
      <c r="F52" s="637"/>
      <c r="G52" s="637"/>
      <c r="H52" s="232"/>
    </row>
    <row r="53" spans="1:8" s="1" customFormat="1" ht="18" x14ac:dyDescent="0.25">
      <c r="A53" s="4"/>
      <c r="B53" s="638" t="s">
        <v>34</v>
      </c>
      <c r="C53" s="638"/>
      <c r="D53" s="638"/>
      <c r="E53" s="638"/>
      <c r="F53" s="638"/>
      <c r="G53" s="638"/>
      <c r="H53" s="232"/>
    </row>
    <row r="54" spans="1:8" s="1" customFormat="1" ht="18" x14ac:dyDescent="0.25">
      <c r="A54" s="4"/>
      <c r="B54" s="639" t="s">
        <v>234</v>
      </c>
      <c r="C54" s="638"/>
      <c r="D54" s="638"/>
      <c r="E54" s="638"/>
      <c r="F54" s="638"/>
      <c r="G54" s="638"/>
      <c r="H54" s="232"/>
    </row>
    <row r="55" spans="1:8" s="1" customFormat="1" ht="15" customHeight="1" x14ac:dyDescent="0.2">
      <c r="A55" s="4"/>
      <c r="B55" s="637" t="s">
        <v>343</v>
      </c>
      <c r="C55" s="637"/>
      <c r="D55" s="637"/>
      <c r="E55" s="637"/>
      <c r="F55" s="637"/>
      <c r="G55" s="637"/>
      <c r="H55" s="233"/>
    </row>
    <row r="56" spans="1:8" s="1" customFormat="1" ht="15" x14ac:dyDescent="0.2">
      <c r="A56" s="4"/>
      <c r="B56" s="640" t="s">
        <v>323</v>
      </c>
      <c r="C56" s="640"/>
      <c r="D56" s="640"/>
      <c r="E56" s="640"/>
      <c r="F56" s="640"/>
      <c r="G56" s="640"/>
      <c r="H56" s="232"/>
    </row>
    <row r="57" spans="1:8" s="1" customFormat="1" x14ac:dyDescent="0.2">
      <c r="A57" s="11"/>
      <c r="B57" s="234"/>
      <c r="C57" s="234"/>
      <c r="D57" s="234"/>
      <c r="E57" s="234"/>
      <c r="F57" s="234"/>
      <c r="G57" s="234"/>
      <c r="H57" s="11"/>
    </row>
    <row r="58" spans="1:8" s="1" customFormat="1" ht="23.25" x14ac:dyDescent="0.35">
      <c r="A58" s="4"/>
      <c r="B58" s="622" t="s">
        <v>271</v>
      </c>
      <c r="C58" s="622"/>
      <c r="D58" s="527"/>
      <c r="E58" s="621">
        <v>43190</v>
      </c>
      <c r="F58" s="621"/>
      <c r="G58" s="621"/>
      <c r="H58" s="235"/>
    </row>
    <row r="59" spans="1:8" s="1" customFormat="1" x14ac:dyDescent="0.2">
      <c r="A59" s="4"/>
      <c r="B59" s="4"/>
      <c r="C59" s="4"/>
      <c r="D59" s="4"/>
      <c r="E59" s="4"/>
      <c r="F59" s="4"/>
      <c r="G59" s="4"/>
      <c r="H59" s="4"/>
    </row>
    <row r="60" spans="1:8" s="1" customFormat="1" ht="14.25" customHeight="1" x14ac:dyDescent="0.2">
      <c r="A60" s="641" t="s">
        <v>35</v>
      </c>
      <c r="B60" s="641"/>
      <c r="C60" s="641"/>
      <c r="D60" s="641"/>
      <c r="E60" s="641"/>
      <c r="F60" s="641"/>
      <c r="G60" s="641"/>
      <c r="H60" s="641"/>
    </row>
    <row r="61" spans="1:8" s="1" customFormat="1" ht="14.25" customHeight="1" x14ac:dyDescent="0.2">
      <c r="A61" s="641"/>
      <c r="B61" s="641"/>
      <c r="C61" s="641"/>
      <c r="D61" s="641"/>
      <c r="E61" s="641"/>
      <c r="F61" s="641"/>
      <c r="G61" s="641"/>
      <c r="H61" s="641"/>
    </row>
    <row r="62" spans="1:8" s="1" customFormat="1" x14ac:dyDescent="0.2">
      <c r="A62" s="641"/>
      <c r="B62" s="641"/>
      <c r="C62" s="641"/>
      <c r="D62" s="641"/>
      <c r="E62" s="641"/>
      <c r="F62" s="641"/>
      <c r="G62" s="641"/>
      <c r="H62" s="641"/>
    </row>
    <row r="63" spans="1:8" s="1" customFormat="1" x14ac:dyDescent="0.2">
      <c r="A63" s="4"/>
      <c r="B63" s="4"/>
      <c r="C63" s="4"/>
      <c r="D63" s="4"/>
      <c r="E63" s="4"/>
      <c r="F63" s="4"/>
      <c r="G63" s="4"/>
      <c r="H63" s="4"/>
    </row>
    <row r="64" spans="1:8" s="1" customFormat="1" ht="14.25" customHeight="1" x14ac:dyDescent="0.2">
      <c r="A64" s="9"/>
      <c r="B64" s="615" t="s">
        <v>265</v>
      </c>
      <c r="C64" s="616"/>
      <c r="D64" s="616"/>
      <c r="E64" s="616"/>
      <c r="F64" s="616"/>
      <c r="G64" s="617"/>
      <c r="H64" s="236"/>
    </row>
    <row r="65" spans="1:8" s="1" customFormat="1" ht="14.25" customHeight="1" x14ac:dyDescent="0.2">
      <c r="A65" s="236"/>
      <c r="B65" s="618"/>
      <c r="C65" s="619"/>
      <c r="D65" s="619"/>
      <c r="E65" s="619"/>
      <c r="F65" s="619"/>
      <c r="G65" s="620"/>
      <c r="H65" s="236"/>
    </row>
    <row r="66" spans="1:8" s="1" customFormat="1" ht="15" customHeight="1" x14ac:dyDescent="0.2">
      <c r="A66" s="236"/>
      <c r="B66" s="618"/>
      <c r="C66" s="619"/>
      <c r="D66" s="619"/>
      <c r="E66" s="619"/>
      <c r="F66" s="619"/>
      <c r="G66" s="620"/>
      <c r="H66" s="236"/>
    </row>
    <row r="67" spans="1:8" s="1" customFormat="1" ht="23.25" customHeight="1" x14ac:dyDescent="0.2">
      <c r="A67" s="236"/>
      <c r="B67" s="623" t="s">
        <v>325</v>
      </c>
      <c r="C67" s="624"/>
      <c r="D67" s="624"/>
      <c r="E67" s="624"/>
      <c r="F67" s="624"/>
      <c r="G67" s="625"/>
      <c r="H67" s="236"/>
    </row>
    <row r="68" spans="1:8" s="1" customFormat="1" x14ac:dyDescent="0.2">
      <c r="A68" s="9"/>
      <c r="B68" s="4"/>
      <c r="C68" s="4"/>
      <c r="D68" s="4"/>
      <c r="E68" s="4"/>
      <c r="F68" s="4"/>
      <c r="G68" s="4"/>
      <c r="H68" s="4"/>
    </row>
    <row r="70" spans="1:8" s="15" customFormat="1" ht="18" x14ac:dyDescent="0.25">
      <c r="B70" s="16"/>
    </row>
    <row r="72" spans="1:8" ht="15" x14ac:dyDescent="0.25">
      <c r="A72" s="322" t="s">
        <v>14</v>
      </c>
      <c r="B72" s="363">
        <f>D8</f>
        <v>0</v>
      </c>
      <c r="D72" s="124"/>
    </row>
    <row r="73" spans="1:8" ht="15" x14ac:dyDescent="0.25">
      <c r="A73" s="322" t="s">
        <v>15</v>
      </c>
      <c r="B73" s="341">
        <f>E5</f>
        <v>2018</v>
      </c>
    </row>
    <row r="74" spans="1:8" ht="15" x14ac:dyDescent="0.2">
      <c r="A74" s="322" t="s">
        <v>16</v>
      </c>
      <c r="B74" s="342">
        <f>D10</f>
        <v>0</v>
      </c>
    </row>
    <row r="75" spans="1:8" ht="15" x14ac:dyDescent="0.25">
      <c r="A75" s="322" t="s">
        <v>32</v>
      </c>
      <c r="B75" s="343">
        <f>D18</f>
        <v>0</v>
      </c>
    </row>
    <row r="76" spans="1:8" ht="15" x14ac:dyDescent="0.25">
      <c r="A76" s="322" t="s">
        <v>9</v>
      </c>
      <c r="B76" s="344">
        <f>F36</f>
        <v>0</v>
      </c>
    </row>
    <row r="77" spans="1:8" ht="15" x14ac:dyDescent="0.25">
      <c r="A77" s="322" t="s">
        <v>17</v>
      </c>
      <c r="B77" s="344" t="s">
        <v>57</v>
      </c>
    </row>
    <row r="78" spans="1:8" ht="15" x14ac:dyDescent="0.25">
      <c r="A78" s="322" t="s">
        <v>18</v>
      </c>
      <c r="B78" s="344" t="s">
        <v>42</v>
      </c>
    </row>
  </sheetData>
  <sheetProtection password="CADB" sheet="1" objects="1" scenarios="1" selectLockedCells="1"/>
  <mergeCells count="37">
    <mergeCell ref="B53:G53"/>
    <mergeCell ref="B54:G54"/>
    <mergeCell ref="B55:G55"/>
    <mergeCell ref="B56:G56"/>
    <mergeCell ref="A60:H62"/>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733" yWindow="533" count="2">
    <dataValidation type="list" allowBlank="1" showInputMessage="1" showErrorMessage="1" prompt="Sélectionner un titre" sqref="D14">
      <formula1>"Maire,Directeur/Directrice,Président(e),Gérant (e),Déléguée,Responsable,Autre (préciser ci-dessous)"</formula1>
    </dataValidation>
    <dataValidation type="list" allowBlank="1" showInputMessage="1" showErrorMessage="1" promptTitle="Animation globale et coordinatio" sqref="D20">
      <formula1>"Animation globale et coordination, Animation globale et coordination animation collective familles"</formula1>
    </dataValidation>
  </dataValidations>
  <hyperlinks>
    <hyperlink ref="B52" r:id="rId1"/>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R79"/>
  <sheetViews>
    <sheetView showGridLines="0" tabSelected="1" topLeftCell="B9" zoomScaleNormal="100" workbookViewId="0">
      <selection activeCell="P26" sqref="P26"/>
    </sheetView>
  </sheetViews>
  <sheetFormatPr baseColWidth="10"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97" t="s">
        <v>0</v>
      </c>
      <c r="B1" s="697"/>
      <c r="C1" s="697"/>
      <c r="D1" s="697"/>
      <c r="E1" s="697"/>
      <c r="F1" s="697"/>
      <c r="G1" s="697"/>
      <c r="H1" s="697"/>
      <c r="I1" s="697"/>
      <c r="J1" s="697"/>
      <c r="K1" s="697"/>
      <c r="L1" s="697"/>
      <c r="M1" s="697"/>
      <c r="N1" s="697"/>
      <c r="O1" s="697"/>
      <c r="P1" s="697"/>
      <c r="Q1" s="697"/>
    </row>
    <row r="3" spans="1:18" ht="33.75" customHeight="1" x14ac:dyDescent="0.2">
      <c r="A3" s="633" t="s">
        <v>49</v>
      </c>
      <c r="B3" s="633"/>
      <c r="C3" s="633"/>
      <c r="D3" s="633"/>
      <c r="E3" s="633"/>
      <c r="F3" s="633"/>
      <c r="G3" s="633"/>
      <c r="H3" s="633"/>
      <c r="I3" s="633"/>
      <c r="J3" s="633"/>
      <c r="K3" s="633"/>
      <c r="L3" s="633"/>
      <c r="M3" s="633"/>
      <c r="N3" s="633"/>
      <c r="O3" s="633"/>
      <c r="P3" s="633"/>
      <c r="Q3" s="633"/>
    </row>
    <row r="4" spans="1:18" s="116" customFormat="1" ht="6" customHeight="1" x14ac:dyDescent="0.2">
      <c r="A4" s="633"/>
      <c r="B4" s="633"/>
      <c r="C4" s="633"/>
      <c r="D4" s="633"/>
      <c r="E4" s="633"/>
      <c r="F4" s="633"/>
      <c r="G4" s="633"/>
      <c r="H4" s="633"/>
      <c r="I4" s="633"/>
      <c r="J4" s="633"/>
      <c r="K4" s="633"/>
      <c r="L4" s="633"/>
      <c r="M4" s="633"/>
      <c r="N4" s="633"/>
      <c r="O4" s="633"/>
      <c r="P4" s="633"/>
      <c r="Q4" s="633"/>
    </row>
    <row r="5" spans="1:18" ht="26.25" customHeight="1" x14ac:dyDescent="0.2">
      <c r="A5" s="698" t="s">
        <v>235</v>
      </c>
      <c r="B5" s="698"/>
      <c r="C5" s="698"/>
      <c r="D5" s="698"/>
      <c r="E5" s="698"/>
      <c r="F5" s="698"/>
      <c r="G5" s="698"/>
      <c r="H5" s="698"/>
      <c r="I5" s="698"/>
      <c r="J5" s="698"/>
      <c r="K5" s="698"/>
      <c r="L5" s="698"/>
      <c r="M5" s="698"/>
      <c r="N5" s="698"/>
      <c r="O5" s="698"/>
      <c r="P5" s="698"/>
      <c r="Q5" s="698"/>
    </row>
    <row r="6" spans="1:18" ht="6.75" customHeight="1" x14ac:dyDescent="0.2"/>
    <row r="7" spans="1:18" ht="32.25" customHeight="1" x14ac:dyDescent="0.2">
      <c r="A7" s="699" t="s">
        <v>238</v>
      </c>
      <c r="B7" s="699"/>
      <c r="C7" s="699"/>
      <c r="D7" s="699"/>
      <c r="E7" s="699"/>
      <c r="F7" s="699"/>
      <c r="G7" s="699"/>
      <c r="H7" s="699"/>
      <c r="I7" s="699"/>
      <c r="J7" s="699"/>
      <c r="K7" s="699"/>
      <c r="L7" s="699"/>
      <c r="M7" s="699"/>
      <c r="N7" s="699"/>
      <c r="O7" s="699"/>
      <c r="P7" s="699"/>
      <c r="Q7" s="699"/>
    </row>
    <row r="8" spans="1:18" s="43" customFormat="1" ht="16.5" customHeight="1" x14ac:dyDescent="0.2"/>
    <row r="9" spans="1:18" s="43" customFormat="1" ht="24.75" customHeight="1" thickBot="1" x14ac:dyDescent="0.25">
      <c r="A9" s="704" t="s">
        <v>267</v>
      </c>
      <c r="B9" s="704"/>
      <c r="C9" s="704"/>
      <c r="D9" s="704"/>
      <c r="E9" s="704"/>
      <c r="F9" s="704"/>
      <c r="G9" s="704"/>
      <c r="H9" s="704"/>
      <c r="I9" s="704"/>
      <c r="J9" s="704"/>
      <c r="K9" s="123"/>
    </row>
    <row r="10" spans="1:18" ht="54.75" customHeight="1" thickTop="1" x14ac:dyDescent="0.2">
      <c r="A10" s="43"/>
      <c r="B10" s="648" t="s">
        <v>291</v>
      </c>
      <c r="C10" s="648"/>
      <c r="D10" s="648"/>
      <c r="E10" s="648"/>
      <c r="F10" s="648"/>
      <c r="G10" s="648"/>
      <c r="H10" s="648"/>
      <c r="I10" s="648"/>
      <c r="J10" s="649"/>
      <c r="K10" s="702" t="s">
        <v>312</v>
      </c>
      <c r="L10" s="703"/>
      <c r="N10" s="643" t="s">
        <v>311</v>
      </c>
      <c r="P10" s="689" t="s">
        <v>293</v>
      </c>
      <c r="Q10" s="692" t="s">
        <v>294</v>
      </c>
    </row>
    <row r="11" spans="1:18" s="37" customFormat="1" ht="17.25" customHeight="1" x14ac:dyDescent="0.25">
      <c r="A11" s="124"/>
      <c r="B11" s="650" t="s">
        <v>236</v>
      </c>
      <c r="C11" s="650" t="s">
        <v>50</v>
      </c>
      <c r="D11" s="650" t="s">
        <v>51</v>
      </c>
      <c r="E11" s="650" t="s">
        <v>52</v>
      </c>
      <c r="F11" s="642" t="s">
        <v>292</v>
      </c>
      <c r="G11" s="642" t="s">
        <v>251</v>
      </c>
      <c r="H11" s="642" t="s">
        <v>252</v>
      </c>
      <c r="I11" s="660" t="s">
        <v>300</v>
      </c>
      <c r="K11" s="657" t="s">
        <v>313</v>
      </c>
      <c r="L11" s="659" t="s">
        <v>314</v>
      </c>
      <c r="N11" s="646"/>
      <c r="O11" s="451"/>
      <c r="P11" s="690"/>
      <c r="Q11" s="690"/>
    </row>
    <row r="12" spans="1:18" s="37" customFormat="1" ht="17.25" customHeight="1" x14ac:dyDescent="0.25">
      <c r="A12" s="124"/>
      <c r="B12" s="650"/>
      <c r="C12" s="650"/>
      <c r="D12" s="650"/>
      <c r="E12" s="650"/>
      <c r="F12" s="642"/>
      <c r="G12" s="642"/>
      <c r="H12" s="642"/>
      <c r="I12" s="660"/>
      <c r="K12" s="657"/>
      <c r="L12" s="659"/>
      <c r="N12" s="646"/>
      <c r="O12" s="451"/>
      <c r="P12" s="690"/>
      <c r="Q12" s="690"/>
    </row>
    <row r="13" spans="1:18" s="37" customFormat="1" ht="9.75" customHeight="1" thickBot="1" x14ac:dyDescent="0.3">
      <c r="A13" s="124"/>
      <c r="B13" s="650"/>
      <c r="C13" s="650"/>
      <c r="D13" s="650"/>
      <c r="E13" s="650"/>
      <c r="F13" s="642"/>
      <c r="G13" s="642"/>
      <c r="H13" s="642"/>
      <c r="I13" s="660"/>
      <c r="K13" s="657"/>
      <c r="L13" s="659"/>
      <c r="N13" s="647"/>
      <c r="O13" s="451"/>
      <c r="P13" s="690"/>
      <c r="Q13" s="690"/>
    </row>
    <row r="14" spans="1:18" s="37" customFormat="1" ht="17.25" customHeight="1" thickTop="1" thickBot="1" x14ac:dyDescent="0.25">
      <c r="A14" s="705" t="s">
        <v>55</v>
      </c>
      <c r="B14" s="706" t="s">
        <v>45</v>
      </c>
      <c r="C14" s="707"/>
      <c r="D14" s="707"/>
      <c r="E14" s="707"/>
      <c r="F14" s="707"/>
      <c r="G14" s="707"/>
      <c r="H14" s="707"/>
      <c r="I14" s="708"/>
      <c r="K14" s="435">
        <f>SUM(K15:K17)</f>
        <v>0</v>
      </c>
      <c r="L14" s="436">
        <f>SUM(L15:L17)</f>
        <v>0</v>
      </c>
      <c r="N14" s="456">
        <f>SUM(N15:N17)/100</f>
        <v>0</v>
      </c>
      <c r="O14" s="432"/>
      <c r="P14" s="700" t="s">
        <v>295</v>
      </c>
      <c r="Q14" s="701"/>
      <c r="R14" s="661" t="str">
        <f>IF(N14&gt;2,"attention proratisation à faire et à reporter onglet 4","ETP ok")</f>
        <v>ETP ok</v>
      </c>
    </row>
    <row r="15" spans="1:18" s="37" customFormat="1" ht="17.25" customHeight="1" thickTop="1" x14ac:dyDescent="0.25">
      <c r="A15" s="705"/>
      <c r="B15" s="122"/>
      <c r="C15" s="118"/>
      <c r="D15" s="118"/>
      <c r="E15" s="118"/>
      <c r="F15" s="367"/>
      <c r="G15" s="119"/>
      <c r="H15" s="119"/>
      <c r="I15" s="367"/>
      <c r="K15" s="475">
        <f>(I15*G15)/100</f>
        <v>0</v>
      </c>
      <c r="L15" s="476">
        <f>(I15*H15)/100</f>
        <v>0</v>
      </c>
      <c r="N15" s="453">
        <f>F15*I15</f>
        <v>0</v>
      </c>
      <c r="O15" s="452"/>
      <c r="P15" s="515"/>
      <c r="Q15" s="515"/>
      <c r="R15" s="662"/>
    </row>
    <row r="16" spans="1:18" s="37" customFormat="1" ht="17.25" customHeight="1" x14ac:dyDescent="0.25">
      <c r="A16" s="705"/>
      <c r="B16" s="122"/>
      <c r="C16" s="118"/>
      <c r="D16" s="118"/>
      <c r="E16" s="118"/>
      <c r="F16" s="367"/>
      <c r="G16" s="119"/>
      <c r="H16" s="119"/>
      <c r="I16" s="367"/>
      <c r="K16" s="475">
        <f>(I16*G16)/100</f>
        <v>0</v>
      </c>
      <c r="L16" s="476">
        <f t="shared" ref="L16:L17" si="0">(I16*H16)/100</f>
        <v>0</v>
      </c>
      <c r="N16" s="453">
        <f t="shared" ref="N16:N17" si="1">F16*I16</f>
        <v>0</v>
      </c>
      <c r="O16" s="452"/>
      <c r="P16" s="516"/>
      <c r="Q16" s="516"/>
      <c r="R16" s="662"/>
    </row>
    <row r="17" spans="1:18" s="37" customFormat="1" ht="17.25" customHeight="1" thickBot="1" x14ac:dyDescent="0.3">
      <c r="A17" s="705"/>
      <c r="B17" s="122"/>
      <c r="C17" s="118"/>
      <c r="D17" s="118"/>
      <c r="E17" s="118"/>
      <c r="F17" s="367"/>
      <c r="G17" s="119"/>
      <c r="H17" s="119"/>
      <c r="I17" s="367"/>
      <c r="K17" s="475">
        <f>(I17*G17)/100</f>
        <v>0</v>
      </c>
      <c r="L17" s="476">
        <f t="shared" si="0"/>
        <v>0</v>
      </c>
      <c r="N17" s="453">
        <f t="shared" si="1"/>
        <v>0</v>
      </c>
      <c r="O17" s="452"/>
      <c r="P17" s="516"/>
      <c r="Q17" s="516"/>
      <c r="R17" s="663"/>
    </row>
    <row r="18" spans="1:18" s="38" customFormat="1" ht="17.25" customHeight="1" thickTop="1" thickBot="1" x14ac:dyDescent="0.25">
      <c r="A18" s="705"/>
      <c r="B18" s="706" t="s">
        <v>46</v>
      </c>
      <c r="C18" s="707"/>
      <c r="D18" s="707"/>
      <c r="E18" s="707"/>
      <c r="F18" s="707"/>
      <c r="G18" s="707"/>
      <c r="H18" s="707"/>
      <c r="I18" s="708"/>
      <c r="K18" s="437">
        <f>SUM(K19:K23)</f>
        <v>0</v>
      </c>
      <c r="L18" s="438">
        <f>SUM(L19:L23)</f>
        <v>0</v>
      </c>
      <c r="N18" s="457">
        <f>SUM(N19:N23)/100</f>
        <v>0</v>
      </c>
      <c r="O18" s="433"/>
      <c r="P18" s="126"/>
      <c r="Q18" s="126"/>
      <c r="R18" s="664" t="str">
        <f>IF(N18&gt;3,"attention proratisation à faire et à reporter onglet 4","ETP ok")</f>
        <v>ETP ok</v>
      </c>
    </row>
    <row r="19" spans="1:18" s="38" customFormat="1" ht="17.25" customHeight="1" thickTop="1" x14ac:dyDescent="0.2">
      <c r="A19" s="705"/>
      <c r="B19" s="122"/>
      <c r="C19" s="118"/>
      <c r="D19" s="118"/>
      <c r="E19" s="118"/>
      <c r="F19" s="368"/>
      <c r="G19" s="119"/>
      <c r="H19" s="119"/>
      <c r="I19" s="367"/>
      <c r="K19" s="475">
        <f>(I19*G19)/100</f>
        <v>0</v>
      </c>
      <c r="L19" s="476">
        <f>(I19*H19)/100</f>
        <v>0</v>
      </c>
      <c r="N19" s="453">
        <f>F19*I19</f>
        <v>0</v>
      </c>
      <c r="O19" s="452"/>
      <c r="P19" s="517"/>
      <c r="Q19" s="517"/>
      <c r="R19" s="665"/>
    </row>
    <row r="20" spans="1:18" s="38" customFormat="1" ht="17.25" customHeight="1" x14ac:dyDescent="0.2">
      <c r="A20" s="705"/>
      <c r="B20" s="122"/>
      <c r="C20" s="118"/>
      <c r="D20" s="118"/>
      <c r="E20" s="118"/>
      <c r="F20" s="367"/>
      <c r="G20" s="119"/>
      <c r="H20" s="119"/>
      <c r="I20" s="367"/>
      <c r="K20" s="475">
        <f t="shared" ref="K20:K23" si="2">(I20*G20)/100</f>
        <v>0</v>
      </c>
      <c r="L20" s="476">
        <f t="shared" ref="L20:L23" si="3">(I20*H20)/100</f>
        <v>0</v>
      </c>
      <c r="N20" s="453">
        <f t="shared" ref="N20:N23" si="4">F20*I20</f>
        <v>0</v>
      </c>
      <c r="O20" s="452"/>
      <c r="P20" s="517"/>
      <c r="Q20" s="517"/>
      <c r="R20" s="665"/>
    </row>
    <row r="21" spans="1:18" s="38" customFormat="1" ht="17.25" customHeight="1" x14ac:dyDescent="0.2">
      <c r="A21" s="705"/>
      <c r="B21" s="122"/>
      <c r="C21" s="118"/>
      <c r="D21" s="118"/>
      <c r="E21" s="118"/>
      <c r="F21" s="367"/>
      <c r="G21" s="119"/>
      <c r="H21" s="119"/>
      <c r="I21" s="367"/>
      <c r="K21" s="475">
        <f t="shared" si="2"/>
        <v>0</v>
      </c>
      <c r="L21" s="476">
        <f t="shared" si="3"/>
        <v>0</v>
      </c>
      <c r="N21" s="453">
        <f t="shared" si="4"/>
        <v>0</v>
      </c>
      <c r="O21" s="452"/>
      <c r="P21" s="517"/>
      <c r="Q21" s="517"/>
      <c r="R21" s="665"/>
    </row>
    <row r="22" spans="1:18" s="38" customFormat="1" ht="17.25" customHeight="1" x14ac:dyDescent="0.2">
      <c r="A22" s="705"/>
      <c r="B22" s="366"/>
      <c r="C22" s="118"/>
      <c r="D22" s="118"/>
      <c r="E22" s="118"/>
      <c r="F22" s="368"/>
      <c r="G22" s="119"/>
      <c r="H22" s="119"/>
      <c r="I22" s="367"/>
      <c r="K22" s="475">
        <f t="shared" si="2"/>
        <v>0</v>
      </c>
      <c r="L22" s="476">
        <f t="shared" si="3"/>
        <v>0</v>
      </c>
      <c r="N22" s="453">
        <f t="shared" si="4"/>
        <v>0</v>
      </c>
      <c r="O22" s="452"/>
      <c r="P22" s="517"/>
      <c r="Q22" s="517"/>
      <c r="R22" s="665"/>
    </row>
    <row r="23" spans="1:18" s="38" customFormat="1" ht="17.25" customHeight="1" thickBot="1" x14ac:dyDescent="0.25">
      <c r="A23" s="705"/>
      <c r="B23" s="366"/>
      <c r="C23" s="118"/>
      <c r="D23" s="118"/>
      <c r="E23" s="118"/>
      <c r="F23" s="368"/>
      <c r="G23" s="119"/>
      <c r="H23" s="119"/>
      <c r="I23" s="367"/>
      <c r="K23" s="475">
        <f t="shared" si="2"/>
        <v>0</v>
      </c>
      <c r="L23" s="476">
        <f t="shared" si="3"/>
        <v>0</v>
      </c>
      <c r="N23" s="453">
        <f t="shared" si="4"/>
        <v>0</v>
      </c>
      <c r="O23" s="452"/>
      <c r="P23" s="517"/>
      <c r="Q23" s="517"/>
      <c r="R23" s="666"/>
    </row>
    <row r="24" spans="1:18" s="38" customFormat="1" ht="17.25" customHeight="1" thickTop="1" thickBot="1" x14ac:dyDescent="0.25">
      <c r="A24" s="705"/>
      <c r="B24" s="706" t="s">
        <v>47</v>
      </c>
      <c r="C24" s="707"/>
      <c r="D24" s="707"/>
      <c r="E24" s="707"/>
      <c r="F24" s="707"/>
      <c r="G24" s="707"/>
      <c r="H24" s="707"/>
      <c r="I24" s="708"/>
      <c r="K24" s="437">
        <f>SUM(K25:K26)</f>
        <v>0</v>
      </c>
      <c r="L24" s="438">
        <f>SUM(L25:L26)</f>
        <v>0</v>
      </c>
      <c r="N24" s="457">
        <f>SUM(N25:N27)/100</f>
        <v>0</v>
      </c>
      <c r="O24" s="433"/>
      <c r="P24" s="126"/>
      <c r="Q24" s="126"/>
      <c r="R24" s="667" t="str">
        <f>IF(N24&gt;0.5,"attention proratisation à faire et à reporter onglet 4","ETP ok")</f>
        <v>ETP ok</v>
      </c>
    </row>
    <row r="25" spans="1:18" s="38" customFormat="1" ht="17.25" customHeight="1" thickTop="1" x14ac:dyDescent="0.2">
      <c r="A25" s="705"/>
      <c r="B25" s="366"/>
      <c r="C25" s="118"/>
      <c r="D25" s="118"/>
      <c r="E25" s="118"/>
      <c r="F25" s="368"/>
      <c r="G25" s="365"/>
      <c r="H25" s="365"/>
      <c r="I25" s="368"/>
      <c r="K25" s="475">
        <f>(I25*G25)/100</f>
        <v>0</v>
      </c>
      <c r="L25" s="476">
        <f>(I25*H25)/100</f>
        <v>0</v>
      </c>
      <c r="N25" s="453">
        <f>F25*I25</f>
        <v>0</v>
      </c>
      <c r="O25" s="452"/>
      <c r="P25" s="517"/>
      <c r="Q25" s="517"/>
      <c r="R25" s="668"/>
    </row>
    <row r="26" spans="1:18" s="38" customFormat="1" ht="17.25" customHeight="1" thickBot="1" x14ac:dyDescent="0.25">
      <c r="A26" s="705"/>
      <c r="B26" s="122"/>
      <c r="C26" s="118"/>
      <c r="D26" s="118"/>
      <c r="E26" s="118"/>
      <c r="F26" s="367"/>
      <c r="G26" s="425"/>
      <c r="H26" s="425"/>
      <c r="I26" s="426"/>
      <c r="K26" s="475">
        <f>(I26*G26)/100</f>
        <v>0</v>
      </c>
      <c r="L26" s="476">
        <f>(I26*H26)/100</f>
        <v>0</v>
      </c>
      <c r="N26" s="454">
        <f t="shared" ref="N26" si="5">F26*I26</f>
        <v>0</v>
      </c>
      <c r="O26" s="452"/>
      <c r="P26" s="517"/>
      <c r="Q26" s="517"/>
      <c r="R26" s="669"/>
    </row>
    <row r="27" spans="1:18" s="38" customFormat="1" ht="17.25" customHeight="1" thickTop="1" thickBot="1" x14ac:dyDescent="0.25">
      <c r="A27" s="705"/>
      <c r="B27" s="653" t="s">
        <v>48</v>
      </c>
      <c r="C27" s="654"/>
      <c r="D27" s="654"/>
      <c r="E27" s="654"/>
      <c r="F27" s="654"/>
      <c r="G27" s="654"/>
      <c r="H27" s="654"/>
      <c r="I27" s="655"/>
      <c r="K27" s="439">
        <f>K14+K18+K24</f>
        <v>0</v>
      </c>
      <c r="L27" s="427">
        <f>L14+L18+L24</f>
        <v>0</v>
      </c>
      <c r="N27" s="449"/>
      <c r="O27" s="434"/>
      <c r="P27" s="129"/>
    </row>
    <row r="28" spans="1:18" s="38" customFormat="1" ht="17.25" customHeight="1" thickTop="1" thickBot="1" x14ac:dyDescent="0.25">
      <c r="A28" s="127"/>
      <c r="B28" s="128"/>
      <c r="C28" s="128"/>
      <c r="D28" s="128"/>
      <c r="E28" s="129"/>
      <c r="F28" s="53"/>
      <c r="G28" s="53"/>
      <c r="H28" s="53"/>
      <c r="I28" s="53"/>
      <c r="J28" s="53"/>
      <c r="K28" s="53"/>
      <c r="L28" s="53"/>
    </row>
    <row r="29" spans="1:18" s="38" customFormat="1" ht="17.25" customHeight="1" thickTop="1" x14ac:dyDescent="0.25">
      <c r="A29" s="124"/>
      <c r="B29" s="440" t="s">
        <v>56</v>
      </c>
      <c r="C29" s="441"/>
      <c r="D29" s="441"/>
      <c r="E29" s="441"/>
      <c r="F29" s="441"/>
      <c r="G29" s="441"/>
      <c r="H29" s="441"/>
      <c r="I29" s="442"/>
      <c r="J29" s="443"/>
      <c r="K29" s="460"/>
      <c r="L29" s="461"/>
      <c r="N29" s="458">
        <f>SUM(N30:N33)/100</f>
        <v>0</v>
      </c>
      <c r="P29" s="125"/>
      <c r="Q29" s="125"/>
    </row>
    <row r="30" spans="1:18" s="38" customFormat="1" ht="17.25" customHeight="1" x14ac:dyDescent="0.25">
      <c r="A30" s="124"/>
      <c r="B30" s="366"/>
      <c r="C30" s="118"/>
      <c r="D30" s="118"/>
      <c r="E30" s="118"/>
      <c r="F30" s="368"/>
      <c r="G30" s="365"/>
      <c r="H30" s="365"/>
      <c r="I30" s="393"/>
      <c r="J30" s="477"/>
      <c r="K30" s="475">
        <f>(I30*G30)/100</f>
        <v>0</v>
      </c>
      <c r="L30" s="476">
        <f>(I30*H30)/100</f>
        <v>0</v>
      </c>
      <c r="N30" s="455">
        <f t="shared" ref="N30:N33" si="6">F30*I30</f>
        <v>0</v>
      </c>
      <c r="P30" s="517"/>
      <c r="Q30" s="517"/>
    </row>
    <row r="31" spans="1:18" s="38" customFormat="1" ht="17.25" customHeight="1" x14ac:dyDescent="0.25">
      <c r="A31" s="124"/>
      <c r="B31" s="122"/>
      <c r="C31" s="118"/>
      <c r="D31" s="118"/>
      <c r="E31" s="118"/>
      <c r="F31" s="367"/>
      <c r="G31" s="119"/>
      <c r="H31" s="119"/>
      <c r="I31" s="393"/>
      <c r="J31" s="478"/>
      <c r="K31" s="475">
        <f t="shared" ref="K31:K33" si="7">(I31*G31)/100</f>
        <v>0</v>
      </c>
      <c r="L31" s="476">
        <f t="shared" ref="L31:L33" si="8">(I31*H31)/100</f>
        <v>0</v>
      </c>
      <c r="N31" s="455">
        <f t="shared" si="6"/>
        <v>0</v>
      </c>
      <c r="P31" s="517"/>
      <c r="Q31" s="517"/>
    </row>
    <row r="32" spans="1:18" s="38" customFormat="1" ht="17.25" customHeight="1" x14ac:dyDescent="0.25">
      <c r="A32" s="124"/>
      <c r="B32" s="122"/>
      <c r="C32" s="118"/>
      <c r="D32" s="118"/>
      <c r="E32" s="118"/>
      <c r="F32" s="367"/>
      <c r="G32" s="119"/>
      <c r="H32" s="119"/>
      <c r="I32" s="393"/>
      <c r="J32" s="478"/>
      <c r="K32" s="475">
        <f t="shared" si="7"/>
        <v>0</v>
      </c>
      <c r="L32" s="476">
        <f t="shared" si="8"/>
        <v>0</v>
      </c>
      <c r="N32" s="455">
        <f t="shared" si="6"/>
        <v>0</v>
      </c>
      <c r="P32" s="517"/>
      <c r="Q32" s="517"/>
    </row>
    <row r="33" spans="1:17" s="39" customFormat="1" ht="17.25" customHeight="1" thickBot="1" x14ac:dyDescent="0.3">
      <c r="A33" s="124"/>
      <c r="B33" s="122"/>
      <c r="C33" s="118"/>
      <c r="D33" s="118"/>
      <c r="E33" s="118"/>
      <c r="F33" s="367"/>
      <c r="G33" s="425"/>
      <c r="H33" s="425"/>
      <c r="I33" s="428"/>
      <c r="J33" s="478"/>
      <c r="K33" s="475">
        <f t="shared" si="7"/>
        <v>0</v>
      </c>
      <c r="L33" s="476">
        <f t="shared" si="8"/>
        <v>0</v>
      </c>
      <c r="N33" s="455">
        <f t="shared" si="6"/>
        <v>0</v>
      </c>
      <c r="P33" s="484"/>
      <c r="Q33" s="497"/>
    </row>
    <row r="34" spans="1:17" ht="17.25" customHeight="1" thickTop="1" thickBot="1" x14ac:dyDescent="0.3">
      <c r="A34" s="124"/>
      <c r="B34" s="653" t="s">
        <v>276</v>
      </c>
      <c r="C34" s="654"/>
      <c r="D34" s="654"/>
      <c r="E34" s="654"/>
      <c r="F34" s="654"/>
      <c r="G34" s="654"/>
      <c r="H34" s="654"/>
      <c r="I34" s="655"/>
      <c r="J34" s="459"/>
      <c r="K34" s="439">
        <f>SUM(K30:K33)</f>
        <v>0</v>
      </c>
      <c r="L34" s="427">
        <f>SUM(L30:L33)</f>
        <v>0</v>
      </c>
      <c r="N34" s="449"/>
      <c r="P34" s="450"/>
    </row>
    <row r="35" spans="1:17" s="9" customFormat="1" ht="17.25" customHeight="1" thickTop="1" thickBot="1" x14ac:dyDescent="0.3">
      <c r="A35" s="131"/>
      <c r="B35" s="132"/>
      <c r="C35" s="132"/>
      <c r="D35" s="132"/>
      <c r="E35" s="132"/>
      <c r="F35" s="132"/>
      <c r="G35" s="132"/>
      <c r="H35" s="132"/>
      <c r="I35" s="474"/>
      <c r="J35" s="130"/>
      <c r="K35" s="470"/>
      <c r="L35" s="130"/>
      <c r="P35" s="479"/>
    </row>
    <row r="36" spans="1:17" ht="17.25" customHeight="1" thickTop="1" thickBot="1" x14ac:dyDescent="0.3">
      <c r="A36" s="124"/>
      <c r="B36" s="440" t="s">
        <v>154</v>
      </c>
      <c r="C36" s="441"/>
      <c r="D36" s="441"/>
      <c r="E36" s="441"/>
      <c r="F36" s="441"/>
      <c r="G36" s="441"/>
      <c r="H36" s="441"/>
      <c r="I36" s="441"/>
      <c r="J36" s="462"/>
      <c r="K36" s="460"/>
      <c r="L36" s="461"/>
      <c r="N36" s="458">
        <f>SUM(N37:N44)/100</f>
        <v>0</v>
      </c>
      <c r="P36" s="126"/>
      <c r="Q36" s="126"/>
    </row>
    <row r="37" spans="1:17" ht="17.25" customHeight="1" thickTop="1" x14ac:dyDescent="0.25">
      <c r="A37" s="124"/>
      <c r="B37" s="122"/>
      <c r="C37" s="118"/>
      <c r="D37" s="118"/>
      <c r="E37" s="118"/>
      <c r="F37" s="367"/>
      <c r="G37" s="119"/>
      <c r="H37" s="119"/>
      <c r="I37" s="445"/>
      <c r="J37" s="478"/>
      <c r="K37" s="475">
        <f>(I37*G37)/100</f>
        <v>0</v>
      </c>
      <c r="L37" s="476">
        <f>(I37*H37)/100</f>
        <v>0</v>
      </c>
      <c r="N37" s="473">
        <f t="shared" ref="N37:N44" si="9">F37*I37</f>
        <v>0</v>
      </c>
      <c r="P37" s="517"/>
      <c r="Q37" s="517"/>
    </row>
    <row r="38" spans="1:17" ht="17.25" customHeight="1" x14ac:dyDescent="0.25">
      <c r="A38" s="124"/>
      <c r="B38" s="122"/>
      <c r="C38" s="118"/>
      <c r="D38" s="118"/>
      <c r="E38" s="118"/>
      <c r="F38" s="367"/>
      <c r="G38" s="119"/>
      <c r="H38" s="119"/>
      <c r="I38" s="445"/>
      <c r="J38" s="478"/>
      <c r="K38" s="475">
        <f t="shared" ref="K38:K44" si="10">(I38*G38)/100</f>
        <v>0</v>
      </c>
      <c r="L38" s="476">
        <f t="shared" ref="L38:L44" si="11">(I38*H38)/100</f>
        <v>0</v>
      </c>
      <c r="N38" s="455">
        <f t="shared" si="9"/>
        <v>0</v>
      </c>
      <c r="P38" s="517"/>
      <c r="Q38" s="517"/>
    </row>
    <row r="39" spans="1:17" ht="17.25" customHeight="1" x14ac:dyDescent="0.25">
      <c r="A39" s="124"/>
      <c r="B39" s="122"/>
      <c r="C39" s="118"/>
      <c r="D39" s="118"/>
      <c r="E39" s="118"/>
      <c r="F39" s="367"/>
      <c r="G39" s="119"/>
      <c r="H39" s="119"/>
      <c r="I39" s="445"/>
      <c r="J39" s="478"/>
      <c r="K39" s="475">
        <f t="shared" si="10"/>
        <v>0</v>
      </c>
      <c r="L39" s="476">
        <f t="shared" si="11"/>
        <v>0</v>
      </c>
      <c r="N39" s="455">
        <f t="shared" si="9"/>
        <v>0</v>
      </c>
      <c r="P39" s="517"/>
      <c r="Q39" s="517"/>
    </row>
    <row r="40" spans="1:17" ht="17.25" customHeight="1" x14ac:dyDescent="0.25">
      <c r="A40" s="124"/>
      <c r="B40" s="122"/>
      <c r="C40" s="118"/>
      <c r="D40" s="118"/>
      <c r="E40" s="118"/>
      <c r="F40" s="367"/>
      <c r="G40" s="119"/>
      <c r="H40" s="119"/>
      <c r="I40" s="445"/>
      <c r="J40" s="478"/>
      <c r="K40" s="475">
        <f t="shared" si="10"/>
        <v>0</v>
      </c>
      <c r="L40" s="476">
        <f t="shared" si="11"/>
        <v>0</v>
      </c>
      <c r="N40" s="455">
        <f t="shared" si="9"/>
        <v>0</v>
      </c>
      <c r="P40" s="517"/>
      <c r="Q40" s="517"/>
    </row>
    <row r="41" spans="1:17" ht="17.25" customHeight="1" x14ac:dyDescent="0.25">
      <c r="A41" s="124"/>
      <c r="B41" s="122"/>
      <c r="C41" s="118"/>
      <c r="D41" s="118"/>
      <c r="E41" s="118"/>
      <c r="F41" s="367"/>
      <c r="G41" s="119"/>
      <c r="H41" s="119"/>
      <c r="I41" s="446"/>
      <c r="J41" s="477"/>
      <c r="K41" s="475">
        <f t="shared" si="10"/>
        <v>0</v>
      </c>
      <c r="L41" s="476">
        <f t="shared" si="11"/>
        <v>0</v>
      </c>
      <c r="N41" s="455">
        <f t="shared" si="9"/>
        <v>0</v>
      </c>
      <c r="P41" s="517"/>
      <c r="Q41" s="517"/>
    </row>
    <row r="42" spans="1:17" ht="17.25" customHeight="1" x14ac:dyDescent="0.25">
      <c r="A42" s="124"/>
      <c r="B42" s="122"/>
      <c r="C42" s="118"/>
      <c r="D42" s="118"/>
      <c r="E42" s="118"/>
      <c r="F42" s="367"/>
      <c r="G42" s="119"/>
      <c r="H42" s="119"/>
      <c r="I42" s="447"/>
      <c r="J42" s="478"/>
      <c r="K42" s="475">
        <f t="shared" si="10"/>
        <v>0</v>
      </c>
      <c r="L42" s="476">
        <f t="shared" si="11"/>
        <v>0</v>
      </c>
      <c r="N42" s="455">
        <f t="shared" si="9"/>
        <v>0</v>
      </c>
      <c r="P42" s="517"/>
      <c r="Q42" s="517"/>
    </row>
    <row r="43" spans="1:17" ht="17.25" customHeight="1" x14ac:dyDescent="0.25">
      <c r="A43" s="124"/>
      <c r="B43" s="122"/>
      <c r="C43" s="118"/>
      <c r="D43" s="118"/>
      <c r="E43" s="118"/>
      <c r="F43" s="367"/>
      <c r="G43" s="119"/>
      <c r="H43" s="119"/>
      <c r="I43" s="447"/>
      <c r="J43" s="478"/>
      <c r="K43" s="475">
        <f t="shared" si="10"/>
        <v>0</v>
      </c>
      <c r="L43" s="476">
        <f t="shared" si="11"/>
        <v>0</v>
      </c>
      <c r="N43" s="455">
        <f t="shared" si="9"/>
        <v>0</v>
      </c>
      <c r="P43" s="517"/>
      <c r="Q43" s="517"/>
    </row>
    <row r="44" spans="1:17" ht="17.25" customHeight="1" thickBot="1" x14ac:dyDescent="0.3">
      <c r="A44" s="124"/>
      <c r="B44" s="122"/>
      <c r="C44" s="118"/>
      <c r="D44" s="118"/>
      <c r="E44" s="118"/>
      <c r="F44" s="367"/>
      <c r="G44" s="425"/>
      <c r="H44" s="425"/>
      <c r="I44" s="448"/>
      <c r="J44" s="478"/>
      <c r="K44" s="475">
        <f t="shared" si="10"/>
        <v>0</v>
      </c>
      <c r="L44" s="476">
        <f t="shared" si="11"/>
        <v>0</v>
      </c>
      <c r="N44" s="453">
        <f t="shared" si="9"/>
        <v>0</v>
      </c>
      <c r="P44" s="517"/>
      <c r="Q44" s="517"/>
    </row>
    <row r="45" spans="1:17" ht="17.25" customHeight="1" thickTop="1" thickBot="1" x14ac:dyDescent="0.3">
      <c r="A45" s="124"/>
      <c r="B45" s="653" t="s">
        <v>276</v>
      </c>
      <c r="C45" s="654"/>
      <c r="D45" s="654"/>
      <c r="E45" s="654"/>
      <c r="F45" s="654"/>
      <c r="G45" s="654"/>
      <c r="H45" s="654"/>
      <c r="I45" s="655"/>
      <c r="J45" s="459"/>
      <c r="K45" s="439">
        <f>SUM(K37:K44)</f>
        <v>0</v>
      </c>
      <c r="L45" s="429">
        <f>SUM(L37:L44)</f>
        <v>0</v>
      </c>
      <c r="N45" s="469"/>
      <c r="P45" s="480"/>
    </row>
    <row r="46" spans="1:17" ht="17.25" customHeight="1" thickTop="1" x14ac:dyDescent="0.25">
      <c r="A46" s="124"/>
      <c r="B46" s="134"/>
      <c r="C46" s="135"/>
      <c r="D46" s="135"/>
      <c r="E46" s="135"/>
      <c r="F46" s="136"/>
      <c r="G46" s="136"/>
      <c r="H46" s="136"/>
      <c r="I46" s="136"/>
      <c r="J46" s="137"/>
      <c r="K46" s="137"/>
      <c r="L46" s="137"/>
    </row>
    <row r="47" spans="1:17" ht="17.25" customHeight="1" x14ac:dyDescent="0.25">
      <c r="A47" s="124"/>
      <c r="B47" s="651"/>
      <c r="C47" s="651"/>
      <c r="D47" s="651"/>
      <c r="E47" s="651"/>
      <c r="F47" s="651"/>
      <c r="G47" s="651"/>
      <c r="H47" s="651"/>
      <c r="I47" s="651"/>
      <c r="J47" s="651"/>
      <c r="K47" s="651"/>
      <c r="L47" s="651"/>
    </row>
    <row r="48" spans="1:17" ht="17.25" customHeight="1" thickBot="1" x14ac:dyDescent="0.3">
      <c r="A48" s="124"/>
      <c r="B48" s="138"/>
      <c r="C48" s="139"/>
      <c r="D48" s="140"/>
      <c r="E48" s="139"/>
      <c r="F48" s="133"/>
      <c r="G48" s="133"/>
      <c r="H48" s="133"/>
      <c r="I48" s="133"/>
      <c r="J48" s="137"/>
      <c r="K48" s="137"/>
      <c r="L48" s="137"/>
    </row>
    <row r="49" spans="1:17" ht="17.25" customHeight="1" thickTop="1" x14ac:dyDescent="0.2">
      <c r="A49" s="693" t="s">
        <v>135</v>
      </c>
      <c r="B49" s="650" t="s">
        <v>236</v>
      </c>
      <c r="C49" s="650" t="s">
        <v>50</v>
      </c>
      <c r="D49" s="650" t="s">
        <v>51</v>
      </c>
      <c r="E49" s="650" t="s">
        <v>52</v>
      </c>
      <c r="F49" s="650" t="s">
        <v>292</v>
      </c>
      <c r="G49" s="650" t="s">
        <v>53</v>
      </c>
      <c r="H49" s="696" t="s">
        <v>54</v>
      </c>
      <c r="I49" s="681" t="s">
        <v>277</v>
      </c>
      <c r="K49" s="656" t="s">
        <v>274</v>
      </c>
      <c r="L49" s="658" t="s">
        <v>275</v>
      </c>
      <c r="N49" s="643" t="s">
        <v>279</v>
      </c>
      <c r="P49" s="689" t="s">
        <v>296</v>
      </c>
      <c r="Q49" s="692" t="s">
        <v>301</v>
      </c>
    </row>
    <row r="50" spans="1:17" ht="17.25" customHeight="1" x14ac:dyDescent="0.2">
      <c r="A50" s="694"/>
      <c r="B50" s="652"/>
      <c r="C50" s="691"/>
      <c r="D50" s="650"/>
      <c r="E50" s="650"/>
      <c r="F50" s="691"/>
      <c r="G50" s="650"/>
      <c r="H50" s="696"/>
      <c r="I50" s="682"/>
      <c r="K50" s="657"/>
      <c r="L50" s="659"/>
      <c r="N50" s="644"/>
      <c r="P50" s="690"/>
      <c r="Q50" s="690"/>
    </row>
    <row r="51" spans="1:17" ht="24" customHeight="1" thickBot="1" x14ac:dyDescent="0.25">
      <c r="A51" s="694"/>
      <c r="B51" s="652"/>
      <c r="C51" s="691"/>
      <c r="D51" s="650"/>
      <c r="E51" s="650"/>
      <c r="F51" s="691"/>
      <c r="G51" s="650"/>
      <c r="H51" s="696"/>
      <c r="I51" s="683"/>
      <c r="K51" s="657"/>
      <c r="L51" s="659"/>
      <c r="N51" s="645"/>
      <c r="P51" s="690"/>
      <c r="Q51" s="690"/>
    </row>
    <row r="52" spans="1:17" ht="17.25" customHeight="1" thickTop="1" thickBot="1" x14ac:dyDescent="0.25">
      <c r="A52" s="694"/>
      <c r="B52" s="430" t="s">
        <v>141</v>
      </c>
      <c r="C52" s="431"/>
      <c r="D52" s="431"/>
      <c r="E52" s="431"/>
      <c r="F52" s="431"/>
      <c r="G52" s="431"/>
      <c r="H52" s="431"/>
      <c r="I52" s="431"/>
      <c r="J52" s="463"/>
      <c r="K52" s="465"/>
      <c r="L52" s="466"/>
      <c r="N52" s="458">
        <f>SUM(N53:N57)/100</f>
        <v>0</v>
      </c>
      <c r="P52" s="687" t="s">
        <v>295</v>
      </c>
      <c r="Q52" s="688"/>
    </row>
    <row r="53" spans="1:17" ht="17.25" customHeight="1" thickTop="1" x14ac:dyDescent="0.2">
      <c r="A53" s="694"/>
      <c r="B53" s="122"/>
      <c r="C53" s="394" t="s">
        <v>237</v>
      </c>
      <c r="D53" s="118"/>
      <c r="E53" s="118"/>
      <c r="F53" s="367"/>
      <c r="G53" s="120"/>
      <c r="H53" s="120"/>
      <c r="I53" s="444"/>
      <c r="J53" s="481"/>
      <c r="K53" s="482">
        <f>I53*G53/100</f>
        <v>0</v>
      </c>
      <c r="L53" s="483">
        <f>I53*H53/100</f>
        <v>0</v>
      </c>
      <c r="N53" s="473">
        <f t="shared" ref="N53:N57" si="12">F53*I53</f>
        <v>0</v>
      </c>
      <c r="P53" s="517"/>
      <c r="Q53" s="515"/>
    </row>
    <row r="54" spans="1:17" ht="17.25" customHeight="1" x14ac:dyDescent="0.2">
      <c r="A54" s="694"/>
      <c r="B54" s="122"/>
      <c r="C54" s="118"/>
      <c r="D54" s="118"/>
      <c r="E54" s="118"/>
      <c r="F54" s="367"/>
      <c r="G54" s="120"/>
      <c r="H54" s="444"/>
      <c r="I54" s="117"/>
      <c r="J54" s="471"/>
      <c r="K54" s="482">
        <f t="shared" ref="K54:K57" si="13">I54*G54/100</f>
        <v>0</v>
      </c>
      <c r="L54" s="483">
        <f t="shared" ref="L54:L57" si="14">I54*H54/100</f>
        <v>0</v>
      </c>
      <c r="N54" s="455">
        <f t="shared" si="12"/>
        <v>0</v>
      </c>
      <c r="P54" s="517"/>
      <c r="Q54" s="516"/>
    </row>
    <row r="55" spans="1:17" ht="17.25" customHeight="1" x14ac:dyDescent="0.2">
      <c r="A55" s="694"/>
      <c r="B55" s="122"/>
      <c r="C55" s="118"/>
      <c r="D55" s="118"/>
      <c r="E55" s="118"/>
      <c r="F55" s="367"/>
      <c r="G55" s="120"/>
      <c r="H55" s="444"/>
      <c r="I55" s="117"/>
      <c r="J55" s="471"/>
      <c r="K55" s="482">
        <f t="shared" si="13"/>
        <v>0</v>
      </c>
      <c r="L55" s="483">
        <f t="shared" si="14"/>
        <v>0</v>
      </c>
      <c r="N55" s="455">
        <f t="shared" si="12"/>
        <v>0</v>
      </c>
      <c r="P55" s="517"/>
      <c r="Q55" s="516"/>
    </row>
    <row r="56" spans="1:17" ht="17.25" customHeight="1" x14ac:dyDescent="0.2">
      <c r="A56" s="694"/>
      <c r="B56" s="122"/>
      <c r="C56" s="118"/>
      <c r="D56" s="118"/>
      <c r="E56" s="118"/>
      <c r="F56" s="367"/>
      <c r="G56" s="120"/>
      <c r="H56" s="444"/>
      <c r="I56" s="117"/>
      <c r="J56" s="471"/>
      <c r="K56" s="482">
        <f t="shared" si="13"/>
        <v>0</v>
      </c>
      <c r="L56" s="483">
        <f t="shared" si="14"/>
        <v>0</v>
      </c>
      <c r="N56" s="455">
        <f t="shared" si="12"/>
        <v>0</v>
      </c>
      <c r="P56" s="517"/>
      <c r="Q56" s="496"/>
    </row>
    <row r="57" spans="1:17" ht="17.25" customHeight="1" thickBot="1" x14ac:dyDescent="0.25">
      <c r="A57" s="694"/>
      <c r="B57" s="122"/>
      <c r="C57" s="118"/>
      <c r="D57" s="118"/>
      <c r="E57" s="118"/>
      <c r="F57" s="367"/>
      <c r="G57" s="120"/>
      <c r="H57" s="444"/>
      <c r="I57" s="117"/>
      <c r="J57" s="471"/>
      <c r="K57" s="482">
        <f t="shared" si="13"/>
        <v>0</v>
      </c>
      <c r="L57" s="483">
        <f t="shared" si="14"/>
        <v>0</v>
      </c>
      <c r="N57" s="454">
        <f t="shared" si="12"/>
        <v>0</v>
      </c>
      <c r="P57" s="517"/>
      <c r="Q57" s="496"/>
    </row>
    <row r="58" spans="1:17" ht="17.25" customHeight="1" thickTop="1" thickBot="1" x14ac:dyDescent="0.25">
      <c r="A58" s="695"/>
      <c r="B58" s="653" t="s">
        <v>48</v>
      </c>
      <c r="C58" s="654"/>
      <c r="D58" s="654"/>
      <c r="E58" s="654"/>
      <c r="F58" s="654"/>
      <c r="G58" s="654"/>
      <c r="H58" s="654"/>
      <c r="I58" s="655"/>
      <c r="J58" s="464"/>
      <c r="K58" s="467">
        <f t="shared" ref="K58:L58" si="15">SUM(K53:K57)</f>
        <v>0</v>
      </c>
      <c r="L58" s="468">
        <f t="shared" si="15"/>
        <v>0</v>
      </c>
      <c r="N58" s="472"/>
      <c r="P58" s="479"/>
    </row>
    <row r="59" spans="1:17" ht="17.25" customHeight="1" thickTop="1" thickBot="1" x14ac:dyDescent="0.25">
      <c r="A59" s="134"/>
      <c r="B59" s="134"/>
      <c r="C59" s="134"/>
      <c r="D59" s="134"/>
      <c r="E59" s="134"/>
      <c r="F59" s="134"/>
      <c r="G59" s="134"/>
      <c r="H59" s="134"/>
      <c r="I59" s="134"/>
      <c r="J59" s="134"/>
      <c r="K59" s="134"/>
      <c r="L59" s="134"/>
      <c r="P59" s="479"/>
    </row>
    <row r="60" spans="1:17" ht="30.75" customHeight="1" thickBot="1" x14ac:dyDescent="0.25">
      <c r="A60" s="134"/>
      <c r="B60" s="684" t="s">
        <v>280</v>
      </c>
      <c r="C60" s="685"/>
      <c r="D60" s="685"/>
      <c r="E60" s="685"/>
      <c r="F60" s="685"/>
      <c r="G60" s="685"/>
      <c r="H60" s="685"/>
      <c r="I60" s="686"/>
      <c r="J60" s="485"/>
      <c r="K60" s="121">
        <f>K27+K34+K45+K58</f>
        <v>0</v>
      </c>
      <c r="L60" s="121">
        <f>L27+L34+L45+L58</f>
        <v>0</v>
      </c>
      <c r="N60" s="486">
        <f>N14+N18+N24+N29+N36+N52</f>
        <v>0</v>
      </c>
      <c r="P60" s="479"/>
    </row>
    <row r="61" spans="1:17" ht="46.5" customHeight="1" x14ac:dyDescent="0.2">
      <c r="A61" s="134"/>
      <c r="B61" s="326"/>
      <c r="C61" s="326"/>
      <c r="D61" s="326"/>
      <c r="E61" s="326"/>
      <c r="F61" s="327"/>
      <c r="G61" s="327"/>
      <c r="H61" s="327"/>
      <c r="I61" s="64"/>
      <c r="J61" s="64"/>
      <c r="K61" s="325"/>
      <c r="L61" s="64"/>
    </row>
    <row r="62" spans="1:17" ht="24.75" customHeight="1" x14ac:dyDescent="0.2">
      <c r="A62" s="134"/>
      <c r="B62" s="326"/>
      <c r="C62" s="326"/>
      <c r="D62" s="326"/>
      <c r="E62" s="326"/>
      <c r="F62" s="327"/>
      <c r="G62" s="327"/>
      <c r="H62" s="327"/>
      <c r="I62" s="64"/>
      <c r="J62" s="680"/>
      <c r="K62" s="680"/>
      <c r="L62" s="680"/>
      <c r="M62" s="680"/>
      <c r="N62" s="680"/>
    </row>
    <row r="63" spans="1:17" ht="30" customHeight="1" x14ac:dyDescent="0.2"/>
    <row r="64" spans="1:17" ht="17.25" customHeight="1" x14ac:dyDescent="0.2">
      <c r="A64" s="679" t="s">
        <v>278</v>
      </c>
      <c r="B64" s="679"/>
      <c r="C64" s="679"/>
      <c r="D64" s="679"/>
      <c r="E64" s="679"/>
      <c r="F64" s="679"/>
      <c r="G64" s="679"/>
      <c r="H64" s="679"/>
      <c r="I64" s="679"/>
      <c r="J64" s="679"/>
      <c r="K64" s="679"/>
      <c r="L64" s="679"/>
      <c r="M64" s="679"/>
      <c r="N64" s="679"/>
      <c r="O64" s="679"/>
      <c r="P64" s="679"/>
    </row>
    <row r="65" spans="1:16" ht="17.25" customHeight="1" x14ac:dyDescent="0.2">
      <c r="A65" s="670"/>
      <c r="B65" s="671"/>
      <c r="C65" s="671"/>
      <c r="D65" s="671"/>
      <c r="E65" s="671"/>
      <c r="F65" s="671"/>
      <c r="G65" s="671"/>
      <c r="H65" s="671"/>
      <c r="I65" s="671"/>
      <c r="J65" s="671"/>
      <c r="K65" s="671"/>
      <c r="L65" s="671"/>
      <c r="M65" s="671"/>
      <c r="N65" s="671"/>
      <c r="O65" s="671"/>
      <c r="P65" s="672"/>
    </row>
    <row r="66" spans="1:16" ht="17.25" customHeight="1" x14ac:dyDescent="0.2">
      <c r="A66" s="673"/>
      <c r="B66" s="674"/>
      <c r="C66" s="674"/>
      <c r="D66" s="674"/>
      <c r="E66" s="674"/>
      <c r="F66" s="674"/>
      <c r="G66" s="674"/>
      <c r="H66" s="674"/>
      <c r="I66" s="674"/>
      <c r="J66" s="674"/>
      <c r="K66" s="674"/>
      <c r="L66" s="674"/>
      <c r="M66" s="674"/>
      <c r="N66" s="674"/>
      <c r="O66" s="674"/>
      <c r="P66" s="675"/>
    </row>
    <row r="67" spans="1:16" ht="17.25" customHeight="1" x14ac:dyDescent="0.2">
      <c r="A67" s="673"/>
      <c r="B67" s="674"/>
      <c r="C67" s="674"/>
      <c r="D67" s="674"/>
      <c r="E67" s="674"/>
      <c r="F67" s="674"/>
      <c r="G67" s="674"/>
      <c r="H67" s="674"/>
      <c r="I67" s="674"/>
      <c r="J67" s="674"/>
      <c r="K67" s="674"/>
      <c r="L67" s="674"/>
      <c r="M67" s="674"/>
      <c r="N67" s="674"/>
      <c r="O67" s="674"/>
      <c r="P67" s="675"/>
    </row>
    <row r="68" spans="1:16" ht="17.25" customHeight="1" x14ac:dyDescent="0.2">
      <c r="A68" s="673"/>
      <c r="B68" s="674"/>
      <c r="C68" s="674"/>
      <c r="D68" s="674"/>
      <c r="E68" s="674"/>
      <c r="F68" s="674"/>
      <c r="G68" s="674"/>
      <c r="H68" s="674"/>
      <c r="I68" s="674"/>
      <c r="J68" s="674"/>
      <c r="K68" s="674"/>
      <c r="L68" s="674"/>
      <c r="M68" s="674"/>
      <c r="N68" s="674"/>
      <c r="O68" s="674"/>
      <c r="P68" s="675"/>
    </row>
    <row r="69" spans="1:16" ht="17.25" customHeight="1" x14ac:dyDescent="0.2">
      <c r="A69" s="673"/>
      <c r="B69" s="674"/>
      <c r="C69" s="674"/>
      <c r="D69" s="674"/>
      <c r="E69" s="674"/>
      <c r="F69" s="674"/>
      <c r="G69" s="674"/>
      <c r="H69" s="674"/>
      <c r="I69" s="674"/>
      <c r="J69" s="674"/>
      <c r="K69" s="674"/>
      <c r="L69" s="674"/>
      <c r="M69" s="674"/>
      <c r="N69" s="674"/>
      <c r="O69" s="674"/>
      <c r="P69" s="675"/>
    </row>
    <row r="70" spans="1:16" ht="17.25" customHeight="1" x14ac:dyDescent="0.2">
      <c r="A70" s="673"/>
      <c r="B70" s="674"/>
      <c r="C70" s="674"/>
      <c r="D70" s="674"/>
      <c r="E70" s="674"/>
      <c r="F70" s="674"/>
      <c r="G70" s="674"/>
      <c r="H70" s="674"/>
      <c r="I70" s="674"/>
      <c r="J70" s="674"/>
      <c r="K70" s="674"/>
      <c r="L70" s="674"/>
      <c r="M70" s="674"/>
      <c r="N70" s="674"/>
      <c r="O70" s="674"/>
      <c r="P70" s="675"/>
    </row>
    <row r="71" spans="1:16" ht="17.25" customHeight="1" x14ac:dyDescent="0.2">
      <c r="A71" s="673"/>
      <c r="B71" s="674"/>
      <c r="C71" s="674"/>
      <c r="D71" s="674"/>
      <c r="E71" s="674"/>
      <c r="F71" s="674"/>
      <c r="G71" s="674"/>
      <c r="H71" s="674"/>
      <c r="I71" s="674"/>
      <c r="J71" s="674"/>
      <c r="K71" s="674"/>
      <c r="L71" s="674"/>
      <c r="M71" s="674"/>
      <c r="N71" s="674"/>
      <c r="O71" s="674"/>
      <c r="P71" s="675"/>
    </row>
    <row r="72" spans="1:16" ht="17.25" customHeight="1" x14ac:dyDescent="0.2">
      <c r="A72" s="673"/>
      <c r="B72" s="674"/>
      <c r="C72" s="674"/>
      <c r="D72" s="674"/>
      <c r="E72" s="674"/>
      <c r="F72" s="674"/>
      <c r="G72" s="674"/>
      <c r="H72" s="674"/>
      <c r="I72" s="674"/>
      <c r="J72" s="674"/>
      <c r="K72" s="674"/>
      <c r="L72" s="674"/>
      <c r="M72" s="674"/>
      <c r="N72" s="674"/>
      <c r="O72" s="674"/>
      <c r="P72" s="675"/>
    </row>
    <row r="73" spans="1:16" ht="17.25" customHeight="1" x14ac:dyDescent="0.2">
      <c r="A73" s="673"/>
      <c r="B73" s="674"/>
      <c r="C73" s="674"/>
      <c r="D73" s="674"/>
      <c r="E73" s="674"/>
      <c r="F73" s="674"/>
      <c r="G73" s="674"/>
      <c r="H73" s="674"/>
      <c r="I73" s="674"/>
      <c r="J73" s="674"/>
      <c r="K73" s="674"/>
      <c r="L73" s="674"/>
      <c r="M73" s="674"/>
      <c r="N73" s="674"/>
      <c r="O73" s="674"/>
      <c r="P73" s="675"/>
    </row>
    <row r="74" spans="1:16" ht="17.25" customHeight="1" x14ac:dyDescent="0.2">
      <c r="A74" s="673"/>
      <c r="B74" s="674"/>
      <c r="C74" s="674"/>
      <c r="D74" s="674"/>
      <c r="E74" s="674"/>
      <c r="F74" s="674"/>
      <c r="G74" s="674"/>
      <c r="H74" s="674"/>
      <c r="I74" s="674"/>
      <c r="J74" s="674"/>
      <c r="K74" s="674"/>
      <c r="L74" s="674"/>
      <c r="M74" s="674"/>
      <c r="N74" s="674"/>
      <c r="O74" s="674"/>
      <c r="P74" s="675"/>
    </row>
    <row r="75" spans="1:16" ht="17.25" customHeight="1" x14ac:dyDescent="0.2">
      <c r="A75" s="673"/>
      <c r="B75" s="674"/>
      <c r="C75" s="674"/>
      <c r="D75" s="674"/>
      <c r="E75" s="674"/>
      <c r="F75" s="674"/>
      <c r="G75" s="674"/>
      <c r="H75" s="674"/>
      <c r="I75" s="674"/>
      <c r="J75" s="674"/>
      <c r="K75" s="674"/>
      <c r="L75" s="674"/>
      <c r="M75" s="674"/>
      <c r="N75" s="674"/>
      <c r="O75" s="674"/>
      <c r="P75" s="675"/>
    </row>
    <row r="76" spans="1:16" ht="17.25" customHeight="1" x14ac:dyDescent="0.2">
      <c r="A76" s="673"/>
      <c r="B76" s="674"/>
      <c r="C76" s="674"/>
      <c r="D76" s="674"/>
      <c r="E76" s="674"/>
      <c r="F76" s="674"/>
      <c r="G76" s="674"/>
      <c r="H76" s="674"/>
      <c r="I76" s="674"/>
      <c r="J76" s="674"/>
      <c r="K76" s="674"/>
      <c r="L76" s="674"/>
      <c r="M76" s="674"/>
      <c r="N76" s="674"/>
      <c r="O76" s="674"/>
      <c r="P76" s="675"/>
    </row>
    <row r="77" spans="1:16" ht="17.25" customHeight="1" x14ac:dyDescent="0.2">
      <c r="A77" s="673"/>
      <c r="B77" s="674"/>
      <c r="C77" s="674"/>
      <c r="D77" s="674"/>
      <c r="E77" s="674"/>
      <c r="F77" s="674"/>
      <c r="G77" s="674"/>
      <c r="H77" s="674"/>
      <c r="I77" s="674"/>
      <c r="J77" s="674"/>
      <c r="K77" s="674"/>
      <c r="L77" s="674"/>
      <c r="M77" s="674"/>
      <c r="N77" s="674"/>
      <c r="O77" s="674"/>
      <c r="P77" s="675"/>
    </row>
    <row r="78" spans="1:16" ht="17.25" customHeight="1" x14ac:dyDescent="0.2">
      <c r="A78" s="673"/>
      <c r="B78" s="674"/>
      <c r="C78" s="674"/>
      <c r="D78" s="674"/>
      <c r="E78" s="674"/>
      <c r="F78" s="674"/>
      <c r="G78" s="674"/>
      <c r="H78" s="674"/>
      <c r="I78" s="674"/>
      <c r="J78" s="674"/>
      <c r="K78" s="674"/>
      <c r="L78" s="674"/>
      <c r="M78" s="674"/>
      <c r="N78" s="674"/>
      <c r="O78" s="674"/>
      <c r="P78" s="675"/>
    </row>
    <row r="79" spans="1:16" ht="17.25" customHeight="1" x14ac:dyDescent="0.2">
      <c r="A79" s="676"/>
      <c r="B79" s="677"/>
      <c r="C79" s="677"/>
      <c r="D79" s="677"/>
      <c r="E79" s="677"/>
      <c r="F79" s="677"/>
      <c r="G79" s="677"/>
      <c r="H79" s="677"/>
      <c r="I79" s="677"/>
      <c r="J79" s="677"/>
      <c r="K79" s="677"/>
      <c r="L79" s="677"/>
      <c r="M79" s="677"/>
      <c r="N79" s="677"/>
      <c r="O79" s="677"/>
      <c r="P79" s="678"/>
    </row>
  </sheetData>
  <sheetProtection password="CADB" sheet="1" objects="1" scenarios="1" selectLockedCells="1"/>
  <protectedRanges>
    <protectedRange sqref="B37:H39" name="Plage2_3"/>
    <protectedRange sqref="C34:D34 B53:I53 I25 C27:D28 B28 I37:I40 B30:I33 P25:P27 H34:I34 H45:I45 N25:O26 H27 B19:I23 B15:I17 B25:H26 P35 P37:P45 B54:H57 P53:P60 N15:Q17 Q25:Q26 N19:Q23 P30:Q32 Q37:Q44 Q53:Q55 K15:L26" name="Plage1_2"/>
    <protectedRange sqref="B42:I44 B40:H41"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5:P79"/>
    <mergeCell ref="A64:P64"/>
    <mergeCell ref="J62:N62"/>
    <mergeCell ref="I49:I51"/>
    <mergeCell ref="B60:I60"/>
    <mergeCell ref="P52:Q52"/>
    <mergeCell ref="P49:P51"/>
    <mergeCell ref="G49:G51"/>
    <mergeCell ref="C49:C51"/>
    <mergeCell ref="Q49:Q51"/>
    <mergeCell ref="E49:E51"/>
    <mergeCell ref="A49:A58"/>
    <mergeCell ref="B58:I58"/>
    <mergeCell ref="H49:H51"/>
    <mergeCell ref="D49:D51"/>
    <mergeCell ref="F49:F51"/>
    <mergeCell ref="R14:R17"/>
    <mergeCell ref="R18:R23"/>
    <mergeCell ref="R24:R26"/>
    <mergeCell ref="B27:I27"/>
    <mergeCell ref="B34:I34"/>
    <mergeCell ref="H11:H13"/>
    <mergeCell ref="N49:N51"/>
    <mergeCell ref="N10:N13"/>
    <mergeCell ref="B10:J10"/>
    <mergeCell ref="E11:E13"/>
    <mergeCell ref="G11:G13"/>
    <mergeCell ref="F11:F13"/>
    <mergeCell ref="B47:L47"/>
    <mergeCell ref="B49:B51"/>
    <mergeCell ref="B45:I45"/>
    <mergeCell ref="K49:K51"/>
    <mergeCell ref="L49:L51"/>
    <mergeCell ref="I11:I13"/>
    <mergeCell ref="C11:C13"/>
    <mergeCell ref="D11:D13"/>
  </mergeCells>
  <conditionalFormatting sqref="R14 R18 R24">
    <cfRule type="cellIs" dxfId="3" priority="1" operator="equal">
      <formula>"attention proratisation à faire et à reporter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5"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U58"/>
  <sheetViews>
    <sheetView showGridLines="0" showZeros="0" topLeftCell="B37" zoomScaleNormal="100" workbookViewId="0">
      <selection activeCell="C13" sqref="C13"/>
    </sheetView>
  </sheetViews>
  <sheetFormatPr baseColWidth="10"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09" t="s">
        <v>0</v>
      </c>
      <c r="B1" s="710"/>
      <c r="C1" s="710"/>
      <c r="D1" s="710"/>
      <c r="E1" s="710"/>
      <c r="F1" s="710"/>
      <c r="G1" s="710"/>
    </row>
    <row r="3" spans="1:203" ht="23.25" x14ac:dyDescent="0.2">
      <c r="A3" s="715" t="s">
        <v>149</v>
      </c>
      <c r="B3" s="715"/>
      <c r="C3" s="715"/>
      <c r="D3" s="715"/>
      <c r="E3" s="715"/>
      <c r="F3" s="715"/>
      <c r="G3" s="715"/>
    </row>
    <row r="4" spans="1:203" s="45" customFormat="1" ht="39" customHeight="1" x14ac:dyDescent="0.35">
      <c r="D4" s="48"/>
      <c r="G4" s="46"/>
    </row>
    <row r="5" spans="1:203" ht="27.75" customHeight="1" x14ac:dyDescent="0.2">
      <c r="A5" s="716" t="s">
        <v>177</v>
      </c>
      <c r="B5" s="716"/>
      <c r="C5" s="716"/>
      <c r="D5" s="716"/>
      <c r="E5" s="716"/>
      <c r="F5" s="716"/>
      <c r="G5" s="716"/>
    </row>
    <row r="6" spans="1:203" ht="15.75" x14ac:dyDescent="0.2">
      <c r="B6" s="113"/>
      <c r="C6" s="113"/>
      <c r="D6" s="113"/>
      <c r="E6" s="113"/>
      <c r="F6" s="113"/>
      <c r="G6" s="113"/>
    </row>
    <row r="8" spans="1:203" ht="31.5" customHeight="1" x14ac:dyDescent="0.2">
      <c r="B8" s="369" t="s">
        <v>229</v>
      </c>
      <c r="C8" s="109"/>
      <c r="D8" s="110"/>
      <c r="E8" s="111"/>
      <c r="F8" s="112" t="s">
        <v>21</v>
      </c>
    </row>
    <row r="10" spans="1:203" ht="7.5" customHeight="1" thickBot="1" x14ac:dyDescent="0.25">
      <c r="F10" s="113"/>
      <c r="G10" s="113"/>
    </row>
    <row r="11" spans="1:203" ht="18.75" customHeight="1" x14ac:dyDescent="0.2">
      <c r="A11" s="711" t="s">
        <v>159</v>
      </c>
      <c r="B11" s="713" t="s">
        <v>158</v>
      </c>
      <c r="C11" s="719" t="s">
        <v>22</v>
      </c>
      <c r="D11" s="114"/>
      <c r="E11" s="711" t="s">
        <v>159</v>
      </c>
      <c r="F11" s="717" t="s">
        <v>158</v>
      </c>
      <c r="G11" s="723" t="s">
        <v>23</v>
      </c>
    </row>
    <row r="12" spans="1:203" ht="15" customHeight="1" thickBot="1" x14ac:dyDescent="0.25">
      <c r="A12" s="712"/>
      <c r="B12" s="714"/>
      <c r="C12" s="721"/>
      <c r="D12" s="114"/>
      <c r="E12" s="712"/>
      <c r="F12" s="722"/>
      <c r="G12" s="724"/>
    </row>
    <row r="13" spans="1:203" s="61" customFormat="1" ht="20.100000000000001" customHeight="1" thickBot="1" x14ac:dyDescent="0.3">
      <c r="A13" s="66">
        <v>60</v>
      </c>
      <c r="B13" s="85" t="s">
        <v>58</v>
      </c>
      <c r="C13" s="395"/>
      <c r="D13" s="160"/>
      <c r="E13" s="66">
        <v>70</v>
      </c>
      <c r="F13" s="66" t="s">
        <v>118</v>
      </c>
      <c r="G13" s="397"/>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61</v>
      </c>
      <c r="C14" s="396"/>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72</v>
      </c>
      <c r="C15" s="395"/>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82</v>
      </c>
      <c r="C16" s="396"/>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6">
        <v>64</v>
      </c>
      <c r="B17" s="85" t="s">
        <v>93</v>
      </c>
      <c r="C17" s="395"/>
      <c r="D17" s="160"/>
      <c r="E17" s="66">
        <v>74</v>
      </c>
      <c r="F17" s="66" t="s">
        <v>109</v>
      </c>
      <c r="G17" s="397"/>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3">
        <v>65</v>
      </c>
      <c r="B18" s="84" t="s">
        <v>94</v>
      </c>
      <c r="C18" s="396"/>
      <c r="D18" s="161"/>
      <c r="E18" s="66">
        <v>75</v>
      </c>
      <c r="F18" s="66" t="s">
        <v>108</v>
      </c>
      <c r="G18" s="397"/>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95</v>
      </c>
      <c r="C19" s="395"/>
      <c r="D19" s="161"/>
      <c r="E19" s="73">
        <v>76</v>
      </c>
      <c r="F19" s="73" t="s">
        <v>107</v>
      </c>
      <c r="G19" s="39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3">
        <v>67</v>
      </c>
      <c r="B20" s="84" t="s">
        <v>96</v>
      </c>
      <c r="C20" s="396"/>
      <c r="D20" s="161"/>
      <c r="E20" s="66">
        <v>77</v>
      </c>
      <c r="F20" s="66" t="s">
        <v>106</v>
      </c>
      <c r="G20" s="397"/>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6">
        <v>68</v>
      </c>
      <c r="B21" s="87" t="s">
        <v>168</v>
      </c>
      <c r="C21" s="395"/>
      <c r="D21" s="160"/>
      <c r="E21" s="66">
        <v>78</v>
      </c>
      <c r="F21" s="66" t="s">
        <v>105</v>
      </c>
      <c r="G21" s="399"/>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99</v>
      </c>
      <c r="C22" s="396"/>
      <c r="D22" s="63"/>
      <c r="E22" s="73">
        <v>79</v>
      </c>
      <c r="F22" s="73" t="s">
        <v>104</v>
      </c>
      <c r="G22" s="400"/>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28" t="s">
        <v>100</v>
      </c>
      <c r="B23" s="729"/>
      <c r="C23" s="162">
        <f>C13+C14+C15+C16+C17+C18+C19+C20+C21+C22</f>
        <v>0</v>
      </c>
      <c r="D23" s="160"/>
      <c r="E23" s="728" t="s">
        <v>100</v>
      </c>
      <c r="F23" s="736"/>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1">
        <v>86</v>
      </c>
      <c r="B24" s="72" t="s">
        <v>101</v>
      </c>
      <c r="C24" s="396"/>
      <c r="D24" s="160"/>
      <c r="E24" s="73">
        <v>87</v>
      </c>
      <c r="F24" s="70" t="s">
        <v>102</v>
      </c>
      <c r="G24" s="401"/>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30" t="s">
        <v>22</v>
      </c>
      <c r="B25" s="731"/>
      <c r="C25" s="162">
        <f>C23+C24</f>
        <v>0</v>
      </c>
      <c r="D25" s="160"/>
      <c r="E25" s="730" t="s">
        <v>139</v>
      </c>
      <c r="F25" s="735"/>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5"/>
    </row>
    <row r="27" spans="1:202" x14ac:dyDescent="0.2">
      <c r="D27" s="65"/>
    </row>
    <row r="28" spans="1:202" x14ac:dyDescent="0.2">
      <c r="D28" s="65"/>
    </row>
    <row r="29" spans="1:202" ht="18" x14ac:dyDescent="0.25">
      <c r="A29" s="68"/>
      <c r="B29" s="68"/>
      <c r="C29" s="68"/>
      <c r="D29" s="69"/>
      <c r="E29" s="725" t="s">
        <v>208</v>
      </c>
      <c r="F29" s="726"/>
      <c r="G29" s="727"/>
    </row>
    <row r="30" spans="1:202" ht="33" customHeight="1" x14ac:dyDescent="0.2">
      <c r="A30" s="68"/>
      <c r="B30" s="68"/>
      <c r="C30" s="68"/>
      <c r="D30" s="69"/>
      <c r="E30" s="732" t="s">
        <v>298</v>
      </c>
      <c r="F30" s="733"/>
      <c r="G30" s="734"/>
    </row>
    <row r="31" spans="1:202" ht="7.5" customHeight="1" x14ac:dyDescent="0.2">
      <c r="A31" s="68"/>
      <c r="B31" s="68"/>
      <c r="C31" s="68"/>
      <c r="D31" s="69"/>
      <c r="E31" s="68"/>
    </row>
    <row r="32" spans="1:202" ht="8.25" customHeight="1" thickBot="1" x14ac:dyDescent="0.25">
      <c r="A32" s="68"/>
      <c r="B32" s="68"/>
      <c r="C32" s="68"/>
      <c r="D32" s="69"/>
      <c r="E32" s="68"/>
    </row>
    <row r="33" spans="4:10" ht="14.25" customHeight="1" x14ac:dyDescent="0.2">
      <c r="D33" s="65"/>
      <c r="E33" s="717" t="s">
        <v>159</v>
      </c>
      <c r="F33" s="717" t="s">
        <v>158</v>
      </c>
      <c r="G33" s="719" t="s">
        <v>23</v>
      </c>
    </row>
    <row r="34" spans="4:10" ht="15" customHeight="1" thickBot="1" x14ac:dyDescent="0.25">
      <c r="D34" s="65"/>
      <c r="E34" s="718"/>
      <c r="F34" s="718"/>
      <c r="G34" s="720"/>
    </row>
    <row r="35" spans="4:10" ht="20.100000000000001" customHeight="1" x14ac:dyDescent="0.2">
      <c r="D35" s="65"/>
      <c r="E35" s="402" t="s">
        <v>227</v>
      </c>
      <c r="F35" s="403" t="s">
        <v>123</v>
      </c>
      <c r="G35" s="407"/>
    </row>
    <row r="36" spans="4:10" ht="20.100000000000001" customHeight="1" x14ac:dyDescent="0.2">
      <c r="D36" s="65"/>
      <c r="E36" s="141" t="s">
        <v>228</v>
      </c>
      <c r="F36" s="153" t="s">
        <v>123</v>
      </c>
      <c r="G36" s="404"/>
    </row>
    <row r="37" spans="4:10" ht="20.100000000000001" customHeight="1" x14ac:dyDescent="0.2">
      <c r="D37" s="65"/>
      <c r="E37" s="141" t="s">
        <v>160</v>
      </c>
      <c r="F37" s="142" t="s">
        <v>167</v>
      </c>
      <c r="G37" s="404"/>
    </row>
    <row r="38" spans="4:10" ht="20.100000000000001" customHeight="1" x14ac:dyDescent="0.2">
      <c r="D38" s="65"/>
      <c r="E38" s="141" t="s">
        <v>161</v>
      </c>
      <c r="F38" s="142" t="s">
        <v>170</v>
      </c>
      <c r="G38" s="404"/>
    </row>
    <row r="39" spans="4:10" ht="20.100000000000001" customHeight="1" x14ac:dyDescent="0.2">
      <c r="D39" s="65"/>
      <c r="E39" s="141" t="s">
        <v>162</v>
      </c>
      <c r="F39" s="143" t="s">
        <v>169</v>
      </c>
      <c r="G39" s="404"/>
    </row>
    <row r="40" spans="4:10" ht="20.100000000000001" customHeight="1" x14ac:dyDescent="0.2">
      <c r="D40" s="65"/>
      <c r="E40" s="141" t="s">
        <v>163</v>
      </c>
      <c r="F40" s="143" t="s">
        <v>171</v>
      </c>
      <c r="G40" s="404"/>
    </row>
    <row r="41" spans="4:10" ht="20.100000000000001" customHeight="1" x14ac:dyDescent="0.2">
      <c r="D41" s="65"/>
      <c r="E41" s="141" t="s">
        <v>164</v>
      </c>
      <c r="F41" s="143" t="s">
        <v>166</v>
      </c>
      <c r="G41" s="404"/>
    </row>
    <row r="42" spans="4:10" ht="20.100000000000001" customHeight="1" x14ac:dyDescent="0.2">
      <c r="D42" s="65"/>
      <c r="E42" s="141" t="s">
        <v>165</v>
      </c>
      <c r="F42" s="143" t="s">
        <v>172</v>
      </c>
      <c r="G42" s="404"/>
    </row>
    <row r="43" spans="4:10" ht="31.5" customHeight="1" x14ac:dyDescent="0.2">
      <c r="D43" s="65"/>
      <c r="E43" s="144">
        <v>70641</v>
      </c>
      <c r="F43" s="145" t="s">
        <v>122</v>
      </c>
      <c r="G43" s="404"/>
    </row>
    <row r="44" spans="4:10" ht="30.75" customHeight="1" x14ac:dyDescent="0.2">
      <c r="E44" s="144">
        <v>70642</v>
      </c>
      <c r="F44" s="145" t="s">
        <v>121</v>
      </c>
      <c r="G44" s="404"/>
    </row>
    <row r="45" spans="4:10" ht="20.100000000000001" customHeight="1" x14ac:dyDescent="0.2">
      <c r="E45" s="144">
        <v>707</v>
      </c>
      <c r="F45" s="143" t="s">
        <v>120</v>
      </c>
      <c r="G45" s="404"/>
    </row>
    <row r="46" spans="4:10" ht="20.100000000000001" customHeight="1" thickBot="1" x14ac:dyDescent="0.25">
      <c r="E46" s="165">
        <v>708</v>
      </c>
      <c r="F46" s="166" t="s">
        <v>119</v>
      </c>
      <c r="G46" s="405"/>
    </row>
    <row r="47" spans="4:10" ht="20.100000000000001" customHeight="1" thickBot="1" x14ac:dyDescent="0.25">
      <c r="E47" s="164">
        <v>70</v>
      </c>
      <c r="F47" s="164" t="s">
        <v>118</v>
      </c>
      <c r="G47" s="529">
        <f>G35+G36+G37+G38+G39+G40+G41+G42+G43+G44+G45+G46</f>
        <v>0</v>
      </c>
    </row>
    <row r="48" spans="4:10" ht="20.100000000000001" customHeight="1" x14ac:dyDescent="0.2">
      <c r="E48" s="167">
        <v>741</v>
      </c>
      <c r="F48" s="168" t="s">
        <v>117</v>
      </c>
      <c r="G48" s="406"/>
      <c r="J48" s="84"/>
    </row>
    <row r="49" spans="5:7" ht="20.100000000000001" customHeight="1" x14ac:dyDescent="0.2">
      <c r="E49" s="146">
        <v>742</v>
      </c>
      <c r="F49" s="154" t="s">
        <v>116</v>
      </c>
      <c r="G49" s="404"/>
    </row>
    <row r="50" spans="5:7" ht="20.100000000000001" customHeight="1" x14ac:dyDescent="0.2">
      <c r="E50" s="146">
        <v>743</v>
      </c>
      <c r="F50" s="154" t="s">
        <v>115</v>
      </c>
      <c r="G50" s="404"/>
    </row>
    <row r="51" spans="5:7" ht="20.100000000000001" customHeight="1" x14ac:dyDescent="0.2">
      <c r="E51" s="146">
        <v>744</v>
      </c>
      <c r="F51" s="154" t="s">
        <v>114</v>
      </c>
      <c r="G51" s="404"/>
    </row>
    <row r="52" spans="5:7" ht="35.25" customHeight="1" x14ac:dyDescent="0.2">
      <c r="E52" s="146">
        <v>7451</v>
      </c>
      <c r="F52" s="154" t="s">
        <v>113</v>
      </c>
      <c r="G52" s="404"/>
    </row>
    <row r="53" spans="5:7" ht="20.100000000000001" customHeight="1" x14ac:dyDescent="0.2">
      <c r="E53" s="146">
        <v>7452</v>
      </c>
      <c r="F53" s="155" t="s">
        <v>112</v>
      </c>
      <c r="G53" s="404"/>
    </row>
    <row r="54" spans="5:7" ht="20.100000000000001" customHeight="1" x14ac:dyDescent="0.2">
      <c r="E54" s="146">
        <v>746</v>
      </c>
      <c r="F54" s="154" t="s">
        <v>111</v>
      </c>
      <c r="G54" s="404"/>
    </row>
    <row r="55" spans="5:7" ht="20.100000000000001" customHeight="1" x14ac:dyDescent="0.2">
      <c r="E55" s="146">
        <v>747</v>
      </c>
      <c r="F55" s="155" t="s">
        <v>110</v>
      </c>
      <c r="G55" s="404"/>
    </row>
    <row r="56" spans="5:7" ht="20.100000000000001" customHeight="1" x14ac:dyDescent="0.2">
      <c r="E56" s="146" t="s">
        <v>173</v>
      </c>
      <c r="F56" s="156" t="s">
        <v>175</v>
      </c>
      <c r="G56" s="404"/>
    </row>
    <row r="57" spans="5:7" ht="20.100000000000001" customHeight="1" thickBot="1" x14ac:dyDescent="0.25">
      <c r="E57" s="169" t="s">
        <v>174</v>
      </c>
      <c r="F57" s="170" t="s">
        <v>176</v>
      </c>
      <c r="G57" s="405"/>
    </row>
    <row r="58" spans="5:7" ht="20.100000000000001" customHeight="1" thickBot="1" x14ac:dyDescent="0.25">
      <c r="E58" s="164">
        <v>74</v>
      </c>
      <c r="F58" s="164" t="s">
        <v>109</v>
      </c>
      <c r="G58" s="529">
        <f>G48+G49+G50+G51+G52+G53+G54+G55+G56+G57</f>
        <v>0</v>
      </c>
    </row>
  </sheetData>
  <sheetProtection password="CADB"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showGridLines="0" topLeftCell="A16" zoomScaleNormal="100" zoomScaleSheetLayoutView="100" workbookViewId="0">
      <selection activeCell="C32" sqref="C32"/>
    </sheetView>
  </sheetViews>
  <sheetFormatPr baseColWidth="10"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46" t="s">
        <v>0</v>
      </c>
      <c r="B1" s="747"/>
      <c r="C1" s="747"/>
      <c r="D1" s="747"/>
      <c r="E1" s="747"/>
      <c r="F1" s="747"/>
      <c r="G1" s="747"/>
    </row>
    <row r="3" spans="1:7" ht="23.25" x14ac:dyDescent="0.2">
      <c r="A3" s="715" t="s">
        <v>44</v>
      </c>
      <c r="B3" s="715"/>
      <c r="C3" s="715"/>
      <c r="D3" s="715"/>
      <c r="E3" s="715"/>
      <c r="F3" s="715"/>
      <c r="G3" s="715"/>
    </row>
    <row r="4" spans="1:7" ht="63.75" customHeight="1" x14ac:dyDescent="0.2"/>
    <row r="5" spans="1:7" ht="15.75" x14ac:dyDescent="0.2">
      <c r="B5" s="749" t="s">
        <v>241</v>
      </c>
      <c r="C5" s="749"/>
      <c r="D5" s="749"/>
      <c r="E5" s="749"/>
      <c r="F5" s="749"/>
      <c r="G5" s="749"/>
    </row>
    <row r="6" spans="1:7" ht="15.75" x14ac:dyDescent="0.2">
      <c r="E6" s="113"/>
      <c r="F6" s="113"/>
    </row>
    <row r="7" spans="1:7" ht="31.5" customHeight="1" x14ac:dyDescent="0.2">
      <c r="A7" s="748" t="s">
        <v>239</v>
      </c>
      <c r="B7" s="748"/>
      <c r="C7" s="748"/>
      <c r="D7" s="748"/>
      <c r="E7" s="748"/>
      <c r="F7" s="748"/>
      <c r="G7" s="748"/>
    </row>
    <row r="8" spans="1:7" ht="15.75" x14ac:dyDescent="0.2">
      <c r="E8" s="113"/>
      <c r="F8" s="113"/>
    </row>
    <row r="9" spans="1:7" ht="56.25" customHeight="1" thickBot="1" x14ac:dyDescent="0.25"/>
    <row r="10" spans="1:7" ht="32.25" customHeight="1" thickBot="1" x14ac:dyDescent="0.25">
      <c r="A10" s="99"/>
      <c r="B10" s="744" t="s">
        <v>55</v>
      </c>
      <c r="C10" s="744"/>
      <c r="D10" s="744"/>
      <c r="E10" s="744"/>
      <c r="F10" s="744"/>
      <c r="G10" s="745"/>
    </row>
    <row r="11" spans="1:7" x14ac:dyDescent="0.2">
      <c r="A11" s="719" t="s">
        <v>159</v>
      </c>
      <c r="B11" s="739" t="s">
        <v>20</v>
      </c>
      <c r="C11" s="741" t="s">
        <v>230</v>
      </c>
      <c r="D11" s="741" t="s">
        <v>153</v>
      </c>
      <c r="E11" s="741" t="s">
        <v>142</v>
      </c>
      <c r="F11" s="741" t="s">
        <v>143</v>
      </c>
      <c r="G11" s="743" t="s">
        <v>39</v>
      </c>
    </row>
    <row r="12" spans="1:7" x14ac:dyDescent="0.2">
      <c r="A12" s="738"/>
      <c r="B12" s="740"/>
      <c r="C12" s="742"/>
      <c r="D12" s="742"/>
      <c r="E12" s="742"/>
      <c r="F12" s="742"/>
      <c r="G12" s="740"/>
    </row>
    <row r="13" spans="1:7" ht="20.100000000000001" customHeight="1" x14ac:dyDescent="0.2">
      <c r="A13" s="175">
        <v>617</v>
      </c>
      <c r="B13" s="148" t="s">
        <v>59</v>
      </c>
      <c r="C13" s="294"/>
      <c r="D13" s="294"/>
      <c r="E13" s="294"/>
      <c r="F13" s="294"/>
      <c r="G13" s="314">
        <f>SUM(C13:F13)</f>
        <v>0</v>
      </c>
    </row>
    <row r="14" spans="1:7" ht="20.100000000000001" customHeight="1" x14ac:dyDescent="0.2">
      <c r="A14" s="176" t="s">
        <v>180</v>
      </c>
      <c r="B14" s="177" t="s">
        <v>60</v>
      </c>
      <c r="C14" s="295"/>
      <c r="D14" s="295"/>
      <c r="E14" s="295"/>
      <c r="F14" s="295"/>
      <c r="G14" s="314">
        <f t="shared" ref="G14:G15" si="0">SUM(C14:F14)</f>
        <v>0</v>
      </c>
    </row>
    <row r="15" spans="1:7" ht="20.100000000000001" customHeight="1" thickBot="1" x14ac:dyDescent="0.25">
      <c r="A15" s="176" t="s">
        <v>260</v>
      </c>
      <c r="B15" s="177" t="s">
        <v>71</v>
      </c>
      <c r="C15" s="301"/>
      <c r="D15" s="301"/>
      <c r="E15" s="301"/>
      <c r="F15" s="295"/>
      <c r="G15" s="314">
        <f t="shared" si="0"/>
        <v>0</v>
      </c>
    </row>
    <row r="16" spans="1:7" ht="20.100000000000001" customHeight="1" thickBot="1" x14ac:dyDescent="0.25">
      <c r="A16" s="191">
        <v>61</v>
      </c>
      <c r="B16" s="192" t="s">
        <v>61</v>
      </c>
      <c r="C16" s="312">
        <f t="shared" ref="C16:E16" si="1">SUM(C13:C15)</f>
        <v>0</v>
      </c>
      <c r="D16" s="312">
        <f t="shared" si="1"/>
        <v>0</v>
      </c>
      <c r="E16" s="312">
        <f t="shared" si="1"/>
        <v>0</v>
      </c>
      <c r="F16" s="312">
        <f>SUM(F13:F15)</f>
        <v>0</v>
      </c>
      <c r="G16" s="313">
        <f>SUM(C16:F16)</f>
        <v>0</v>
      </c>
    </row>
    <row r="17" spans="1:8" ht="27.75" customHeight="1" x14ac:dyDescent="0.2">
      <c r="A17" s="178">
        <v>621</v>
      </c>
      <c r="B17" s="179" t="s">
        <v>62</v>
      </c>
      <c r="C17" s="297"/>
      <c r="D17" s="297"/>
      <c r="E17" s="297"/>
      <c r="F17" s="300"/>
      <c r="G17" s="314">
        <f>SUM(C17:F17)</f>
        <v>0</v>
      </c>
    </row>
    <row r="18" spans="1:8" ht="27" customHeight="1" x14ac:dyDescent="0.2">
      <c r="A18" s="175">
        <v>622</v>
      </c>
      <c r="B18" s="148" t="s">
        <v>138</v>
      </c>
      <c r="C18" s="299"/>
      <c r="D18" s="299"/>
      <c r="E18" s="299"/>
      <c r="F18" s="300"/>
      <c r="G18" s="315">
        <f t="shared" ref="G18:G26" si="2">SUM(C18:F18)</f>
        <v>0</v>
      </c>
    </row>
    <row r="19" spans="1:8" ht="30" customHeight="1" x14ac:dyDescent="0.2">
      <c r="A19" s="175" t="s">
        <v>197</v>
      </c>
      <c r="B19" s="148" t="s">
        <v>258</v>
      </c>
      <c r="C19" s="299"/>
      <c r="D19" s="299"/>
      <c r="E19" s="294"/>
      <c r="F19" s="299"/>
      <c r="G19" s="315">
        <f>E19</f>
        <v>0</v>
      </c>
    </row>
    <row r="20" spans="1:8" ht="20.100000000000001" customHeight="1" x14ac:dyDescent="0.2">
      <c r="A20" s="175" t="s">
        <v>198</v>
      </c>
      <c r="B20" s="148" t="s">
        <v>64</v>
      </c>
      <c r="C20" s="299"/>
      <c r="D20" s="299"/>
      <c r="E20" s="294"/>
      <c r="F20" s="299"/>
      <c r="G20" s="315">
        <f>E20</f>
        <v>0</v>
      </c>
    </row>
    <row r="21" spans="1:8" ht="30" customHeight="1" x14ac:dyDescent="0.2">
      <c r="A21" s="175">
        <v>623</v>
      </c>
      <c r="B21" s="148" t="s">
        <v>65</v>
      </c>
      <c r="C21" s="299"/>
      <c r="D21" s="294"/>
      <c r="E21" s="299"/>
      <c r="F21" s="294"/>
      <c r="G21" s="315">
        <f>D21+F21</f>
        <v>0</v>
      </c>
    </row>
    <row r="22" spans="1:8" ht="20.100000000000001" customHeight="1" x14ac:dyDescent="0.2">
      <c r="A22" s="175">
        <v>625</v>
      </c>
      <c r="B22" s="148" t="s">
        <v>269</v>
      </c>
      <c r="C22" s="293"/>
      <c r="D22" s="293"/>
      <c r="E22" s="294"/>
      <c r="F22" s="293"/>
      <c r="G22" s="315">
        <f t="shared" si="2"/>
        <v>0</v>
      </c>
    </row>
    <row r="23" spans="1:8" ht="20.100000000000001" customHeight="1" x14ac:dyDescent="0.2">
      <c r="A23" s="175" t="s">
        <v>204</v>
      </c>
      <c r="B23" s="148" t="s">
        <v>67</v>
      </c>
      <c r="C23" s="299"/>
      <c r="D23" s="299"/>
      <c r="E23" s="299"/>
      <c r="F23" s="294"/>
      <c r="G23" s="315">
        <f t="shared" si="2"/>
        <v>0</v>
      </c>
    </row>
    <row r="24" spans="1:8" ht="20.100000000000001" customHeight="1" x14ac:dyDescent="0.2">
      <c r="A24" s="175" t="s">
        <v>182</v>
      </c>
      <c r="B24" s="148" t="s">
        <v>68</v>
      </c>
      <c r="C24" s="294"/>
      <c r="D24" s="294"/>
      <c r="E24" s="294"/>
      <c r="F24" s="294"/>
      <c r="G24" s="315">
        <f t="shared" si="2"/>
        <v>0</v>
      </c>
    </row>
    <row r="25" spans="1:8" ht="20.100000000000001" customHeight="1" x14ac:dyDescent="0.2">
      <c r="A25" s="175" t="s">
        <v>183</v>
      </c>
      <c r="B25" s="148" t="s">
        <v>69</v>
      </c>
      <c r="C25" s="294"/>
      <c r="D25" s="299"/>
      <c r="E25" s="299"/>
      <c r="F25" s="299"/>
      <c r="G25" s="315">
        <f t="shared" si="2"/>
        <v>0</v>
      </c>
    </row>
    <row r="26" spans="1:8" ht="20.100000000000001" customHeight="1" thickBot="1" x14ac:dyDescent="0.25">
      <c r="A26" s="175" t="s">
        <v>184</v>
      </c>
      <c r="B26" s="148" t="s">
        <v>70</v>
      </c>
      <c r="C26" s="294"/>
      <c r="D26" s="294"/>
      <c r="E26" s="294"/>
      <c r="F26" s="299"/>
      <c r="G26" s="315">
        <f t="shared" si="2"/>
        <v>0</v>
      </c>
      <c r="H26" s="96"/>
    </row>
    <row r="27" spans="1:8" ht="20.100000000000001" customHeight="1" thickBot="1" x14ac:dyDescent="0.25">
      <c r="A27" s="191">
        <v>62</v>
      </c>
      <c r="B27" s="192" t="s">
        <v>72</v>
      </c>
      <c r="C27" s="313">
        <f>SUM(C17:C26)</f>
        <v>0</v>
      </c>
      <c r="D27" s="312">
        <f>SUM(D17:D26)</f>
        <v>0</v>
      </c>
      <c r="E27" s="313">
        <f>SUM(E17:E26)</f>
        <v>0</v>
      </c>
      <c r="F27" s="312">
        <f>SUM(F17:F26)</f>
        <v>0</v>
      </c>
      <c r="G27" s="313">
        <f>SUM(C27:F27)</f>
        <v>0</v>
      </c>
    </row>
    <row r="28" spans="1:8" ht="28.5" customHeight="1" x14ac:dyDescent="0.2">
      <c r="A28" s="181" t="s">
        <v>145</v>
      </c>
      <c r="B28" s="182" t="s">
        <v>146</v>
      </c>
      <c r="C28" s="294"/>
      <c r="D28" s="294"/>
      <c r="E28" s="294"/>
      <c r="F28" s="299"/>
      <c r="G28" s="315">
        <f>C28+D28+E28</f>
        <v>0</v>
      </c>
    </row>
    <row r="29" spans="1:8" ht="27.75" customHeight="1" thickBot="1" x14ac:dyDescent="0.25">
      <c r="A29" s="183" t="s">
        <v>147</v>
      </c>
      <c r="B29" s="184" t="s">
        <v>148</v>
      </c>
      <c r="C29" s="295"/>
      <c r="D29" s="295"/>
      <c r="E29" s="295"/>
      <c r="F29" s="301"/>
      <c r="G29" s="316">
        <f>C29+D29+E29</f>
        <v>0</v>
      </c>
    </row>
    <row r="30" spans="1:8" ht="20.100000000000001" customHeight="1" thickBot="1" x14ac:dyDescent="0.25">
      <c r="A30" s="191">
        <v>63</v>
      </c>
      <c r="B30" s="192" t="s">
        <v>82</v>
      </c>
      <c r="C30" s="313">
        <f>SUM(C28:C29)</f>
        <v>0</v>
      </c>
      <c r="D30" s="312">
        <f>SUM(D28:D29)</f>
        <v>0</v>
      </c>
      <c r="E30" s="313">
        <f>SUM(E28:E29)</f>
        <v>0</v>
      </c>
      <c r="F30" s="296"/>
      <c r="G30" s="313">
        <f>SUM(C30:F30)</f>
        <v>0</v>
      </c>
    </row>
    <row r="31" spans="1:8" ht="20.100000000000001" customHeight="1" x14ac:dyDescent="0.2">
      <c r="A31" s="180" t="s">
        <v>187</v>
      </c>
      <c r="B31" s="179" t="s">
        <v>83</v>
      </c>
      <c r="C31" s="297"/>
      <c r="D31" s="297"/>
      <c r="E31" s="297"/>
      <c r="F31" s="298"/>
      <c r="G31" s="314">
        <f>SUM(C31:F31)</f>
        <v>0</v>
      </c>
    </row>
    <row r="32" spans="1:8" ht="20.100000000000001" customHeight="1" x14ac:dyDescent="0.2">
      <c r="A32" s="185" t="s">
        <v>188</v>
      </c>
      <c r="B32" s="186" t="s">
        <v>84</v>
      </c>
      <c r="C32" s="294"/>
      <c r="D32" s="294"/>
      <c r="E32" s="294"/>
      <c r="F32" s="299"/>
      <c r="G32" s="315">
        <f t="shared" ref="G32:G37" si="3">SUM(C32:F32)</f>
        <v>0</v>
      </c>
    </row>
    <row r="33" spans="1:256" ht="20.100000000000001" customHeight="1" x14ac:dyDescent="0.2">
      <c r="A33" s="185" t="s">
        <v>189</v>
      </c>
      <c r="B33" s="186" t="s">
        <v>85</v>
      </c>
      <c r="C33" s="294"/>
      <c r="D33" s="294"/>
      <c r="E33" s="294"/>
      <c r="F33" s="299"/>
      <c r="G33" s="315">
        <f t="shared" si="3"/>
        <v>0</v>
      </c>
    </row>
    <row r="34" spans="1:256" ht="20.100000000000001" customHeight="1" x14ac:dyDescent="0.2">
      <c r="A34" s="185" t="s">
        <v>200</v>
      </c>
      <c r="B34" s="186" t="s">
        <v>86</v>
      </c>
      <c r="C34" s="294"/>
      <c r="D34" s="294"/>
      <c r="E34" s="294"/>
      <c r="F34" s="299"/>
      <c r="G34" s="315">
        <f t="shared" si="3"/>
        <v>0</v>
      </c>
    </row>
    <row r="35" spans="1:256" ht="30.75" customHeight="1" x14ac:dyDescent="0.2">
      <c r="A35" s="185">
        <v>645</v>
      </c>
      <c r="B35" s="186" t="s">
        <v>87</v>
      </c>
      <c r="C35" s="294"/>
      <c r="D35" s="294"/>
      <c r="E35" s="294"/>
      <c r="F35" s="299"/>
      <c r="G35" s="315">
        <f t="shared" si="3"/>
        <v>0</v>
      </c>
    </row>
    <row r="36" spans="1:256" ht="20.100000000000001" customHeight="1" x14ac:dyDescent="0.2">
      <c r="A36" s="185">
        <v>647</v>
      </c>
      <c r="B36" s="186" t="s">
        <v>88</v>
      </c>
      <c r="C36" s="294"/>
      <c r="D36" s="294"/>
      <c r="E36" s="294"/>
      <c r="F36" s="299"/>
      <c r="G36" s="315">
        <f t="shared" si="3"/>
        <v>0</v>
      </c>
    </row>
    <row r="37" spans="1:256" ht="20.100000000000001" customHeight="1" thickBot="1" x14ac:dyDescent="0.25">
      <c r="A37" s="187">
        <v>648</v>
      </c>
      <c r="B37" s="188" t="s">
        <v>89</v>
      </c>
      <c r="C37" s="295"/>
      <c r="D37" s="295"/>
      <c r="E37" s="295"/>
      <c r="F37" s="301"/>
      <c r="G37" s="316">
        <f t="shared" si="3"/>
        <v>0</v>
      </c>
    </row>
    <row r="38" spans="1:256" ht="20.100000000000001" customHeight="1" thickBot="1" x14ac:dyDescent="0.25">
      <c r="A38" s="191">
        <v>64</v>
      </c>
      <c r="B38" s="192" t="s">
        <v>93</v>
      </c>
      <c r="C38" s="313">
        <f>SUM(C31:C37)</f>
        <v>0</v>
      </c>
      <c r="D38" s="312">
        <f>SUM(D31:D37)</f>
        <v>0</v>
      </c>
      <c r="E38" s="313">
        <f>SUM(E31:E37)</f>
        <v>0</v>
      </c>
      <c r="F38" s="296"/>
      <c r="G38" s="313">
        <f>SUM(C38:F38)</f>
        <v>0</v>
      </c>
    </row>
    <row r="39" spans="1:256" ht="33" customHeight="1" thickBot="1" x14ac:dyDescent="0.25">
      <c r="A39" s="189" t="s">
        <v>253</v>
      </c>
      <c r="B39" s="190" t="s">
        <v>97</v>
      </c>
      <c r="C39" s="317"/>
      <c r="D39" s="302"/>
      <c r="E39" s="302"/>
      <c r="F39" s="303"/>
      <c r="G39" s="318">
        <f>SUM(C39:F39)</f>
        <v>0</v>
      </c>
    </row>
    <row r="40" spans="1:256" ht="56.25" customHeight="1" thickBot="1" x14ac:dyDescent="0.25">
      <c r="A40" s="191">
        <v>68</v>
      </c>
      <c r="B40" s="192" t="s">
        <v>98</v>
      </c>
      <c r="C40" s="313">
        <f>SUM(C39)</f>
        <v>0</v>
      </c>
      <c r="D40" s="312">
        <f>SUM(D39)</f>
        <v>0</v>
      </c>
      <c r="E40" s="313">
        <f>SUM(E39)</f>
        <v>0</v>
      </c>
      <c r="F40" s="296"/>
      <c r="G40" s="313">
        <f>SUM(C40:F40)</f>
        <v>0</v>
      </c>
    </row>
    <row r="41" spans="1:256" s="56" customFormat="1" ht="20.100000000000001" customHeight="1" thickBot="1" x14ac:dyDescent="0.25">
      <c r="A41" s="737" t="s">
        <v>100</v>
      </c>
      <c r="B41" s="737"/>
      <c r="C41" s="313">
        <f>C16+C27+C30+C38+C40</f>
        <v>0</v>
      </c>
      <c r="D41" s="312">
        <f>D16+D27+D30+D38+D40</f>
        <v>0</v>
      </c>
      <c r="E41" s="313">
        <f>E16+E27+E30+E38+E40</f>
        <v>0</v>
      </c>
      <c r="F41" s="312">
        <f>F16+F27+F30+F38+F40</f>
        <v>0</v>
      </c>
      <c r="G41" s="313">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33" customHeight="1" x14ac:dyDescent="0.2">
      <c r="A42" s="189">
        <v>861</v>
      </c>
      <c r="B42" s="190" t="s">
        <v>316</v>
      </c>
      <c r="C42" s="302"/>
      <c r="D42" s="302"/>
      <c r="E42" s="302"/>
      <c r="F42" s="303"/>
      <c r="G42" s="318">
        <f>SUM(C42:E42)</f>
        <v>0</v>
      </c>
    </row>
    <row r="43" spans="1:256" ht="23.25" customHeight="1" thickBot="1" x14ac:dyDescent="0.25">
      <c r="A43" s="518">
        <v>862</v>
      </c>
      <c r="B43" s="330" t="s">
        <v>315</v>
      </c>
      <c r="C43" s="519"/>
      <c r="D43" s="519"/>
      <c r="E43" s="519"/>
      <c r="F43" s="520"/>
      <c r="G43" s="521">
        <f>SUM(C43:E43)</f>
        <v>0</v>
      </c>
    </row>
    <row r="44" spans="1:256" s="50" customFormat="1" ht="20.100000000000001" customHeight="1" thickBot="1" x14ac:dyDescent="0.3">
      <c r="A44" s="191">
        <v>86</v>
      </c>
      <c r="B44" s="192" t="s">
        <v>101</v>
      </c>
      <c r="C44" s="313">
        <f>C42+C43</f>
        <v>0</v>
      </c>
      <c r="D44" s="313">
        <f t="shared" ref="D44:E44" si="4">D42+D43</f>
        <v>0</v>
      </c>
      <c r="E44" s="313">
        <f t="shared" si="4"/>
        <v>0</v>
      </c>
      <c r="F44" s="296"/>
      <c r="G44" s="313">
        <f>SUM(C44:F44)</f>
        <v>0</v>
      </c>
    </row>
    <row r="45" spans="1:256" ht="36" customHeight="1" thickBot="1" x14ac:dyDescent="0.25">
      <c r="A45" s="737" t="s">
        <v>22</v>
      </c>
      <c r="B45" s="737"/>
      <c r="C45" s="313">
        <f>C41+C44</f>
        <v>0</v>
      </c>
      <c r="D45" s="312">
        <f>D41+D44</f>
        <v>0</v>
      </c>
      <c r="E45" s="313">
        <f>E41+E44</f>
        <v>0</v>
      </c>
      <c r="F45" s="312">
        <f>F41+F44</f>
        <v>0</v>
      </c>
      <c r="G45" s="313">
        <f>G41+G44</f>
        <v>0</v>
      </c>
      <c r="H45" s="52"/>
      <c r="I45" s="52"/>
      <c r="J45" s="52"/>
    </row>
    <row r="46" spans="1:256" x14ac:dyDescent="0.2">
      <c r="A46" s="42"/>
      <c r="B46" s="42"/>
      <c r="C46" s="42"/>
      <c r="D46" s="48"/>
      <c r="E46" s="48"/>
      <c r="F46" s="51"/>
    </row>
  </sheetData>
  <sheetProtection password="CADB" sheet="1" objects="1" scenarios="1" selectLockedCells="1"/>
  <mergeCells count="14">
    <mergeCell ref="G11:G12"/>
    <mergeCell ref="A41:B41"/>
    <mergeCell ref="B10:G10"/>
    <mergeCell ref="A1:G1"/>
    <mergeCell ref="A7:G7"/>
    <mergeCell ref="B5:G5"/>
    <mergeCell ref="A3:G3"/>
    <mergeCell ref="E11:E12"/>
    <mergeCell ref="F11:F12"/>
    <mergeCell ref="A45:B45"/>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X55"/>
  <sheetViews>
    <sheetView showGridLines="0" topLeftCell="A25" zoomScale="90" zoomScaleNormal="90" workbookViewId="0">
      <selection activeCell="C15" sqref="C11:C15"/>
    </sheetView>
  </sheetViews>
  <sheetFormatPr baseColWidth="10"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47" t="s">
        <v>0</v>
      </c>
      <c r="B1" s="747"/>
      <c r="C1" s="747"/>
      <c r="D1" s="747"/>
      <c r="E1" s="747"/>
      <c r="F1" s="747"/>
      <c r="G1" s="747"/>
    </row>
    <row r="3" spans="1:7" ht="23.25" x14ac:dyDescent="0.2">
      <c r="A3" s="715" t="s">
        <v>140</v>
      </c>
      <c r="B3" s="715"/>
      <c r="C3" s="715"/>
      <c r="D3" s="715"/>
      <c r="E3" s="715"/>
      <c r="F3" s="715"/>
      <c r="G3" s="715"/>
    </row>
    <row r="4" spans="1:7" s="45" customFormat="1" ht="23.25" x14ac:dyDescent="0.35">
      <c r="D4" s="48"/>
      <c r="G4" s="46"/>
    </row>
    <row r="6" spans="1:7" ht="27" customHeight="1" x14ac:dyDescent="0.2">
      <c r="B6" s="749" t="s">
        <v>240</v>
      </c>
      <c r="C6" s="749"/>
      <c r="D6" s="749"/>
      <c r="E6" s="749"/>
      <c r="F6" s="749"/>
      <c r="G6" s="749"/>
    </row>
    <row r="7" spans="1:7" ht="15.75" x14ac:dyDescent="0.2">
      <c r="F7" s="113"/>
      <c r="G7" s="113"/>
    </row>
    <row r="8" spans="1:7" ht="15" thickBot="1" x14ac:dyDescent="0.25"/>
    <row r="9" spans="1:7" x14ac:dyDescent="0.2">
      <c r="A9" s="750" t="s">
        <v>159</v>
      </c>
      <c r="B9" s="752" t="s">
        <v>20</v>
      </c>
      <c r="C9" s="743" t="s">
        <v>135</v>
      </c>
      <c r="D9" s="62"/>
      <c r="E9" s="755" t="s">
        <v>159</v>
      </c>
      <c r="F9" s="752" t="s">
        <v>21</v>
      </c>
      <c r="G9" s="743" t="s">
        <v>135</v>
      </c>
    </row>
    <row r="10" spans="1:7" ht="15" thickBot="1" x14ac:dyDescent="0.25">
      <c r="A10" s="751"/>
      <c r="B10" s="753"/>
      <c r="C10" s="754"/>
      <c r="D10" s="62"/>
      <c r="E10" s="756"/>
      <c r="F10" s="757"/>
      <c r="G10" s="772"/>
    </row>
    <row r="11" spans="1:7" ht="36.75" customHeight="1" x14ac:dyDescent="0.2">
      <c r="A11" s="193">
        <v>60</v>
      </c>
      <c r="B11" s="194" t="s">
        <v>58</v>
      </c>
      <c r="C11" s="409"/>
      <c r="D11" s="55"/>
      <c r="E11" s="171">
        <v>70</v>
      </c>
      <c r="F11" s="206" t="s">
        <v>118</v>
      </c>
      <c r="G11" s="414"/>
    </row>
    <row r="12" spans="1:7" ht="20.100000000000001" customHeight="1" x14ac:dyDescent="0.2">
      <c r="A12" s="195">
        <v>61</v>
      </c>
      <c r="B12" s="196" t="s">
        <v>61</v>
      </c>
      <c r="C12" s="410"/>
      <c r="D12" s="55"/>
      <c r="E12" s="202"/>
      <c r="F12" s="203"/>
      <c r="G12" s="306"/>
    </row>
    <row r="13" spans="1:7" ht="20.100000000000001" customHeight="1" x14ac:dyDescent="0.2">
      <c r="A13" s="197">
        <v>62</v>
      </c>
      <c r="B13" s="198" t="s">
        <v>72</v>
      </c>
      <c r="C13" s="498"/>
      <c r="D13" s="55"/>
      <c r="E13" s="202"/>
      <c r="F13" s="203"/>
      <c r="G13" s="306"/>
    </row>
    <row r="14" spans="1:7" ht="20.100000000000001" customHeight="1" x14ac:dyDescent="0.2">
      <c r="A14" s="195">
        <v>63</v>
      </c>
      <c r="B14" s="196" t="s">
        <v>82</v>
      </c>
      <c r="C14" s="410"/>
      <c r="D14" s="74"/>
      <c r="E14" s="204"/>
      <c r="F14" s="205"/>
      <c r="G14" s="307"/>
    </row>
    <row r="15" spans="1:7" ht="20.100000000000001" customHeight="1" x14ac:dyDescent="0.2">
      <c r="A15" s="197">
        <v>64</v>
      </c>
      <c r="B15" s="198" t="s">
        <v>93</v>
      </c>
      <c r="C15" s="411"/>
      <c r="D15" s="55"/>
      <c r="E15" s="172">
        <v>74</v>
      </c>
      <c r="F15" s="197" t="s">
        <v>109</v>
      </c>
      <c r="G15" s="415"/>
    </row>
    <row r="16" spans="1:7" ht="20.100000000000001" customHeight="1" x14ac:dyDescent="0.2">
      <c r="A16" s="195">
        <v>65</v>
      </c>
      <c r="B16" s="196" t="s">
        <v>94</v>
      </c>
      <c r="C16" s="410"/>
      <c r="D16" s="52"/>
      <c r="E16" s="173">
        <v>75</v>
      </c>
      <c r="F16" s="195" t="s">
        <v>108</v>
      </c>
      <c r="G16" s="416"/>
    </row>
    <row r="17" spans="1:206" ht="20.100000000000001" customHeight="1" x14ac:dyDescent="0.2">
      <c r="A17" s="197">
        <v>66</v>
      </c>
      <c r="B17" s="198" t="s">
        <v>95</v>
      </c>
      <c r="C17" s="411"/>
      <c r="D17" s="52"/>
      <c r="E17" s="172">
        <v>76</v>
      </c>
      <c r="F17" s="197" t="s">
        <v>107</v>
      </c>
      <c r="G17" s="415"/>
    </row>
    <row r="18" spans="1:206" ht="20.100000000000001" customHeight="1" x14ac:dyDescent="0.2">
      <c r="A18" s="195">
        <v>67</v>
      </c>
      <c r="B18" s="196" t="s">
        <v>96</v>
      </c>
      <c r="C18" s="410"/>
      <c r="D18" s="52"/>
      <c r="E18" s="173">
        <v>77</v>
      </c>
      <c r="F18" s="195" t="s">
        <v>106</v>
      </c>
      <c r="G18" s="416"/>
    </row>
    <row r="19" spans="1:206" ht="36" customHeight="1" x14ac:dyDescent="0.2">
      <c r="A19" s="197">
        <v>68</v>
      </c>
      <c r="B19" s="201" t="s">
        <v>98</v>
      </c>
      <c r="C19" s="411"/>
      <c r="D19" s="52"/>
      <c r="E19" s="172">
        <v>78</v>
      </c>
      <c r="F19" s="197" t="s">
        <v>105</v>
      </c>
      <c r="G19" s="415"/>
    </row>
    <row r="20" spans="1:206" ht="20.100000000000001" customHeight="1" thickBot="1" x14ac:dyDescent="0.25">
      <c r="A20" s="199">
        <v>69</v>
      </c>
      <c r="B20" s="200" t="s">
        <v>99</v>
      </c>
      <c r="C20" s="412"/>
      <c r="D20" s="64"/>
      <c r="E20" s="174">
        <v>79</v>
      </c>
      <c r="F20" s="199" t="s">
        <v>104</v>
      </c>
      <c r="G20" s="417"/>
    </row>
    <row r="21" spans="1:206" ht="18.75" customHeight="1" thickBot="1" x14ac:dyDescent="0.25">
      <c r="A21" s="773" t="s">
        <v>100</v>
      </c>
      <c r="B21" s="774"/>
      <c r="C21" s="304">
        <f>C11+C12+C13+C14+C15+C19+C16+C17+C18</f>
        <v>0</v>
      </c>
      <c r="D21" s="52"/>
      <c r="E21" s="773" t="s">
        <v>103</v>
      </c>
      <c r="F21" s="774"/>
      <c r="G21" s="311">
        <f>G11+G15+G16+G17+G18+G19+G20</f>
        <v>0</v>
      </c>
    </row>
    <row r="22" spans="1:206" ht="18.75" thickBot="1" x14ac:dyDescent="0.25">
      <c r="A22" s="207">
        <v>86</v>
      </c>
      <c r="B22" s="208" t="s">
        <v>101</v>
      </c>
      <c r="C22" s="413">
        <v>0</v>
      </c>
      <c r="D22" s="55"/>
      <c r="E22" s="173">
        <v>87</v>
      </c>
      <c r="F22" s="209" t="s">
        <v>102</v>
      </c>
      <c r="G22" s="415"/>
    </row>
    <row r="23" spans="1:206" ht="18.75" thickBot="1" x14ac:dyDescent="0.25">
      <c r="A23" s="773" t="s">
        <v>22</v>
      </c>
      <c r="B23" s="774"/>
      <c r="C23" s="305">
        <f>+C21+C22</f>
        <v>0</v>
      </c>
      <c r="D23" s="52"/>
      <c r="E23" s="773" t="s">
        <v>23</v>
      </c>
      <c r="F23" s="774"/>
      <c r="G23" s="311">
        <f>G21+G22</f>
        <v>0</v>
      </c>
    </row>
    <row r="24" spans="1:206" s="42" customFormat="1" ht="18" x14ac:dyDescent="0.2">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70" t="s">
        <v>209</v>
      </c>
      <c r="B29" s="770"/>
      <c r="C29" s="770"/>
      <c r="E29" s="770" t="s">
        <v>208</v>
      </c>
      <c r="F29" s="771"/>
      <c r="G29" s="771"/>
    </row>
    <row r="30" spans="1:206" ht="14.25" customHeight="1" x14ac:dyDescent="0.2">
      <c r="A30" s="775" t="s">
        <v>299</v>
      </c>
      <c r="B30" s="775"/>
      <c r="C30" s="775"/>
      <c r="D30" s="775"/>
      <c r="E30" s="775"/>
      <c r="F30" s="775"/>
      <c r="G30" s="775"/>
    </row>
    <row r="31" spans="1:206" ht="15" thickBot="1" x14ac:dyDescent="0.25"/>
    <row r="32" spans="1:206" s="88" customFormat="1" ht="15.75" customHeight="1" x14ac:dyDescent="0.2">
      <c r="A32" s="752" t="s">
        <v>159</v>
      </c>
      <c r="B32" s="777" t="s">
        <v>158</v>
      </c>
      <c r="C32" s="755" t="s">
        <v>135</v>
      </c>
      <c r="D32" s="48"/>
      <c r="E32" s="711" t="s">
        <v>159</v>
      </c>
      <c r="F32" s="739" t="s">
        <v>158</v>
      </c>
      <c r="G32" s="743" t="s">
        <v>135</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80"/>
      <c r="B33" s="778"/>
      <c r="C33" s="779"/>
      <c r="E33" s="712"/>
      <c r="F33" s="776"/>
      <c r="G33" s="754"/>
    </row>
    <row r="34" spans="1:7" ht="23.25" customHeight="1" thickBot="1" x14ac:dyDescent="0.25">
      <c r="A34" s="500" t="s">
        <v>63</v>
      </c>
      <c r="B34" s="499" t="s">
        <v>302</v>
      </c>
      <c r="C34" s="524"/>
      <c r="E34" s="218" t="s">
        <v>231</v>
      </c>
      <c r="F34" s="219" t="s">
        <v>123</v>
      </c>
      <c r="G34" s="345"/>
    </row>
    <row r="35" spans="1:7" ht="20.100000000000001" customHeight="1" thickBot="1" x14ac:dyDescent="0.25">
      <c r="A35" s="229">
        <v>62</v>
      </c>
      <c r="B35" s="230" t="s">
        <v>72</v>
      </c>
      <c r="C35" s="528">
        <f>C34</f>
        <v>0</v>
      </c>
      <c r="E35" s="323">
        <v>70642</v>
      </c>
      <c r="F35" s="324" t="s">
        <v>257</v>
      </c>
      <c r="G35" s="418"/>
    </row>
    <row r="36" spans="1:7" ht="20.100000000000001" customHeight="1" x14ac:dyDescent="0.2">
      <c r="A36" s="210" t="s">
        <v>76</v>
      </c>
      <c r="B36" s="211" t="s">
        <v>273</v>
      </c>
      <c r="C36" s="419"/>
      <c r="E36" s="221">
        <v>707</v>
      </c>
      <c r="F36" s="143" t="s">
        <v>120</v>
      </c>
      <c r="G36" s="220"/>
    </row>
    <row r="37" spans="1:7" ht="23.25" customHeight="1" thickBot="1" x14ac:dyDescent="0.25">
      <c r="A37" s="328" t="s">
        <v>78</v>
      </c>
      <c r="B37" s="142" t="s">
        <v>79</v>
      </c>
      <c r="C37" s="347"/>
      <c r="E37" s="222">
        <v>708</v>
      </c>
      <c r="F37" s="166" t="s">
        <v>119</v>
      </c>
      <c r="G37" s="223"/>
    </row>
    <row r="38" spans="1:7" ht="33.75" customHeight="1" thickBot="1" x14ac:dyDescent="0.25">
      <c r="A38" s="212" t="s">
        <v>80</v>
      </c>
      <c r="B38" s="213" t="s">
        <v>81</v>
      </c>
      <c r="C38" s="348"/>
      <c r="E38" s="229">
        <v>70</v>
      </c>
      <c r="F38" s="308" t="s">
        <v>118</v>
      </c>
      <c r="G38" s="528">
        <f>G34+G35+G36+G37</f>
        <v>0</v>
      </c>
    </row>
    <row r="39" spans="1:7" ht="19.5" customHeight="1" thickBot="1" x14ac:dyDescent="0.25">
      <c r="A39" s="229">
        <v>63</v>
      </c>
      <c r="B39" s="230" t="s">
        <v>82</v>
      </c>
      <c r="C39" s="528">
        <f>C36+C37+C38</f>
        <v>0</v>
      </c>
      <c r="E39" s="224">
        <v>741</v>
      </c>
      <c r="F39" s="225" t="s">
        <v>117</v>
      </c>
      <c r="G39" s="346"/>
    </row>
    <row r="40" spans="1:7" ht="32.25" customHeight="1" x14ac:dyDescent="0.2">
      <c r="A40" s="214" t="s">
        <v>90</v>
      </c>
      <c r="B40" s="215" t="s">
        <v>303</v>
      </c>
      <c r="C40" s="420"/>
      <c r="E40" s="224">
        <v>742</v>
      </c>
      <c r="F40" s="225" t="s">
        <v>116</v>
      </c>
      <c r="G40" s="220"/>
    </row>
    <row r="41" spans="1:7" ht="23.25" customHeight="1" thickBot="1" x14ac:dyDescent="0.25">
      <c r="A41" s="212" t="s">
        <v>91</v>
      </c>
      <c r="B41" s="216" t="s">
        <v>92</v>
      </c>
      <c r="C41" s="349"/>
      <c r="E41" s="224">
        <v>743</v>
      </c>
      <c r="F41" s="147" t="s">
        <v>115</v>
      </c>
      <c r="G41" s="220"/>
    </row>
    <row r="42" spans="1:7" ht="18.75" customHeight="1" thickBot="1" x14ac:dyDescent="0.25">
      <c r="A42" s="229">
        <v>64</v>
      </c>
      <c r="B42" s="230" t="s">
        <v>93</v>
      </c>
      <c r="C42" s="528">
        <f>C40+C41</f>
        <v>0</v>
      </c>
      <c r="E42" s="224">
        <v>744</v>
      </c>
      <c r="F42" s="225" t="s">
        <v>114</v>
      </c>
      <c r="G42" s="220"/>
    </row>
    <row r="43" spans="1:7" ht="29.25" customHeight="1" x14ac:dyDescent="0.2">
      <c r="A43" s="217">
        <v>861</v>
      </c>
      <c r="B43" s="190" t="s">
        <v>316</v>
      </c>
      <c r="C43" s="348"/>
      <c r="E43" s="224">
        <v>7451</v>
      </c>
      <c r="F43" s="147" t="s">
        <v>113</v>
      </c>
      <c r="G43" s="220"/>
    </row>
    <row r="44" spans="1:7" ht="18.75" customHeight="1" thickBot="1" x14ac:dyDescent="0.25">
      <c r="A44" s="329">
        <v>862</v>
      </c>
      <c r="B44" s="330" t="s">
        <v>317</v>
      </c>
      <c r="C44" s="522"/>
      <c r="E44" s="224">
        <v>7452</v>
      </c>
      <c r="F44" s="148" t="s">
        <v>112</v>
      </c>
      <c r="G44" s="220"/>
    </row>
    <row r="45" spans="1:7" ht="20.100000000000001" customHeight="1" thickBot="1" x14ac:dyDescent="0.25">
      <c r="A45" s="229">
        <v>86</v>
      </c>
      <c r="B45" s="230" t="s">
        <v>101</v>
      </c>
      <c r="C45" s="528">
        <f>C43+C44</f>
        <v>0</v>
      </c>
      <c r="E45" s="226">
        <v>746</v>
      </c>
      <c r="F45" s="147" t="s">
        <v>111</v>
      </c>
      <c r="G45" s="220"/>
    </row>
    <row r="46" spans="1:7" ht="20.100000000000001" customHeight="1" x14ac:dyDescent="0.2">
      <c r="E46" s="227">
        <v>747</v>
      </c>
      <c r="F46" s="148" t="s">
        <v>110</v>
      </c>
      <c r="G46" s="220"/>
    </row>
    <row r="47" spans="1:7" ht="19.5" customHeight="1" x14ac:dyDescent="0.2">
      <c r="A47" s="758" t="s">
        <v>319</v>
      </c>
      <c r="B47" s="759"/>
      <c r="C47" s="760"/>
      <c r="E47" s="227" t="s">
        <v>173</v>
      </c>
      <c r="F47" s="228" t="s">
        <v>175</v>
      </c>
      <c r="G47" s="220"/>
    </row>
    <row r="48" spans="1:7" ht="20.100000000000001" customHeight="1" thickBot="1" x14ac:dyDescent="0.25">
      <c r="A48" s="761"/>
      <c r="B48" s="762"/>
      <c r="C48" s="763"/>
      <c r="E48" s="227" t="s">
        <v>174</v>
      </c>
      <c r="F48" s="149" t="s">
        <v>176</v>
      </c>
      <c r="G48" s="220"/>
    </row>
    <row r="49" spans="1:7" ht="20.100000000000001" customHeight="1" thickBot="1" x14ac:dyDescent="0.25">
      <c r="A49" s="764"/>
      <c r="B49" s="765"/>
      <c r="C49" s="766"/>
      <c r="E49" s="229">
        <v>74</v>
      </c>
      <c r="F49" s="230" t="s">
        <v>109</v>
      </c>
      <c r="G49" s="528">
        <f>G39+G40+G41+G42+G43+G44+G45+G46+G47+G48</f>
        <v>0</v>
      </c>
    </row>
    <row r="50" spans="1:7" ht="22.5" customHeight="1" x14ac:dyDescent="0.2">
      <c r="A50" s="767"/>
      <c r="B50" s="768"/>
      <c r="C50" s="769"/>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password="CADB"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64"/>
  <sheetViews>
    <sheetView showGridLines="0" showZeros="0"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91" t="s">
        <v>0</v>
      </c>
      <c r="B1" s="792"/>
      <c r="C1" s="792"/>
      <c r="D1" s="792"/>
      <c r="E1" s="792"/>
      <c r="F1" s="792"/>
      <c r="G1" s="792"/>
      <c r="H1" s="792"/>
      <c r="I1" s="793"/>
    </row>
    <row r="2" spans="1:10" ht="9.75" customHeight="1" x14ac:dyDescent="0.2"/>
    <row r="3" spans="1:10" ht="23.25" x14ac:dyDescent="0.2">
      <c r="B3" s="800" t="s">
        <v>152</v>
      </c>
      <c r="C3" s="801"/>
      <c r="D3" s="801"/>
      <c r="E3" s="801"/>
      <c r="F3" s="801"/>
      <c r="G3" s="801"/>
      <c r="H3" s="801"/>
      <c r="I3" s="802"/>
    </row>
    <row r="4" spans="1:10" ht="23.25" x14ac:dyDescent="0.35">
      <c r="B4" s="5"/>
      <c r="C4" s="7"/>
      <c r="D4" s="6" t="s">
        <v>40</v>
      </c>
      <c r="E4" s="8">
        <v>2018</v>
      </c>
      <c r="F4" s="8"/>
      <c r="G4" s="7"/>
      <c r="H4" s="17"/>
      <c r="I4" s="18"/>
    </row>
    <row r="5" spans="1:10" ht="8.25" customHeight="1" x14ac:dyDescent="0.2"/>
    <row r="6" spans="1:10" ht="56.25" customHeight="1" x14ac:dyDescent="0.2">
      <c r="B6" s="794" t="s">
        <v>38</v>
      </c>
      <c r="C6" s="795"/>
      <c r="D6" s="795"/>
      <c r="E6" s="795"/>
      <c r="F6" s="795"/>
      <c r="G6" s="795"/>
      <c r="H6" s="795"/>
      <c r="I6" s="796"/>
      <c r="J6" s="19"/>
    </row>
    <row r="7" spans="1:10" ht="15" customHeight="1" x14ac:dyDescent="0.2"/>
    <row r="8" spans="1:10" s="77" customFormat="1" ht="15.75" x14ac:dyDescent="0.2">
      <c r="B8" s="364"/>
      <c r="C8" s="364"/>
      <c r="D8" s="364"/>
      <c r="E8" s="364"/>
      <c r="F8" s="364"/>
      <c r="G8" s="364"/>
      <c r="H8" s="364"/>
      <c r="I8" s="364"/>
    </row>
    <row r="9" spans="1:10" s="77" customFormat="1" ht="15.75" x14ac:dyDescent="0.2">
      <c r="B9" s="364"/>
      <c r="C9" s="364"/>
      <c r="D9" s="364"/>
      <c r="E9" s="364"/>
      <c r="F9" s="364"/>
      <c r="G9" s="364"/>
      <c r="H9" s="364"/>
      <c r="I9" s="364"/>
    </row>
    <row r="10" spans="1:10" s="77" customFormat="1" ht="15.75" x14ac:dyDescent="0.2">
      <c r="B10" s="364"/>
      <c r="C10" s="364"/>
      <c r="D10" s="364"/>
      <c r="E10" s="364"/>
      <c r="F10" s="364"/>
      <c r="G10" s="364"/>
      <c r="H10" s="364"/>
      <c r="I10" s="364"/>
    </row>
    <row r="11" spans="1:10" s="77" customFormat="1" ht="15.75" x14ac:dyDescent="0.2">
      <c r="B11" s="364"/>
      <c r="C11" s="364"/>
      <c r="D11" s="364"/>
      <c r="E11" s="364"/>
      <c r="F11" s="364"/>
      <c r="G11" s="364"/>
      <c r="H11" s="364"/>
      <c r="I11" s="364"/>
    </row>
    <row r="13" spans="1:10" ht="15.75" x14ac:dyDescent="0.2">
      <c r="B13" s="797" t="s">
        <v>33</v>
      </c>
      <c r="C13" s="798"/>
      <c r="D13" s="798"/>
      <c r="E13" s="798"/>
      <c r="F13" s="798"/>
      <c r="G13" s="798"/>
      <c r="H13" s="798"/>
      <c r="I13" s="799"/>
    </row>
    <row r="14" spans="1:10" ht="6.75" customHeight="1" x14ac:dyDescent="0.2"/>
    <row r="15" spans="1:10" ht="6.75" customHeight="1" x14ac:dyDescent="0.2"/>
    <row r="16" spans="1:10" ht="6.75" customHeight="1" x14ac:dyDescent="0.2"/>
    <row r="17" spans="2:9" ht="6.75" customHeight="1" x14ac:dyDescent="0.2"/>
    <row r="18" spans="2:9" ht="18" x14ac:dyDescent="0.25">
      <c r="B18" s="10" t="s">
        <v>24</v>
      </c>
    </row>
    <row r="19" spans="2:9" ht="8.1" customHeight="1" x14ac:dyDescent="0.25">
      <c r="B19" s="20"/>
      <c r="C19" s="21"/>
      <c r="D19" s="21"/>
      <c r="E19" s="21"/>
      <c r="F19" s="21"/>
      <c r="G19" s="21"/>
      <c r="H19" s="21"/>
      <c r="I19" s="22"/>
    </row>
    <row r="20" spans="2:9" ht="15.95" customHeight="1" x14ac:dyDescent="0.25">
      <c r="B20" s="23" t="s">
        <v>16</v>
      </c>
      <c r="C20" s="361"/>
      <c r="D20" s="362" t="s">
        <v>25</v>
      </c>
      <c r="E20" s="803">
        <f>'1 - Identification'!D10</f>
        <v>0</v>
      </c>
      <c r="F20" s="804"/>
      <c r="G20" s="804"/>
      <c r="H20" s="804"/>
      <c r="I20" s="805"/>
    </row>
    <row r="21" spans="2:9" ht="8.1" customHeight="1" x14ac:dyDescent="0.2">
      <c r="B21" s="24"/>
      <c r="C21" s="362"/>
      <c r="D21" s="362"/>
      <c r="E21" s="356"/>
      <c r="F21" s="356"/>
      <c r="G21" s="356"/>
      <c r="H21" s="356"/>
      <c r="I21" s="357"/>
    </row>
    <row r="22" spans="2:9" ht="15.95" customHeight="1" x14ac:dyDescent="0.25">
      <c r="B22" s="24"/>
      <c r="C22" s="362"/>
      <c r="D22" s="362" t="s">
        <v>26</v>
      </c>
      <c r="E22" s="605">
        <f>'1 - Identification'!B23</f>
        <v>0</v>
      </c>
      <c r="F22" s="606"/>
      <c r="G22" s="606"/>
      <c r="H22" s="606"/>
      <c r="I22" s="607"/>
    </row>
    <row r="23" spans="2:9" ht="8.1" customHeight="1" x14ac:dyDescent="0.2">
      <c r="B23" s="24"/>
      <c r="C23" s="362"/>
      <c r="D23" s="362"/>
      <c r="E23" s="356"/>
      <c r="F23" s="356"/>
      <c r="G23" s="356"/>
      <c r="H23" s="356"/>
      <c r="I23" s="357"/>
    </row>
    <row r="24" spans="2:9" ht="15.95" customHeight="1" x14ac:dyDescent="0.25">
      <c r="B24" s="24"/>
      <c r="C24" s="362"/>
      <c r="D24" s="362" t="s">
        <v>27</v>
      </c>
      <c r="E24" s="605">
        <f>'1 - Identification'!C25</f>
        <v>0</v>
      </c>
      <c r="F24" s="606"/>
      <c r="G24" s="606"/>
      <c r="H24" s="606"/>
      <c r="I24" s="607"/>
    </row>
    <row r="25" spans="2:9" ht="8.1" customHeight="1" x14ac:dyDescent="0.25">
      <c r="B25" s="24"/>
      <c r="C25" s="362"/>
      <c r="D25" s="362"/>
      <c r="E25" s="358"/>
      <c r="F25" s="358"/>
      <c r="G25" s="358"/>
      <c r="H25" s="358"/>
      <c r="I25" s="359"/>
    </row>
    <row r="26" spans="2:9" ht="15.95" customHeight="1" x14ac:dyDescent="0.25">
      <c r="B26" s="24"/>
      <c r="C26" s="362"/>
      <c r="D26" s="362" t="s">
        <v>9</v>
      </c>
      <c r="E26" s="605">
        <f>'1 - Identification'!F25</f>
        <v>0</v>
      </c>
      <c r="F26" s="606"/>
      <c r="G26" s="606"/>
      <c r="H26" s="606"/>
      <c r="I26" s="607"/>
    </row>
    <row r="27" spans="2:9" ht="8.1" customHeight="1" x14ac:dyDescent="0.25">
      <c r="B27" s="24"/>
      <c r="C27" s="362"/>
      <c r="D27" s="362"/>
      <c r="E27" s="360"/>
      <c r="F27" s="358"/>
      <c r="G27" s="358"/>
      <c r="H27" s="358"/>
      <c r="I27" s="359"/>
    </row>
    <row r="28" spans="2:9" ht="15.95" customHeight="1" x14ac:dyDescent="0.25">
      <c r="B28" s="23" t="s">
        <v>32</v>
      </c>
      <c r="C28" s="361"/>
      <c r="D28" s="362" t="s">
        <v>25</v>
      </c>
      <c r="E28" s="605">
        <f>'1 - Identification'!D18</f>
        <v>0</v>
      </c>
      <c r="F28" s="606"/>
      <c r="G28" s="606"/>
      <c r="H28" s="606"/>
      <c r="I28" s="607"/>
    </row>
    <row r="29" spans="2:9" ht="8.1" customHeight="1" x14ac:dyDescent="0.25">
      <c r="B29" s="25"/>
      <c r="C29" s="361"/>
      <c r="D29" s="362"/>
      <c r="E29" s="358"/>
      <c r="F29" s="358"/>
      <c r="G29" s="358"/>
      <c r="H29" s="358"/>
      <c r="I29" s="359"/>
    </row>
    <row r="30" spans="2:9" ht="15.95" customHeight="1" x14ac:dyDescent="0.25">
      <c r="B30" s="25"/>
      <c r="C30" s="361"/>
      <c r="D30" s="362" t="s">
        <v>26</v>
      </c>
      <c r="E30" s="605">
        <f>'1 - Identification'!B34</f>
        <v>0</v>
      </c>
      <c r="F30" s="606"/>
      <c r="G30" s="606"/>
      <c r="H30" s="606"/>
      <c r="I30" s="607"/>
    </row>
    <row r="31" spans="2:9" ht="8.1" customHeight="1" x14ac:dyDescent="0.25">
      <c r="B31" s="25"/>
      <c r="C31" s="361"/>
      <c r="D31" s="362"/>
      <c r="E31" s="358"/>
      <c r="F31" s="358"/>
      <c r="G31" s="358"/>
      <c r="H31" s="358"/>
      <c r="I31" s="359"/>
    </row>
    <row r="32" spans="2:9" ht="15.95" customHeight="1" x14ac:dyDescent="0.25">
      <c r="B32" s="25"/>
      <c r="C32" s="361"/>
      <c r="D32" s="362" t="s">
        <v>27</v>
      </c>
      <c r="E32" s="605">
        <f>'1 - Identification'!C36</f>
        <v>0</v>
      </c>
      <c r="F32" s="606"/>
      <c r="G32" s="606"/>
      <c r="H32" s="606"/>
      <c r="I32" s="607"/>
    </row>
    <row r="33" spans="2:9" ht="8.1" customHeight="1" x14ac:dyDescent="0.25">
      <c r="B33" s="25"/>
      <c r="C33" s="361"/>
      <c r="D33" s="362"/>
      <c r="E33" s="358"/>
      <c r="F33" s="358"/>
      <c r="G33" s="358"/>
      <c r="H33" s="358"/>
      <c r="I33" s="359"/>
    </row>
    <row r="34" spans="2:9" ht="15.75" x14ac:dyDescent="0.25">
      <c r="B34" s="25"/>
      <c r="C34" s="361"/>
      <c r="D34" s="362" t="s">
        <v>9</v>
      </c>
      <c r="E34" s="605">
        <f>'1 - Identification'!F36</f>
        <v>0</v>
      </c>
      <c r="F34" s="606"/>
      <c r="G34" s="606"/>
      <c r="H34" s="606"/>
      <c r="I34" s="607"/>
    </row>
    <row r="35" spans="2:9" ht="8.1" customHeight="1" x14ac:dyDescent="0.25">
      <c r="B35" s="25"/>
      <c r="C35" s="361"/>
      <c r="D35" s="362"/>
      <c r="E35" s="358"/>
      <c r="F35" s="358"/>
      <c r="G35" s="358"/>
      <c r="H35" s="358"/>
      <c r="I35" s="359"/>
    </row>
    <row r="36" spans="2:9" ht="18" x14ac:dyDescent="0.25">
      <c r="B36" s="23" t="s">
        <v>28</v>
      </c>
      <c r="C36" s="361"/>
      <c r="D36" s="362"/>
      <c r="E36" s="358"/>
      <c r="F36" s="358"/>
      <c r="G36" s="358"/>
      <c r="H36" s="358"/>
      <c r="I36" s="359"/>
    </row>
    <row r="37" spans="2:9" ht="21.75" customHeight="1" x14ac:dyDescent="0.25">
      <c r="B37" s="25"/>
      <c r="C37" s="361"/>
      <c r="D37" s="362" t="s">
        <v>29</v>
      </c>
      <c r="E37" s="605">
        <f>'1 - Identification'!D12</f>
        <v>0</v>
      </c>
      <c r="F37" s="606"/>
      <c r="G37" s="606"/>
      <c r="H37" s="606"/>
      <c r="I37" s="607"/>
    </row>
    <row r="38" spans="2:9" ht="8.1" customHeight="1" x14ac:dyDescent="0.25">
      <c r="B38" s="24"/>
      <c r="C38" s="361"/>
      <c r="D38" s="362"/>
      <c r="E38" s="358"/>
      <c r="F38" s="358"/>
      <c r="G38" s="358"/>
      <c r="H38" s="358"/>
      <c r="I38" s="359"/>
    </row>
    <row r="39" spans="2:9" ht="14.25" customHeight="1" x14ac:dyDescent="0.25">
      <c r="B39" s="24"/>
      <c r="C39" s="361"/>
      <c r="D39" s="362" t="s">
        <v>30</v>
      </c>
      <c r="E39" s="605">
        <f>'1 - Identification'!D14</f>
        <v>0</v>
      </c>
      <c r="F39" s="606"/>
      <c r="G39" s="606"/>
      <c r="H39" s="606"/>
      <c r="I39" s="607"/>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781" t="s">
        <v>324</v>
      </c>
      <c r="C42" s="782"/>
      <c r="D42" s="782"/>
      <c r="E42" s="782"/>
      <c r="F42" s="782"/>
      <c r="G42" s="782"/>
      <c r="H42" s="782"/>
      <c r="I42" s="783"/>
    </row>
    <row r="43" spans="2:9" ht="69.75" customHeight="1" x14ac:dyDescent="0.2">
      <c r="B43" s="781"/>
      <c r="C43" s="782"/>
      <c r="D43" s="782"/>
      <c r="E43" s="782"/>
      <c r="F43" s="782"/>
      <c r="G43" s="782"/>
      <c r="H43" s="782"/>
      <c r="I43" s="783"/>
    </row>
    <row r="44" spans="2:9" x14ac:dyDescent="0.2">
      <c r="B44" s="24"/>
      <c r="C44" s="9"/>
      <c r="D44" s="9"/>
      <c r="E44" s="9"/>
      <c r="F44" s="9"/>
      <c r="G44" s="9"/>
      <c r="H44" s="9"/>
      <c r="I44" s="32"/>
    </row>
    <row r="45" spans="2:9" ht="18" x14ac:dyDescent="0.25">
      <c r="B45" s="787" t="s">
        <v>268</v>
      </c>
      <c r="C45" s="788"/>
      <c r="D45" s="788"/>
      <c r="E45" s="9"/>
      <c r="F45" s="34" t="s">
        <v>31</v>
      </c>
      <c r="G45" s="789"/>
      <c r="H45" s="789"/>
      <c r="I45" s="790"/>
    </row>
    <row r="46" spans="2:9" ht="8.1" customHeight="1" x14ac:dyDescent="0.25">
      <c r="B46" s="35"/>
      <c r="C46" s="36"/>
      <c r="D46" s="36"/>
      <c r="E46" s="36"/>
      <c r="F46" s="36"/>
      <c r="G46" s="36"/>
      <c r="H46" s="36"/>
      <c r="I46" s="32"/>
    </row>
    <row r="47" spans="2:9" ht="18" customHeight="1" x14ac:dyDescent="0.2">
      <c r="B47" s="784" t="s">
        <v>43</v>
      </c>
      <c r="C47" s="785"/>
      <c r="D47" s="785"/>
      <c r="E47" s="785"/>
      <c r="F47" s="785"/>
      <c r="G47" s="785"/>
      <c r="H47" s="785"/>
      <c r="I47" s="786"/>
    </row>
    <row r="48" spans="2:9" x14ac:dyDescent="0.2">
      <c r="B48" s="784"/>
      <c r="C48" s="785"/>
      <c r="D48" s="785"/>
      <c r="E48" s="785"/>
      <c r="F48" s="785"/>
      <c r="G48" s="785"/>
      <c r="H48" s="785"/>
      <c r="I48" s="786"/>
    </row>
    <row r="49" spans="1:9" x14ac:dyDescent="0.2">
      <c r="B49" s="504"/>
      <c r="C49" s="505"/>
      <c r="D49" s="505"/>
      <c r="E49" s="9"/>
      <c r="F49" s="9"/>
      <c r="G49" s="9"/>
      <c r="H49" s="9"/>
      <c r="I49" s="32"/>
    </row>
    <row r="50" spans="1:9" x14ac:dyDescent="0.2">
      <c r="B50" s="506"/>
      <c r="C50" s="505"/>
      <c r="D50" s="505"/>
      <c r="E50" s="9"/>
      <c r="F50" s="9"/>
      <c r="G50" s="9"/>
      <c r="H50" s="9"/>
      <c r="I50" s="32"/>
    </row>
    <row r="51" spans="1:9" x14ac:dyDescent="0.2">
      <c r="B51" s="506"/>
      <c r="C51" s="505"/>
      <c r="D51" s="505"/>
      <c r="E51" s="9"/>
      <c r="F51" s="9"/>
      <c r="G51" s="9"/>
      <c r="H51" s="9"/>
      <c r="I51" s="32"/>
    </row>
    <row r="52" spans="1:9" x14ac:dyDescent="0.2">
      <c r="B52" s="506"/>
      <c r="C52" s="505"/>
      <c r="D52" s="505"/>
      <c r="E52" s="9"/>
      <c r="F52" s="9"/>
      <c r="G52" s="9"/>
      <c r="H52" s="9"/>
      <c r="I52" s="32"/>
    </row>
    <row r="53" spans="1:9" x14ac:dyDescent="0.2">
      <c r="B53" s="506"/>
      <c r="C53" s="505"/>
      <c r="D53" s="505"/>
      <c r="E53" s="9"/>
      <c r="F53" s="9"/>
      <c r="G53" s="9"/>
      <c r="H53" s="9"/>
      <c r="I53" s="32"/>
    </row>
    <row r="54" spans="1:9" x14ac:dyDescent="0.2">
      <c r="B54" s="507"/>
      <c r="C54" s="508"/>
      <c r="D54" s="508"/>
      <c r="E54" s="27"/>
      <c r="F54" s="27"/>
      <c r="G54" s="27"/>
      <c r="H54" s="27"/>
      <c r="I54" s="33"/>
    </row>
    <row r="55" spans="1:9" s="77" customFormat="1" x14ac:dyDescent="0.2">
      <c r="B55" s="106"/>
      <c r="C55" s="106"/>
      <c r="D55" s="106"/>
      <c r="E55" s="78"/>
      <c r="F55" s="78"/>
      <c r="G55" s="78"/>
      <c r="H55" s="78"/>
      <c r="I55" s="78"/>
    </row>
    <row r="56" spans="1:9" s="77" customFormat="1" x14ac:dyDescent="0.2">
      <c r="B56" s="106"/>
      <c r="C56" s="106"/>
      <c r="D56" s="106"/>
      <c r="E56" s="78"/>
      <c r="F56" s="78"/>
      <c r="G56" s="78"/>
      <c r="H56" s="78"/>
      <c r="I56" s="78"/>
    </row>
    <row r="57" spans="1:9" s="77" customFormat="1" x14ac:dyDescent="0.2"/>
    <row r="58" spans="1:9" ht="15" x14ac:dyDescent="0.2">
      <c r="A58" s="104"/>
      <c r="B58" s="105"/>
    </row>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sheetData>
  <sheetProtection password="CADB" sheet="1" objects="1" scenarios="1" selectLockedCells="1"/>
  <mergeCells count="18">
    <mergeCell ref="A1:I1"/>
    <mergeCell ref="B6:I6"/>
    <mergeCell ref="B13:I13"/>
    <mergeCell ref="E28:I28"/>
    <mergeCell ref="B3:I3"/>
    <mergeCell ref="E20:I20"/>
    <mergeCell ref="E22:I22"/>
    <mergeCell ref="E24:I24"/>
    <mergeCell ref="E26:I26"/>
    <mergeCell ref="B42:I43"/>
    <mergeCell ref="E30:I30"/>
    <mergeCell ref="E32:I32"/>
    <mergeCell ref="E34:I34"/>
    <mergeCell ref="B47:I48"/>
    <mergeCell ref="B45:D45"/>
    <mergeCell ref="G45:I45"/>
    <mergeCell ref="E37:I37"/>
    <mergeCell ref="E39:I39"/>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O54"/>
  <sheetViews>
    <sheetView showGridLines="0" topLeftCell="A40" zoomScaleNormal="100" workbookViewId="0">
      <selection activeCell="F44" sqref="F44"/>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19" t="s">
        <v>137</v>
      </c>
      <c r="B1" s="819"/>
      <c r="C1" s="819"/>
      <c r="D1" s="819"/>
      <c r="E1" s="819"/>
      <c r="F1" s="819"/>
    </row>
    <row r="2" spans="1:9" ht="29.25" customHeight="1" thickBot="1" x14ac:dyDescent="0.3"/>
    <row r="3" spans="1:9" ht="15.75" customHeight="1" x14ac:dyDescent="0.25">
      <c r="A3" s="827" t="s">
        <v>159</v>
      </c>
      <c r="B3" s="829"/>
      <c r="C3" s="820" t="s">
        <v>136</v>
      </c>
      <c r="D3" s="822" t="s">
        <v>150</v>
      </c>
      <c r="E3" s="822" t="s">
        <v>151</v>
      </c>
      <c r="F3" s="825" t="s">
        <v>135</v>
      </c>
    </row>
    <row r="4" spans="1:9" ht="15.75" customHeight="1" x14ac:dyDescent="0.25">
      <c r="A4" s="828"/>
      <c r="B4" s="830"/>
      <c r="C4" s="821"/>
      <c r="D4" s="823"/>
      <c r="E4" s="824"/>
      <c r="F4" s="826"/>
    </row>
    <row r="5" spans="1:9" ht="20.100000000000001" customHeight="1" x14ac:dyDescent="0.25">
      <c r="A5" s="237">
        <v>60</v>
      </c>
      <c r="B5" s="237" t="s">
        <v>58</v>
      </c>
      <c r="C5" s="253" t="s">
        <v>134</v>
      </c>
      <c r="D5" s="309">
        <f>'3 - Données Financières struc'!C13</f>
        <v>0</v>
      </c>
      <c r="E5" s="241"/>
      <c r="F5" s="310">
        <f>'5 - Données Financières ACF'!C11</f>
        <v>0</v>
      </c>
      <c r="G5" s="55"/>
      <c r="H5" s="55"/>
      <c r="I5" s="55"/>
    </row>
    <row r="6" spans="1:9" ht="20.100000000000001" customHeight="1" x14ac:dyDescent="0.25">
      <c r="A6" s="238">
        <v>617</v>
      </c>
      <c r="B6" s="239" t="s">
        <v>59</v>
      </c>
      <c r="C6" s="252"/>
      <c r="D6" s="241"/>
      <c r="E6" s="247">
        <f>'4 - Données Financières AGC PIL'!G13</f>
        <v>0</v>
      </c>
      <c r="F6" s="241"/>
    </row>
    <row r="7" spans="1:9" ht="20.100000000000001" customHeight="1" x14ac:dyDescent="0.25">
      <c r="A7" s="238">
        <v>6185</v>
      </c>
      <c r="B7" s="239" t="s">
        <v>60</v>
      </c>
      <c r="C7" s="252"/>
      <c r="D7" s="241"/>
      <c r="E7" s="247">
        <f>'4 - Données Financières AGC PIL'!G14</f>
        <v>0</v>
      </c>
      <c r="F7" s="241"/>
    </row>
    <row r="8" spans="1:9" ht="20.100000000000001" customHeight="1" x14ac:dyDescent="0.25">
      <c r="A8" s="238">
        <v>6186</v>
      </c>
      <c r="B8" s="248" t="s">
        <v>71</v>
      </c>
      <c r="C8" s="252"/>
      <c r="D8" s="241"/>
      <c r="E8" s="247">
        <f>'4 - Données Financières AGC PIL'!G15</f>
        <v>0</v>
      </c>
      <c r="F8" s="241"/>
    </row>
    <row r="9" spans="1:9" ht="20.100000000000001" customHeight="1" x14ac:dyDescent="0.25">
      <c r="A9" s="243">
        <v>61</v>
      </c>
      <c r="B9" s="244" t="s">
        <v>61</v>
      </c>
      <c r="C9" s="253" t="s">
        <v>133</v>
      </c>
      <c r="D9" s="309">
        <f>'3 - Données Financières struc'!C14-E9</f>
        <v>0</v>
      </c>
      <c r="E9" s="309">
        <f>'4 - Données Financières AGC PIL'!G16</f>
        <v>0</v>
      </c>
      <c r="F9" s="309">
        <f>'5 - Données Financières ACF'!C12</f>
        <v>0</v>
      </c>
    </row>
    <row r="10" spans="1:9" ht="20.100000000000001" customHeight="1" x14ac:dyDescent="0.25">
      <c r="A10" s="238">
        <v>621</v>
      </c>
      <c r="B10" s="239" t="s">
        <v>62</v>
      </c>
      <c r="C10" s="252"/>
      <c r="D10" s="241"/>
      <c r="E10" s="242">
        <f>'4 - Données Financières AGC PIL'!G17</f>
        <v>0</v>
      </c>
      <c r="F10" s="241"/>
    </row>
    <row r="11" spans="1:9" ht="20.100000000000001" customHeight="1" x14ac:dyDescent="0.25">
      <c r="A11" s="245" t="s">
        <v>63</v>
      </c>
      <c r="B11" s="246" t="s">
        <v>248</v>
      </c>
      <c r="C11" s="252"/>
      <c r="D11" s="241"/>
      <c r="E11" s="241"/>
      <c r="F11" s="525">
        <f>'5 - Données Financières ACF'!C34</f>
        <v>0</v>
      </c>
    </row>
    <row r="12" spans="1:9" ht="20.100000000000001" customHeight="1" x14ac:dyDescent="0.25">
      <c r="A12" s="248">
        <v>622</v>
      </c>
      <c r="B12" s="239" t="s">
        <v>138</v>
      </c>
      <c r="C12" s="252"/>
      <c r="D12" s="241"/>
      <c r="E12" s="247">
        <f>'4 - Données Financières AGC PIL'!G18</f>
        <v>0</v>
      </c>
      <c r="F12" s="241"/>
    </row>
    <row r="13" spans="1:9" ht="20.100000000000001" customHeight="1" x14ac:dyDescent="0.25">
      <c r="A13" s="238">
        <v>6226</v>
      </c>
      <c r="B13" s="239" t="s">
        <v>259</v>
      </c>
      <c r="C13" s="252"/>
      <c r="D13" s="241"/>
      <c r="E13" s="247">
        <f>'4 - Données Financières AGC PIL'!G19</f>
        <v>0</v>
      </c>
      <c r="F13" s="241"/>
    </row>
    <row r="14" spans="1:9" ht="20.100000000000001" customHeight="1" x14ac:dyDescent="0.25">
      <c r="A14" s="238">
        <v>6227</v>
      </c>
      <c r="B14" s="239" t="s">
        <v>64</v>
      </c>
      <c r="C14" s="252"/>
      <c r="D14" s="241"/>
      <c r="E14" s="247">
        <f>'4 - Données Financières AGC PIL'!G20</f>
        <v>0</v>
      </c>
      <c r="F14" s="241"/>
    </row>
    <row r="15" spans="1:9" ht="20.100000000000001" customHeight="1" x14ac:dyDescent="0.25">
      <c r="A15" s="238">
        <v>623</v>
      </c>
      <c r="B15" s="239" t="s">
        <v>65</v>
      </c>
      <c r="C15" s="252"/>
      <c r="D15" s="241"/>
      <c r="E15" s="247">
        <f>'4 - Données Financières AGC PIL'!G21</f>
        <v>0</v>
      </c>
      <c r="F15" s="241"/>
    </row>
    <row r="16" spans="1:9" ht="20.100000000000001" customHeight="1" x14ac:dyDescent="0.25">
      <c r="A16" s="238">
        <v>625</v>
      </c>
      <c r="B16" s="239" t="s">
        <v>66</v>
      </c>
      <c r="C16" s="252"/>
      <c r="D16" s="241"/>
      <c r="E16" s="247">
        <f>'4 - Données Financières AGC PIL'!G22</f>
        <v>0</v>
      </c>
      <c r="F16" s="241"/>
    </row>
    <row r="17" spans="1:6" ht="20.100000000000001" customHeight="1" x14ac:dyDescent="0.25">
      <c r="A17" s="249">
        <v>6258</v>
      </c>
      <c r="B17" s="248" t="s">
        <v>67</v>
      </c>
      <c r="C17" s="252"/>
      <c r="D17" s="241"/>
      <c r="E17" s="247">
        <f>'4 - Données Financières AGC PIL'!G23</f>
        <v>0</v>
      </c>
      <c r="F17" s="241"/>
    </row>
    <row r="18" spans="1:6" ht="20.100000000000001" customHeight="1" x14ac:dyDescent="0.25">
      <c r="A18" s="249">
        <v>6281</v>
      </c>
      <c r="B18" s="248" t="s">
        <v>68</v>
      </c>
      <c r="C18" s="252"/>
      <c r="D18" s="241"/>
      <c r="E18" s="247">
        <f>'4 - Données Financières AGC PIL'!G24</f>
        <v>0</v>
      </c>
      <c r="F18" s="241"/>
    </row>
    <row r="19" spans="1:6" ht="20.100000000000001" customHeight="1" x14ac:dyDescent="0.25">
      <c r="A19" s="239">
        <v>6284</v>
      </c>
      <c r="B19" s="239" t="s">
        <v>69</v>
      </c>
      <c r="C19" s="252"/>
      <c r="D19" s="241"/>
      <c r="E19" s="247">
        <f>'4 - Données Financières AGC PIL'!G25</f>
        <v>0</v>
      </c>
      <c r="F19" s="241"/>
    </row>
    <row r="20" spans="1:6" ht="20.100000000000001" customHeight="1" x14ac:dyDescent="0.25">
      <c r="A20" s="249">
        <v>6286</v>
      </c>
      <c r="B20" s="248" t="s">
        <v>70</v>
      </c>
      <c r="C20" s="252"/>
      <c r="D20" s="241"/>
      <c r="E20" s="247">
        <f>'4 - Données Financières AGC PIL'!G26</f>
        <v>0</v>
      </c>
      <c r="F20" s="241"/>
    </row>
    <row r="21" spans="1:6" ht="20.100000000000001" customHeight="1" x14ac:dyDescent="0.25">
      <c r="A21" s="243">
        <v>62</v>
      </c>
      <c r="B21" s="243" t="s">
        <v>72</v>
      </c>
      <c r="C21" s="250" t="s">
        <v>132</v>
      </c>
      <c r="D21" s="309">
        <f>'3 - Données Financières struc'!C15-E21</f>
        <v>0</v>
      </c>
      <c r="E21" s="309">
        <f>SUM(E10:E20)</f>
        <v>0</v>
      </c>
      <c r="F21" s="309">
        <f>'5 - Données Financières ACF'!C13</f>
        <v>0</v>
      </c>
    </row>
    <row r="22" spans="1:6" ht="20.100000000000001" customHeight="1" x14ac:dyDescent="0.25">
      <c r="A22" s="249" t="s">
        <v>73</v>
      </c>
      <c r="B22" s="248" t="s">
        <v>242</v>
      </c>
      <c r="C22" s="251" t="s">
        <v>130</v>
      </c>
      <c r="D22" s="241"/>
      <c r="E22" s="247">
        <f>'4 - Données Financières AGC PIL'!G28</f>
        <v>0</v>
      </c>
      <c r="F22" s="241"/>
    </row>
    <row r="23" spans="1:6" ht="20.100000000000001" customHeight="1" x14ac:dyDescent="0.25">
      <c r="A23" s="249" t="s">
        <v>74</v>
      </c>
      <c r="B23" s="248" t="s">
        <v>75</v>
      </c>
      <c r="C23" s="251" t="s">
        <v>131</v>
      </c>
      <c r="D23" s="241"/>
      <c r="E23" s="247">
        <f>'4 - Données Financières AGC PIL'!G29</f>
        <v>0</v>
      </c>
      <c r="F23" s="241"/>
    </row>
    <row r="24" spans="1:6" ht="20.100000000000001" customHeight="1" x14ac:dyDescent="0.25">
      <c r="A24" s="245" t="s">
        <v>76</v>
      </c>
      <c r="B24" s="246" t="s">
        <v>77</v>
      </c>
      <c r="C24" s="252"/>
      <c r="D24" s="241"/>
      <c r="E24" s="241"/>
      <c r="F24" s="421">
        <f>'5 - Données Financières ACF'!C36</f>
        <v>0</v>
      </c>
    </row>
    <row r="25" spans="1:6" ht="20.100000000000001" customHeight="1" x14ac:dyDescent="0.25">
      <c r="A25" s="249" t="s">
        <v>78</v>
      </c>
      <c r="B25" s="248" t="s">
        <v>79</v>
      </c>
      <c r="C25" s="252"/>
      <c r="D25" s="241"/>
      <c r="E25" s="241"/>
      <c r="F25" s="247">
        <f>'5 - Données Financières ACF'!C37</f>
        <v>0</v>
      </c>
    </row>
    <row r="26" spans="1:6" ht="20.100000000000001" customHeight="1" x14ac:dyDescent="0.25">
      <c r="A26" s="249" t="s">
        <v>80</v>
      </c>
      <c r="B26" s="248" t="s">
        <v>249</v>
      </c>
      <c r="C26" s="252"/>
      <c r="D26" s="241"/>
      <c r="E26" s="241"/>
      <c r="F26" s="247">
        <f>'5 - Données Financières ACF'!C38</f>
        <v>0</v>
      </c>
    </row>
    <row r="27" spans="1:6" ht="20.100000000000001" customHeight="1" x14ac:dyDescent="0.25">
      <c r="A27" s="243">
        <v>63</v>
      </c>
      <c r="B27" s="244" t="s">
        <v>82</v>
      </c>
      <c r="C27" s="253" t="s">
        <v>130</v>
      </c>
      <c r="D27" s="309">
        <f>'3 - Données Financières struc'!C16-E27</f>
        <v>0</v>
      </c>
      <c r="E27" s="309">
        <f>SUM(E22:E26)</f>
        <v>0</v>
      </c>
      <c r="F27" s="309">
        <f>SUM(F24:F26)</f>
        <v>0</v>
      </c>
    </row>
    <row r="28" spans="1:6" ht="20.100000000000001" customHeight="1" x14ac:dyDescent="0.25">
      <c r="A28" s="249">
        <v>6411</v>
      </c>
      <c r="B28" s="248" t="s">
        <v>83</v>
      </c>
      <c r="C28" s="252"/>
      <c r="D28" s="241"/>
      <c r="E28" s="247">
        <f>'4 - Données Financières AGC PIL'!G31</f>
        <v>0</v>
      </c>
      <c r="F28" s="241"/>
    </row>
    <row r="29" spans="1:6" ht="20.100000000000001" customHeight="1" x14ac:dyDescent="0.25">
      <c r="A29" s="249">
        <v>6412</v>
      </c>
      <c r="B29" s="248" t="s">
        <v>84</v>
      </c>
      <c r="C29" s="240"/>
      <c r="D29" s="241"/>
      <c r="E29" s="247">
        <f>'4 - Données Financières AGC PIL'!G32</f>
        <v>0</v>
      </c>
      <c r="F29" s="241"/>
    </row>
    <row r="30" spans="1:6" ht="20.100000000000001" customHeight="1" x14ac:dyDescent="0.25">
      <c r="A30" s="249">
        <v>6413</v>
      </c>
      <c r="B30" s="248" t="s">
        <v>85</v>
      </c>
      <c r="C30" s="240"/>
      <c r="D30" s="241"/>
      <c r="E30" s="247">
        <f>'4 - Données Financières AGC PIL'!G33</f>
        <v>0</v>
      </c>
      <c r="F30" s="241"/>
    </row>
    <row r="31" spans="1:6" ht="20.100000000000001" customHeight="1" x14ac:dyDescent="0.25">
      <c r="A31" s="249">
        <v>6414</v>
      </c>
      <c r="B31" s="248" t="s">
        <v>86</v>
      </c>
      <c r="C31" s="240"/>
      <c r="D31" s="241"/>
      <c r="E31" s="247">
        <f>'4 - Données Financières AGC PIL'!G34</f>
        <v>0</v>
      </c>
      <c r="F31" s="241"/>
    </row>
    <row r="32" spans="1:6" ht="20.100000000000001" customHeight="1" x14ac:dyDescent="0.25">
      <c r="A32" s="249">
        <v>645</v>
      </c>
      <c r="B32" s="248" t="s">
        <v>87</v>
      </c>
      <c r="C32" s="240"/>
      <c r="D32" s="241"/>
      <c r="E32" s="247">
        <f>'4 - Données Financières AGC PIL'!G35</f>
        <v>0</v>
      </c>
      <c r="F32" s="241"/>
    </row>
    <row r="33" spans="1:15" ht="20.100000000000001" customHeight="1" x14ac:dyDescent="0.25">
      <c r="A33" s="249">
        <v>647</v>
      </c>
      <c r="B33" s="248" t="s">
        <v>88</v>
      </c>
      <c r="C33" s="240"/>
      <c r="D33" s="241"/>
      <c r="E33" s="247">
        <f>'4 - Données Financières AGC PIL'!G36</f>
        <v>0</v>
      </c>
      <c r="F33" s="241"/>
    </row>
    <row r="34" spans="1:15" ht="20.100000000000001" customHeight="1" x14ac:dyDescent="0.25">
      <c r="A34" s="249">
        <v>648</v>
      </c>
      <c r="B34" s="248" t="s">
        <v>89</v>
      </c>
      <c r="C34" s="240"/>
      <c r="D34" s="241"/>
      <c r="E34" s="247">
        <f>'4 - Données Financières AGC PIL'!G37</f>
        <v>0</v>
      </c>
      <c r="F34" s="241"/>
    </row>
    <row r="35" spans="1:15" ht="27.75" customHeight="1" x14ac:dyDescent="0.25">
      <c r="A35" s="254" t="s">
        <v>90</v>
      </c>
      <c r="B35" s="246" t="s">
        <v>232</v>
      </c>
      <c r="C35" s="240"/>
      <c r="D35" s="241"/>
      <c r="E35" s="241"/>
      <c r="F35" s="422">
        <f>'5 - Données Financières ACF'!C40</f>
        <v>0</v>
      </c>
    </row>
    <row r="36" spans="1:15" ht="20.100000000000001" customHeight="1" x14ac:dyDescent="0.25">
      <c r="A36" s="353" t="s">
        <v>91</v>
      </c>
      <c r="B36" s="248" t="s">
        <v>266</v>
      </c>
      <c r="C36" s="240"/>
      <c r="D36" s="241"/>
      <c r="E36" s="241"/>
      <c r="F36" s="242">
        <f>'5 - Données Financières ACF'!C41</f>
        <v>0</v>
      </c>
    </row>
    <row r="37" spans="1:15" ht="20.100000000000001" customHeight="1" x14ac:dyDescent="0.25">
      <c r="A37" s="255">
        <v>64</v>
      </c>
      <c r="B37" s="255" t="s">
        <v>93</v>
      </c>
      <c r="C37" s="256" t="s">
        <v>129</v>
      </c>
      <c r="D37" s="309">
        <f>'3 - Données Financières struc'!C17-E37</f>
        <v>0</v>
      </c>
      <c r="E37" s="350">
        <f>SUM(E28:E36)</f>
        <v>0</v>
      </c>
      <c r="F37" s="309">
        <f>SUM(F35:F36)</f>
        <v>0</v>
      </c>
    </row>
    <row r="38" spans="1:15" ht="20.100000000000001" customHeight="1" x14ac:dyDescent="0.25">
      <c r="A38" s="257">
        <v>65</v>
      </c>
      <c r="B38" s="258" t="s">
        <v>94</v>
      </c>
      <c r="C38" s="256" t="s">
        <v>128</v>
      </c>
      <c r="D38" s="309">
        <f>'3 - Données Financières struc'!C18-E38</f>
        <v>0</v>
      </c>
      <c r="E38" s="241"/>
      <c r="F38" s="309">
        <f>'5 - Données Financières ACF'!C16</f>
        <v>0</v>
      </c>
    </row>
    <row r="39" spans="1:15" s="103" customFormat="1" ht="20.100000000000001" customHeight="1" x14ac:dyDescent="0.25">
      <c r="A39" s="257">
        <v>66</v>
      </c>
      <c r="B39" s="258" t="s">
        <v>95</v>
      </c>
      <c r="C39" s="256" t="s">
        <v>127</v>
      </c>
      <c r="D39" s="309">
        <f>'3 - Données Financières struc'!C19-E39</f>
        <v>0</v>
      </c>
      <c r="E39" s="241"/>
      <c r="F39" s="309">
        <f>'5 - Données Financières ACF'!C17</f>
        <v>0</v>
      </c>
      <c r="G39" s="101"/>
      <c r="H39" s="101"/>
      <c r="I39" s="101"/>
      <c r="J39" s="101"/>
      <c r="K39" s="102"/>
      <c r="L39" s="102"/>
      <c r="M39" s="102"/>
      <c r="N39" s="102"/>
      <c r="O39" s="102"/>
    </row>
    <row r="40" spans="1:15" s="103" customFormat="1" ht="20.100000000000001" customHeight="1" x14ac:dyDescent="0.25">
      <c r="A40" s="257">
        <v>67</v>
      </c>
      <c r="B40" s="258" t="s">
        <v>96</v>
      </c>
      <c r="C40" s="256" t="s">
        <v>126</v>
      </c>
      <c r="D40" s="309">
        <f>'3 - Données Financières struc'!C20-E40</f>
        <v>0</v>
      </c>
      <c r="E40" s="241"/>
      <c r="F40" s="309">
        <f>'5 - Données Financières ACF'!C18</f>
        <v>0</v>
      </c>
      <c r="G40" s="101"/>
      <c r="H40" s="101"/>
      <c r="I40" s="101"/>
      <c r="J40" s="101"/>
      <c r="K40" s="102"/>
      <c r="L40" s="102"/>
      <c r="M40" s="102"/>
      <c r="N40" s="102"/>
      <c r="O40" s="102"/>
    </row>
    <row r="41" spans="1:15" ht="38.25" customHeight="1" x14ac:dyDescent="0.25">
      <c r="A41" s="249">
        <v>6815</v>
      </c>
      <c r="B41" s="248" t="s">
        <v>97</v>
      </c>
      <c r="C41" s="252"/>
      <c r="D41" s="241"/>
      <c r="E41" s="247">
        <f>'4 - Données Financières AGC PIL'!G40</f>
        <v>0</v>
      </c>
      <c r="F41" s="241"/>
    </row>
    <row r="42" spans="1:15" ht="36" customHeight="1" x14ac:dyDescent="0.25">
      <c r="A42" s="255">
        <v>68</v>
      </c>
      <c r="B42" s="259" t="s">
        <v>98</v>
      </c>
      <c r="C42" s="256" t="s">
        <v>247</v>
      </c>
      <c r="D42" s="350">
        <f>'3 - Données Financières struc'!C21-E42</f>
        <v>0</v>
      </c>
      <c r="E42" s="350">
        <f>SUM(E41)</f>
        <v>0</v>
      </c>
      <c r="F42" s="309">
        <f>'5 - Données Financières ACF'!C19</f>
        <v>0</v>
      </c>
    </row>
    <row r="43" spans="1:15" ht="20.100000000000001" customHeight="1" x14ac:dyDescent="0.25">
      <c r="A43" s="255">
        <v>69</v>
      </c>
      <c r="B43" s="255" t="s">
        <v>99</v>
      </c>
      <c r="C43" s="256" t="s">
        <v>125</v>
      </c>
      <c r="D43" s="350">
        <f>'3 - Données Financières struc'!C22-E43</f>
        <v>0</v>
      </c>
      <c r="E43" s="260"/>
      <c r="F43" s="260"/>
    </row>
    <row r="44" spans="1:15" ht="20.100000000000001" customHeight="1" x14ac:dyDescent="0.25">
      <c r="A44" s="816" t="s">
        <v>100</v>
      </c>
      <c r="B44" s="816"/>
      <c r="C44" s="261"/>
      <c r="D44" s="350">
        <f>'3 - Données Financières struc'!C23-E44</f>
        <v>0</v>
      </c>
      <c r="E44" s="350">
        <f>E9+E21+E27+E37+E42</f>
        <v>0</v>
      </c>
      <c r="F44" s="350">
        <f>F5+F9+F21+F27+F37+F38+F39+F40+F42</f>
        <v>0</v>
      </c>
    </row>
    <row r="45" spans="1:15" ht="20.100000000000001" customHeight="1" x14ac:dyDescent="0.25">
      <c r="A45" s="249">
        <v>861</v>
      </c>
      <c r="B45" s="248" t="s">
        <v>318</v>
      </c>
      <c r="C45" s="240"/>
      <c r="D45" s="241"/>
      <c r="E45" s="247">
        <f>'4 - Données Financières AGC PIL'!G42</f>
        <v>0</v>
      </c>
      <c r="F45" s="260"/>
    </row>
    <row r="46" spans="1:15" ht="20.100000000000001" customHeight="1" x14ac:dyDescent="0.25">
      <c r="A46" s="249">
        <v>862</v>
      </c>
      <c r="B46" s="248" t="s">
        <v>315</v>
      </c>
      <c r="C46" s="240"/>
      <c r="D46" s="241"/>
      <c r="E46" s="247">
        <f>'4 - Données Financières AGC PIL'!G43</f>
        <v>0</v>
      </c>
      <c r="F46" s="523">
        <f>'5 - Données Financières ACF'!C44</f>
        <v>0</v>
      </c>
    </row>
    <row r="47" spans="1:15" ht="20.100000000000001" customHeight="1" x14ac:dyDescent="0.25">
      <c r="A47" s="255">
        <v>86</v>
      </c>
      <c r="B47" s="262" t="s">
        <v>101</v>
      </c>
      <c r="C47" s="256" t="s">
        <v>124</v>
      </c>
      <c r="D47" s="351">
        <f>'3 - Données Financières struc'!C24-E47</f>
        <v>0</v>
      </c>
      <c r="E47" s="309">
        <f>E45</f>
        <v>0</v>
      </c>
      <c r="F47" s="309">
        <f>F45</f>
        <v>0</v>
      </c>
    </row>
    <row r="48" spans="1:15" ht="38.25" customHeight="1" thickBot="1" x14ac:dyDescent="0.3">
      <c r="A48" s="817" t="s">
        <v>22</v>
      </c>
      <c r="B48" s="818"/>
      <c r="C48" s="263"/>
      <c r="D48" s="352">
        <f>'3 - Données Financières struc'!C25-E48</f>
        <v>0</v>
      </c>
      <c r="E48" s="423">
        <f>E44+E47</f>
        <v>0</v>
      </c>
      <c r="F48" s="352">
        <f>+F44+F47</f>
        <v>0</v>
      </c>
    </row>
    <row r="50" spans="3:6" ht="15.75" thickBot="1" x14ac:dyDescent="0.3"/>
    <row r="51" spans="3:6" ht="15" customHeight="1" x14ac:dyDescent="0.25">
      <c r="C51" s="810" t="s">
        <v>210</v>
      </c>
      <c r="D51" s="811"/>
      <c r="E51" s="811"/>
      <c r="F51" s="812"/>
    </row>
    <row r="52" spans="3:6" x14ac:dyDescent="0.25">
      <c r="C52" s="813"/>
      <c r="D52" s="814"/>
      <c r="E52" s="814"/>
      <c r="F52" s="815"/>
    </row>
    <row r="53" spans="3:6" ht="37.5" customHeight="1" x14ac:dyDescent="0.25">
      <c r="C53" s="806" t="s">
        <v>321</v>
      </c>
      <c r="D53" s="807"/>
      <c r="E53" s="424">
        <f>E48*35/100</f>
        <v>0</v>
      </c>
      <c r="F53" s="264" t="s">
        <v>155</v>
      </c>
    </row>
    <row r="54" spans="3:6" ht="35.25" customHeight="1" thickBot="1" x14ac:dyDescent="0.3">
      <c r="C54" s="808" t="s">
        <v>320</v>
      </c>
      <c r="D54" s="809"/>
      <c r="E54" s="509">
        <f>IF((F11)&gt;0,(F11*60/100),((F24+F35)*60/100))</f>
        <v>0</v>
      </c>
      <c r="F54" s="265" t="s">
        <v>156</v>
      </c>
    </row>
  </sheetData>
  <sheetProtection password="CADB" sheet="1" objects="1" scenarios="1"/>
  <mergeCells count="12">
    <mergeCell ref="A1:F1"/>
    <mergeCell ref="C3:C4"/>
    <mergeCell ref="D3:D4"/>
    <mergeCell ref="E3:E4"/>
    <mergeCell ref="F3:F4"/>
    <mergeCell ref="A3:A4"/>
    <mergeCell ref="B3:B4"/>
    <mergeCell ref="C53:D53"/>
    <mergeCell ref="C54:D54"/>
    <mergeCell ref="C51:F52"/>
    <mergeCell ref="A44:B44"/>
    <mergeCell ref="A48:B48"/>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10" workbookViewId="0">
      <selection activeCell="D52" sqref="D52"/>
    </sheetView>
  </sheetViews>
  <sheetFormatPr baseColWidth="10" defaultRowHeight="15.75" x14ac:dyDescent="0.25"/>
  <cols>
    <col min="1" max="1" width="40.7109375" style="276" customWidth="1"/>
    <col min="2" max="2" width="29.140625" style="104" customWidth="1"/>
    <col min="3" max="3" width="74.5703125" style="104" customWidth="1"/>
    <col min="4" max="4" width="34" style="104" customWidth="1"/>
    <col min="5" max="5" width="34" style="285" customWidth="1"/>
    <col min="6" max="256" width="34" style="276" customWidth="1"/>
    <col min="257" max="16384" width="11.42578125" style="276"/>
  </cols>
  <sheetData>
    <row r="1" spans="1:6" s="104" customFormat="1" ht="22.5" customHeight="1" x14ac:dyDescent="0.2">
      <c r="A1" s="839" t="s">
        <v>282</v>
      </c>
      <c r="B1" s="839"/>
      <c r="C1" s="839"/>
      <c r="D1" s="834"/>
      <c r="E1" s="836"/>
      <c r="F1" s="834"/>
    </row>
    <row r="2" spans="1:6" s="104" customFormat="1" ht="22.5" customHeight="1" x14ac:dyDescent="0.2">
      <c r="A2" s="839"/>
      <c r="B2" s="839"/>
      <c r="C2" s="839"/>
      <c r="D2" s="834"/>
      <c r="E2" s="836"/>
      <c r="F2" s="834"/>
    </row>
    <row r="3" spans="1:6" s="104" customFormat="1" x14ac:dyDescent="0.2">
      <c r="A3" s="840" t="s">
        <v>245</v>
      </c>
      <c r="B3" s="840"/>
      <c r="C3" s="47" t="s">
        <v>261</v>
      </c>
      <c r="D3" s="267"/>
      <c r="E3" s="268"/>
      <c r="F3" s="268"/>
    </row>
    <row r="4" spans="1:6" s="104" customFormat="1" x14ac:dyDescent="0.2">
      <c r="A4" s="47"/>
      <c r="B4" s="47"/>
      <c r="C4" s="47"/>
      <c r="D4" s="267"/>
      <c r="E4" s="268"/>
      <c r="F4" s="268"/>
    </row>
    <row r="5" spans="1:6" s="104" customFormat="1" thickBot="1" x14ac:dyDescent="0.25">
      <c r="A5" s="269"/>
      <c r="B5" s="270"/>
      <c r="C5" s="271"/>
      <c r="D5" s="267"/>
      <c r="E5" s="272"/>
      <c r="F5" s="272"/>
    </row>
    <row r="6" spans="1:6" s="104" customFormat="1" ht="30" customHeight="1" thickBot="1" x14ac:dyDescent="0.25">
      <c r="A6" s="286" t="s">
        <v>178</v>
      </c>
      <c r="B6" s="837" t="s">
        <v>218</v>
      </c>
      <c r="C6" s="838"/>
      <c r="D6" s="47"/>
      <c r="E6" s="47"/>
      <c r="F6" s="47"/>
    </row>
    <row r="7" spans="1:6" s="104" customFormat="1" ht="24" customHeight="1" x14ac:dyDescent="0.2">
      <c r="A7" s="831" t="s">
        <v>179</v>
      </c>
      <c r="B7" s="287">
        <v>617</v>
      </c>
      <c r="C7" s="288" t="s">
        <v>254</v>
      </c>
      <c r="D7" s="267"/>
      <c r="E7" s="268"/>
      <c r="F7" s="268"/>
    </row>
    <row r="8" spans="1:6" s="104" customFormat="1" ht="24" customHeight="1" x14ac:dyDescent="0.2">
      <c r="A8" s="832"/>
      <c r="B8" s="289" t="s">
        <v>180</v>
      </c>
      <c r="C8" s="290" t="s">
        <v>181</v>
      </c>
      <c r="D8" s="267"/>
      <c r="E8" s="268"/>
      <c r="F8" s="268"/>
    </row>
    <row r="9" spans="1:6" s="104" customFormat="1" ht="24" customHeight="1" x14ac:dyDescent="0.2">
      <c r="A9" s="832"/>
      <c r="B9" s="289">
        <v>621</v>
      </c>
      <c r="C9" s="290" t="s">
        <v>255</v>
      </c>
      <c r="D9" s="267"/>
      <c r="E9" s="268"/>
      <c r="F9" s="268"/>
    </row>
    <row r="10" spans="1:6" s="104" customFormat="1" ht="24" customHeight="1" x14ac:dyDescent="0.2">
      <c r="A10" s="832"/>
      <c r="B10" s="289">
        <v>625</v>
      </c>
      <c r="C10" s="290" t="s">
        <v>263</v>
      </c>
      <c r="D10" s="267"/>
      <c r="E10" s="268"/>
      <c r="F10" s="268"/>
    </row>
    <row r="11" spans="1:6" s="104" customFormat="1" ht="24" customHeight="1" x14ac:dyDescent="0.2">
      <c r="A11" s="832"/>
      <c r="B11" s="289" t="s">
        <v>182</v>
      </c>
      <c r="C11" s="290" t="s">
        <v>68</v>
      </c>
      <c r="D11" s="267"/>
      <c r="E11" s="268"/>
      <c r="F11" s="268"/>
    </row>
    <row r="12" spans="1:6" s="104" customFormat="1" ht="24" customHeight="1" x14ac:dyDescent="0.2">
      <c r="A12" s="832"/>
      <c r="B12" s="289" t="s">
        <v>183</v>
      </c>
      <c r="C12" s="290" t="s">
        <v>69</v>
      </c>
      <c r="D12" s="267"/>
      <c r="E12" s="268"/>
      <c r="F12" s="268"/>
    </row>
    <row r="13" spans="1:6" s="104" customFormat="1" ht="24" customHeight="1" x14ac:dyDescent="0.2">
      <c r="A13" s="832"/>
      <c r="B13" s="289" t="s">
        <v>184</v>
      </c>
      <c r="C13" s="290" t="s">
        <v>70</v>
      </c>
      <c r="D13" s="267"/>
      <c r="E13" s="268"/>
      <c r="F13" s="268"/>
    </row>
    <row r="14" spans="1:6" s="104" customFormat="1" ht="24" customHeight="1" x14ac:dyDescent="0.2">
      <c r="A14" s="832"/>
      <c r="B14" s="289">
        <v>631</v>
      </c>
      <c r="C14" s="290" t="s">
        <v>144</v>
      </c>
      <c r="D14" s="267"/>
      <c r="E14" s="268"/>
      <c r="F14" s="268"/>
    </row>
    <row r="15" spans="1:6" s="104" customFormat="1" ht="24" customHeight="1" x14ac:dyDescent="0.2">
      <c r="A15" s="832"/>
      <c r="B15" s="289" t="s">
        <v>185</v>
      </c>
      <c r="C15" s="290" t="s">
        <v>146</v>
      </c>
      <c r="D15" s="267"/>
      <c r="E15" s="268"/>
      <c r="F15" s="268"/>
    </row>
    <row r="16" spans="1:6" s="104" customFormat="1" ht="24" customHeight="1" x14ac:dyDescent="0.2">
      <c r="A16" s="832"/>
      <c r="B16" s="289" t="s">
        <v>186</v>
      </c>
      <c r="C16" s="290" t="s">
        <v>148</v>
      </c>
      <c r="D16" s="267"/>
      <c r="E16" s="268"/>
      <c r="F16" s="268"/>
    </row>
    <row r="17" spans="1:7" s="104" customFormat="1" ht="24" customHeight="1" x14ac:dyDescent="0.2">
      <c r="A17" s="832"/>
      <c r="B17" s="291" t="s">
        <v>187</v>
      </c>
      <c r="C17" s="290" t="s">
        <v>83</v>
      </c>
      <c r="D17" s="47"/>
      <c r="E17" s="47"/>
      <c r="F17" s="273"/>
    </row>
    <row r="18" spans="1:7" s="104" customFormat="1" ht="24" customHeight="1" x14ac:dyDescent="0.2">
      <c r="A18" s="832"/>
      <c r="B18" s="289" t="s">
        <v>188</v>
      </c>
      <c r="C18" s="290" t="s">
        <v>84</v>
      </c>
      <c r="D18" s="47"/>
      <c r="E18" s="47"/>
      <c r="F18" s="273"/>
    </row>
    <row r="19" spans="1:7" s="104" customFormat="1" ht="24" customHeight="1" x14ac:dyDescent="0.2">
      <c r="A19" s="832"/>
      <c r="B19" s="289" t="s">
        <v>189</v>
      </c>
      <c r="C19" s="290" t="s">
        <v>85</v>
      </c>
      <c r="D19" s="47"/>
      <c r="E19" s="47"/>
      <c r="F19" s="273"/>
    </row>
    <row r="20" spans="1:7" s="104" customFormat="1" ht="24" customHeight="1" x14ac:dyDescent="0.2">
      <c r="A20" s="832"/>
      <c r="B20" s="289" t="s">
        <v>200</v>
      </c>
      <c r="C20" s="337" t="s">
        <v>86</v>
      </c>
      <c r="D20" s="370"/>
      <c r="E20" s="370"/>
      <c r="F20" s="273"/>
    </row>
    <row r="21" spans="1:7" s="104" customFormat="1" ht="24" customHeight="1" x14ac:dyDescent="0.2">
      <c r="A21" s="832"/>
      <c r="B21" s="289">
        <v>645</v>
      </c>
      <c r="C21" s="290" t="s">
        <v>87</v>
      </c>
      <c r="D21" s="47"/>
      <c r="E21" s="47"/>
      <c r="F21" s="273"/>
    </row>
    <row r="22" spans="1:7" s="104" customFormat="1" ht="24" customHeight="1" x14ac:dyDescent="0.2">
      <c r="A22" s="832"/>
      <c r="B22" s="289">
        <v>647</v>
      </c>
      <c r="C22" s="290" t="s">
        <v>88</v>
      </c>
      <c r="D22" s="47"/>
      <c r="E22" s="47"/>
      <c r="F22" s="273"/>
    </row>
    <row r="23" spans="1:7" s="104" customFormat="1" ht="24" customHeight="1" x14ac:dyDescent="0.2">
      <c r="A23" s="832"/>
      <c r="B23" s="321">
        <v>648</v>
      </c>
      <c r="C23" s="320" t="s">
        <v>89</v>
      </c>
      <c r="D23" s="47"/>
      <c r="E23" s="47"/>
      <c r="F23" s="273"/>
    </row>
    <row r="24" spans="1:7" s="104" customFormat="1" ht="24" customHeight="1" x14ac:dyDescent="0.2">
      <c r="A24" s="832"/>
      <c r="B24" s="321">
        <v>6815</v>
      </c>
      <c r="C24" s="320" t="s">
        <v>190</v>
      </c>
      <c r="D24" s="835"/>
      <c r="E24" s="835"/>
      <c r="F24" s="274"/>
    </row>
    <row r="25" spans="1:7" s="104" customFormat="1" ht="24" customHeight="1" thickBot="1" x14ac:dyDescent="0.25">
      <c r="A25" s="833"/>
      <c r="B25" s="319">
        <v>862</v>
      </c>
      <c r="C25" s="292" t="s">
        <v>191</v>
      </c>
    </row>
    <row r="26" spans="1:7" s="104" customFormat="1" ht="13.5" customHeight="1" thickBot="1" x14ac:dyDescent="0.3">
      <c r="A26" s="275"/>
      <c r="B26" s="276"/>
      <c r="C26" s="276"/>
      <c r="D26" s="47"/>
      <c r="E26" s="47"/>
      <c r="F26" s="277"/>
    </row>
    <row r="27" spans="1:7" s="104" customFormat="1" ht="24" customHeight="1" x14ac:dyDescent="0.2">
      <c r="A27" s="831" t="s">
        <v>192</v>
      </c>
      <c r="B27" s="331">
        <v>617</v>
      </c>
      <c r="C27" s="332" t="s">
        <v>254</v>
      </c>
    </row>
    <row r="28" spans="1:7" s="280" customFormat="1" ht="24" customHeight="1" x14ac:dyDescent="0.25">
      <c r="A28" s="832"/>
      <c r="B28" s="335" t="s">
        <v>180</v>
      </c>
      <c r="C28" s="336" t="s">
        <v>181</v>
      </c>
      <c r="D28" s="278"/>
      <c r="E28" s="278"/>
      <c r="F28" s="279"/>
      <c r="G28" s="279"/>
    </row>
    <row r="29" spans="1:7" s="280" customFormat="1" ht="24" customHeight="1" x14ac:dyDescent="0.25">
      <c r="A29" s="832"/>
      <c r="B29" s="289">
        <v>621</v>
      </c>
      <c r="C29" s="337" t="s">
        <v>255</v>
      </c>
      <c r="D29" s="281"/>
      <c r="E29" s="278"/>
      <c r="F29" s="279"/>
      <c r="G29" s="279"/>
    </row>
    <row r="30" spans="1:7" s="280" customFormat="1" ht="24" customHeight="1" x14ac:dyDescent="0.25">
      <c r="A30" s="832"/>
      <c r="B30" s="289">
        <v>623</v>
      </c>
      <c r="C30" s="337" t="s">
        <v>262</v>
      </c>
      <c r="D30" s="278"/>
      <c r="E30" s="278"/>
      <c r="F30" s="279"/>
      <c r="G30" s="279"/>
    </row>
    <row r="31" spans="1:7" s="280" customFormat="1" ht="24" customHeight="1" x14ac:dyDescent="0.25">
      <c r="A31" s="832"/>
      <c r="B31" s="289">
        <v>625</v>
      </c>
      <c r="C31" s="337" t="s">
        <v>263</v>
      </c>
      <c r="D31" s="278"/>
      <c r="E31" s="278"/>
      <c r="F31" s="279"/>
      <c r="G31" s="279"/>
    </row>
    <row r="32" spans="1:7" s="280" customFormat="1" ht="24" customHeight="1" x14ac:dyDescent="0.25">
      <c r="A32" s="832"/>
      <c r="B32" s="289" t="s">
        <v>182</v>
      </c>
      <c r="C32" s="337" t="s">
        <v>193</v>
      </c>
      <c r="D32" s="282"/>
      <c r="E32" s="278"/>
      <c r="F32" s="279"/>
      <c r="G32" s="279"/>
    </row>
    <row r="33" spans="1:7" s="280" customFormat="1" ht="24" customHeight="1" x14ac:dyDescent="0.25">
      <c r="A33" s="832"/>
      <c r="B33" s="289" t="s">
        <v>184</v>
      </c>
      <c r="C33" s="337" t="s">
        <v>256</v>
      </c>
      <c r="D33" s="282"/>
      <c r="E33" s="278"/>
      <c r="F33" s="279"/>
      <c r="G33" s="279"/>
    </row>
    <row r="34" spans="1:7" s="280" customFormat="1" ht="24" customHeight="1" x14ac:dyDescent="0.25">
      <c r="A34" s="832"/>
      <c r="B34" s="289">
        <v>631</v>
      </c>
      <c r="C34" s="337" t="s">
        <v>144</v>
      </c>
      <c r="D34" s="282"/>
      <c r="E34" s="278"/>
      <c r="F34" s="279"/>
      <c r="G34" s="279"/>
    </row>
    <row r="35" spans="1:7" s="280" customFormat="1" ht="24" customHeight="1" x14ac:dyDescent="0.25">
      <c r="A35" s="832"/>
      <c r="B35" s="289" t="s">
        <v>194</v>
      </c>
      <c r="C35" s="337" t="s">
        <v>146</v>
      </c>
      <c r="D35" s="282"/>
      <c r="E35" s="278"/>
      <c r="F35" s="279"/>
      <c r="G35" s="279"/>
    </row>
    <row r="36" spans="1:7" s="280" customFormat="1" ht="24" customHeight="1" x14ac:dyDescent="0.25">
      <c r="A36" s="832"/>
      <c r="B36" s="289" t="s">
        <v>195</v>
      </c>
      <c r="C36" s="337" t="s">
        <v>148</v>
      </c>
      <c r="D36" s="282"/>
      <c r="E36" s="278"/>
      <c r="F36" s="279"/>
      <c r="G36" s="279"/>
    </row>
    <row r="37" spans="1:7" s="280" customFormat="1" ht="24" customHeight="1" x14ac:dyDescent="0.25">
      <c r="A37" s="832"/>
      <c r="B37" s="289" t="s">
        <v>187</v>
      </c>
      <c r="C37" s="337" t="s">
        <v>83</v>
      </c>
      <c r="D37" s="282"/>
      <c r="E37" s="278"/>
      <c r="F37" s="279"/>
      <c r="G37" s="279"/>
    </row>
    <row r="38" spans="1:7" s="280" customFormat="1" ht="24" customHeight="1" x14ac:dyDescent="0.25">
      <c r="A38" s="832"/>
      <c r="B38" s="289" t="s">
        <v>188</v>
      </c>
      <c r="C38" s="337" t="s">
        <v>84</v>
      </c>
      <c r="D38" s="282"/>
      <c r="E38" s="278"/>
      <c r="F38" s="279"/>
      <c r="G38" s="279"/>
    </row>
    <row r="39" spans="1:7" s="280" customFormat="1" ht="24" customHeight="1" x14ac:dyDescent="0.25">
      <c r="A39" s="832"/>
      <c r="B39" s="289" t="s">
        <v>189</v>
      </c>
      <c r="C39" s="337" t="s">
        <v>85</v>
      </c>
      <c r="D39" s="282"/>
      <c r="E39" s="278"/>
      <c r="F39" s="279"/>
      <c r="G39" s="279"/>
    </row>
    <row r="40" spans="1:7" s="280" customFormat="1" ht="24" customHeight="1" x14ac:dyDescent="0.25">
      <c r="A40" s="832"/>
      <c r="B40" s="289" t="s">
        <v>200</v>
      </c>
      <c r="C40" s="337" t="s">
        <v>86</v>
      </c>
      <c r="D40" s="283"/>
      <c r="E40" s="278"/>
      <c r="F40" s="279"/>
      <c r="G40" s="279"/>
    </row>
    <row r="41" spans="1:7" s="280" customFormat="1" ht="24" customHeight="1" x14ac:dyDescent="0.25">
      <c r="A41" s="832"/>
      <c r="B41" s="289">
        <v>645</v>
      </c>
      <c r="C41" s="337" t="s">
        <v>87</v>
      </c>
      <c r="D41" s="283"/>
      <c r="E41" s="278"/>
      <c r="F41" s="279"/>
      <c r="G41" s="279"/>
    </row>
    <row r="42" spans="1:7" s="280" customFormat="1" ht="24" customHeight="1" x14ac:dyDescent="0.25">
      <c r="A42" s="832"/>
      <c r="B42" s="289">
        <v>647</v>
      </c>
      <c r="C42" s="337" t="s">
        <v>88</v>
      </c>
      <c r="D42" s="283"/>
      <c r="E42" s="278"/>
      <c r="F42" s="279"/>
      <c r="G42" s="279"/>
    </row>
    <row r="43" spans="1:7" s="280" customFormat="1" ht="24" customHeight="1" x14ac:dyDescent="0.25">
      <c r="A43" s="832"/>
      <c r="B43" s="289">
        <v>648</v>
      </c>
      <c r="C43" s="337" t="s">
        <v>89</v>
      </c>
      <c r="D43" s="283"/>
      <c r="E43" s="278"/>
      <c r="F43" s="279"/>
      <c r="G43" s="279"/>
    </row>
    <row r="44" spans="1:7" s="280" customFormat="1" ht="24" customHeight="1" x14ac:dyDescent="0.25">
      <c r="A44" s="832"/>
      <c r="B44" s="333" t="s">
        <v>253</v>
      </c>
      <c r="C44" s="334" t="s">
        <v>190</v>
      </c>
      <c r="D44" s="282"/>
      <c r="E44" s="278"/>
      <c r="F44" s="279"/>
      <c r="G44" s="279"/>
    </row>
    <row r="45" spans="1:7" s="280" customFormat="1" ht="24" customHeight="1" thickBot="1" x14ac:dyDescent="0.3">
      <c r="A45" s="833"/>
      <c r="B45" s="266">
        <v>862</v>
      </c>
      <c r="C45" s="266" t="s">
        <v>191</v>
      </c>
      <c r="D45" s="284"/>
      <c r="E45" s="278"/>
      <c r="F45" s="279"/>
      <c r="G45" s="279"/>
    </row>
    <row r="46" spans="1:7" s="280" customFormat="1" ht="11.25" customHeight="1" thickBot="1" x14ac:dyDescent="0.3">
      <c r="A46" s="279"/>
      <c r="B46" s="284"/>
      <c r="C46" s="284"/>
      <c r="D46" s="284"/>
      <c r="E46" s="278"/>
      <c r="F46" s="279"/>
      <c r="G46" s="279"/>
    </row>
    <row r="47" spans="1:7" s="280" customFormat="1" ht="24" customHeight="1" x14ac:dyDescent="0.25">
      <c r="A47" s="831" t="s">
        <v>207</v>
      </c>
      <c r="B47" s="331">
        <v>617</v>
      </c>
      <c r="C47" s="332" t="s">
        <v>254</v>
      </c>
      <c r="D47" s="283"/>
      <c r="E47" s="278"/>
      <c r="F47" s="279"/>
      <c r="G47" s="279"/>
    </row>
    <row r="48" spans="1:7" s="280" customFormat="1" ht="24" customHeight="1" x14ac:dyDescent="0.25">
      <c r="A48" s="832"/>
      <c r="B48" s="289" t="s">
        <v>180</v>
      </c>
      <c r="C48" s="337" t="s">
        <v>181</v>
      </c>
      <c r="D48" s="278"/>
      <c r="E48" s="278"/>
      <c r="F48" s="279"/>
      <c r="G48" s="279"/>
    </row>
    <row r="49" spans="1:7" s="280" customFormat="1" ht="24" customHeight="1" x14ac:dyDescent="0.25">
      <c r="A49" s="832"/>
      <c r="B49" s="289">
        <v>621</v>
      </c>
      <c r="C49" s="337" t="s">
        <v>255</v>
      </c>
      <c r="D49" s="278"/>
      <c r="E49" s="278"/>
      <c r="F49" s="279"/>
      <c r="G49" s="279"/>
    </row>
    <row r="50" spans="1:7" s="280" customFormat="1" ht="24" customHeight="1" x14ac:dyDescent="0.25">
      <c r="A50" s="832"/>
      <c r="B50" s="338" t="s">
        <v>197</v>
      </c>
      <c r="C50" s="338" t="s">
        <v>304</v>
      </c>
      <c r="D50" s="278"/>
      <c r="E50" s="278"/>
      <c r="F50" s="279"/>
      <c r="G50" s="279"/>
    </row>
    <row r="51" spans="1:7" s="280" customFormat="1" ht="24" customHeight="1" x14ac:dyDescent="0.25">
      <c r="A51" s="832"/>
      <c r="B51" s="289" t="s">
        <v>198</v>
      </c>
      <c r="C51" s="337" t="s">
        <v>199</v>
      </c>
      <c r="D51" s="278"/>
      <c r="E51" s="278"/>
      <c r="F51" s="279"/>
      <c r="G51" s="279"/>
    </row>
    <row r="52" spans="1:7" s="280" customFormat="1" ht="24" customHeight="1" x14ac:dyDescent="0.25">
      <c r="A52" s="832"/>
      <c r="B52" s="338">
        <v>625</v>
      </c>
      <c r="C52" s="338" t="s">
        <v>264</v>
      </c>
      <c r="D52" s="278"/>
      <c r="E52" s="278"/>
      <c r="F52" s="279"/>
      <c r="G52" s="279"/>
    </row>
    <row r="53" spans="1:7" s="280" customFormat="1" ht="24" customHeight="1" x14ac:dyDescent="0.25">
      <c r="A53" s="832"/>
      <c r="B53" s="289" t="s">
        <v>182</v>
      </c>
      <c r="C53" s="337" t="s">
        <v>196</v>
      </c>
      <c r="D53" s="278"/>
      <c r="E53" s="278"/>
      <c r="F53" s="279"/>
      <c r="G53" s="279"/>
    </row>
    <row r="54" spans="1:7" s="280" customFormat="1" ht="24" customHeight="1" x14ac:dyDescent="0.25">
      <c r="A54" s="832"/>
      <c r="B54" s="289" t="s">
        <v>184</v>
      </c>
      <c r="C54" s="337" t="s">
        <v>70</v>
      </c>
      <c r="D54" s="278"/>
      <c r="E54" s="278"/>
      <c r="F54" s="279"/>
      <c r="G54" s="279"/>
    </row>
    <row r="55" spans="1:7" s="280" customFormat="1" ht="24" customHeight="1" x14ac:dyDescent="0.25">
      <c r="A55" s="832"/>
      <c r="B55" s="338">
        <v>631</v>
      </c>
      <c r="C55" s="338" t="s">
        <v>144</v>
      </c>
      <c r="D55" s="278"/>
      <c r="E55" s="278"/>
      <c r="F55" s="279"/>
      <c r="G55" s="279"/>
    </row>
    <row r="56" spans="1:7" ht="24" customHeight="1" x14ac:dyDescent="0.25">
      <c r="A56" s="832"/>
      <c r="B56" s="289" t="s">
        <v>243</v>
      </c>
      <c r="C56" s="337" t="s">
        <v>146</v>
      </c>
      <c r="D56" s="278"/>
      <c r="E56" s="278"/>
      <c r="F56" s="279"/>
      <c r="G56" s="279"/>
    </row>
    <row r="57" spans="1:7" ht="24" customHeight="1" x14ac:dyDescent="0.25">
      <c r="A57" s="832"/>
      <c r="B57" s="338" t="s">
        <v>186</v>
      </c>
      <c r="C57" s="338" t="s">
        <v>148</v>
      </c>
      <c r="D57" s="278"/>
      <c r="E57" s="278"/>
      <c r="F57" s="279"/>
      <c r="G57" s="279"/>
    </row>
    <row r="58" spans="1:7" ht="24" customHeight="1" x14ac:dyDescent="0.25">
      <c r="A58" s="832"/>
      <c r="B58" s="289" t="s">
        <v>187</v>
      </c>
      <c r="C58" s="337" t="s">
        <v>83</v>
      </c>
    </row>
    <row r="59" spans="1:7" ht="24" customHeight="1" x14ac:dyDescent="0.25">
      <c r="A59" s="832"/>
      <c r="B59" s="338" t="s">
        <v>188</v>
      </c>
      <c r="C59" s="338" t="s">
        <v>84</v>
      </c>
    </row>
    <row r="60" spans="1:7" ht="24" customHeight="1" x14ac:dyDescent="0.25">
      <c r="A60" s="832"/>
      <c r="B60" s="289" t="s">
        <v>189</v>
      </c>
      <c r="C60" s="337" t="s">
        <v>85</v>
      </c>
    </row>
    <row r="61" spans="1:7" ht="24" customHeight="1" x14ac:dyDescent="0.25">
      <c r="A61" s="832"/>
      <c r="B61" s="338" t="s">
        <v>200</v>
      </c>
      <c r="C61" s="338" t="s">
        <v>86</v>
      </c>
    </row>
    <row r="62" spans="1:7" ht="24" customHeight="1" x14ac:dyDescent="0.25">
      <c r="A62" s="832"/>
      <c r="B62" s="289">
        <v>645</v>
      </c>
      <c r="C62" s="337" t="s">
        <v>87</v>
      </c>
    </row>
    <row r="63" spans="1:7" ht="24" customHeight="1" x14ac:dyDescent="0.25">
      <c r="A63" s="832"/>
      <c r="B63" s="338">
        <v>647</v>
      </c>
      <c r="C63" s="338" t="s">
        <v>88</v>
      </c>
    </row>
    <row r="64" spans="1:7" ht="24" customHeight="1" x14ac:dyDescent="0.25">
      <c r="A64" s="832"/>
      <c r="B64" s="289">
        <v>648</v>
      </c>
      <c r="C64" s="337" t="s">
        <v>89</v>
      </c>
    </row>
    <row r="65" spans="1:3" ht="24" customHeight="1" x14ac:dyDescent="0.25">
      <c r="A65" s="832"/>
      <c r="B65" s="289">
        <v>6815</v>
      </c>
      <c r="C65" s="337" t="s">
        <v>190</v>
      </c>
    </row>
    <row r="66" spans="1:3" ht="24" customHeight="1" thickBot="1" x14ac:dyDescent="0.3">
      <c r="A66" s="833"/>
      <c r="B66" s="266">
        <v>862</v>
      </c>
      <c r="C66" s="266" t="s">
        <v>191</v>
      </c>
    </row>
    <row r="67" spans="1:3" ht="13.5" customHeight="1" thickBot="1" x14ac:dyDescent="0.3"/>
    <row r="68" spans="1:3" ht="24" customHeight="1" x14ac:dyDescent="0.25">
      <c r="A68" s="831" t="s">
        <v>201</v>
      </c>
      <c r="B68" s="331">
        <v>617</v>
      </c>
      <c r="C68" s="332" t="s">
        <v>254</v>
      </c>
    </row>
    <row r="69" spans="1:3" ht="24" customHeight="1" x14ac:dyDescent="0.25">
      <c r="A69" s="832"/>
      <c r="B69" s="289" t="s">
        <v>180</v>
      </c>
      <c r="C69" s="337" t="s">
        <v>181</v>
      </c>
    </row>
    <row r="70" spans="1:3" ht="24" customHeight="1" x14ac:dyDescent="0.25">
      <c r="A70" s="832"/>
      <c r="B70" s="339" t="s">
        <v>272</v>
      </c>
      <c r="C70" s="338" t="s">
        <v>244</v>
      </c>
    </row>
    <row r="71" spans="1:3" ht="24" customHeight="1" x14ac:dyDescent="0.25">
      <c r="A71" s="832"/>
      <c r="B71" s="289">
        <v>622</v>
      </c>
      <c r="C71" s="337" t="s">
        <v>202</v>
      </c>
    </row>
    <row r="72" spans="1:3" ht="24" customHeight="1" x14ac:dyDescent="0.25">
      <c r="A72" s="832"/>
      <c r="B72" s="339">
        <v>623</v>
      </c>
      <c r="C72" s="338" t="s">
        <v>203</v>
      </c>
    </row>
    <row r="73" spans="1:3" ht="24" customHeight="1" x14ac:dyDescent="0.25">
      <c r="A73" s="832"/>
      <c r="B73" s="289">
        <v>625</v>
      </c>
      <c r="C73" s="337" t="s">
        <v>206</v>
      </c>
    </row>
    <row r="74" spans="1:3" ht="24" customHeight="1" x14ac:dyDescent="0.25">
      <c r="A74" s="832"/>
      <c r="B74" s="289" t="s">
        <v>204</v>
      </c>
      <c r="C74" s="337" t="s">
        <v>205</v>
      </c>
    </row>
    <row r="75" spans="1:3" ht="24" customHeight="1" thickBot="1" x14ac:dyDescent="0.3">
      <c r="A75" s="833"/>
      <c r="B75" s="319" t="s">
        <v>182</v>
      </c>
      <c r="C75" s="408" t="s">
        <v>196</v>
      </c>
    </row>
    <row r="76" spans="1:3" ht="24" customHeight="1" x14ac:dyDescent="0.25"/>
  </sheetData>
  <sheetProtection password="CADB"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2018-03-19T15:56:08Z</dcterms:modified>
</cp:coreProperties>
</file>